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namedSheetViews/namedSheetView1.xml" ContentType="application/vnd.ms-excel.namedsheetviews+xml"/>
  <Override PartName="/xl/comments8.xml" ContentType="application/vnd.openxmlformats-officedocument.spreadsheetml.comments+xml"/>
  <Override PartName="/xl/threadedComments/threadedComment8.xml" ContentType="application/vnd.ms-excel.threadedcomments+xml"/>
  <Override PartName="/xl/namedSheetViews/namedSheetView2.xml" ContentType="application/vnd.ms-excel.namedsheetviews+xml"/>
  <Override PartName="/xl/comments9.xml" ContentType="application/vnd.openxmlformats-officedocument.spreadsheetml.comments+xml"/>
  <Override PartName="/xl/threadedComments/threadedComment9.xml" ContentType="application/vnd.ms-excel.threadedcomments+xml"/>
  <Override PartName="/xl/namedSheetViews/namedSheetView3.xml" ContentType="application/vnd.ms-excel.namedsheetviews+xml"/>
  <Override PartName="/xl/comments10.xml" ContentType="application/vnd.openxmlformats-officedocument.spreadsheetml.comments+xml"/>
  <Override PartName="/xl/threadedComments/threadedComment10.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santandernet-my.sharepoint.com/personal/x668749_gruposantander_com/Documents/Escritorio/"/>
    </mc:Choice>
  </mc:AlternateContent>
  <xr:revisionPtr revIDLastSave="1" documentId="8_{78DD6A5B-D37A-4B69-9216-DF9F3B030FB7}" xr6:coauthVersionLast="47" xr6:coauthVersionMax="47" xr10:uidLastSave="{5F4E527B-3DD7-4959-A3D4-3F4060CBC435}"/>
  <bookViews>
    <workbookView xWindow="-110" yWindow="-110" windowWidth="19420" windowHeight="10420" xr2:uid="{7375290D-2424-4FC3-B069-7B89F45EDE5B}"/>
  </bookViews>
  <sheets>
    <sheet name="Summary" sheetId="10" r:id="rId1"/>
    <sheet name="Sheet1" sheetId="13" state="hidden" r:id="rId2"/>
    <sheet name="CL Approved" sheetId="14" r:id="rId3"/>
    <sheet name="CL Issued" sheetId="15" r:id="rId4"/>
    <sheet name="CL Countersigned" sheetId="16" r:id="rId5"/>
    <sheet name="Forward Sale" sheetId="19" r:id="rId6"/>
    <sheet name="Allocations published" sheetId="17" r:id="rId7"/>
    <sheet name="Phase I" sheetId="4" state="hidden" r:id="rId8"/>
    <sheet name="Phase III" sheetId="6" state="hidden" r:id="rId9"/>
    <sheet name="Phase II" sheetId="5" state="hidden" r:id="rId10"/>
    <sheet name="500 Data Fields" sheetId="2" state="hidden" r:id="rId11"/>
    <sheet name="Fee List" sheetId="3" state="hidden" r:id="rId12"/>
    <sheet name="Closing" sheetId="18" r:id="rId13"/>
    <sheet name="Use of Proceeds" sheetId="12" r:id="rId14"/>
    <sheet name="LFRC" sheetId="11" r:id="rId15"/>
  </sheets>
  <definedNames>
    <definedName name="_xlnm._FilterDatabase" localSheetId="10" hidden="1">'500 Data Fields'!$F$2:$J$536</definedName>
    <definedName name="_xlnm._FilterDatabase" localSheetId="6" hidden="1">'Allocations published'!$B$6:$H$112</definedName>
    <definedName name="_xlnm._FilterDatabase" localSheetId="2" hidden="1">'CL Approved'!$C$6:$I$81</definedName>
    <definedName name="_xlnm._FilterDatabase" localSheetId="4" hidden="1">'CL Countersigned'!$B$6:$H$104</definedName>
    <definedName name="_xlnm._FilterDatabase" localSheetId="3" hidden="1">'CL Issued'!$C$6:$I$98</definedName>
    <definedName name="_xlnm._FilterDatabase" localSheetId="12" hidden="1">Closing!$B$6:$H$121</definedName>
    <definedName name="_xlnm._FilterDatabase" localSheetId="5" hidden="1">'Forward Sale'!$B$6:$H$111</definedName>
    <definedName name="_xlnm._FilterDatabase" localSheetId="7" hidden="1">'Phase I'!$A$3:$BP$73</definedName>
    <definedName name="_xlnm._FilterDatabase" localSheetId="9" hidden="1">'Phase II'!$A$3:$BO$193</definedName>
    <definedName name="_xlnm._FilterDatabase" localSheetId="8" hidden="1">'Phase III'!$A$3:$BO$273</definedName>
    <definedName name="_xlnm._FilterDatabase" localSheetId="0" hidden="1">Summary!$B$11:$AH$121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8" l="1"/>
  <c r="D113" i="18"/>
  <c r="E113" i="18"/>
  <c r="F113" i="18"/>
  <c r="H113" i="18"/>
  <c r="D114" i="18"/>
  <c r="E114" i="18"/>
  <c r="F114" i="18"/>
  <c r="H114" i="18"/>
  <c r="D115" i="18"/>
  <c r="E115" i="18"/>
  <c r="F115" i="18"/>
  <c r="H115" i="18"/>
  <c r="D116" i="18"/>
  <c r="E116" i="18"/>
  <c r="F116" i="18"/>
  <c r="H116" i="18"/>
  <c r="D117" i="18"/>
  <c r="E117" i="18"/>
  <c r="F117" i="18"/>
  <c r="H117" i="18"/>
  <c r="D118" i="18"/>
  <c r="E118" i="18"/>
  <c r="F118" i="18"/>
  <c r="H118" i="18"/>
  <c r="D119" i="18"/>
  <c r="E119" i="18"/>
  <c r="F119" i="18"/>
  <c r="H119" i="18"/>
  <c r="D120" i="18"/>
  <c r="E120" i="18"/>
  <c r="F120" i="18"/>
  <c r="H120" i="18"/>
  <c r="D121" i="18"/>
  <c r="E121" i="18"/>
  <c r="F121" i="18"/>
  <c r="H121" i="18"/>
  <c r="D112" i="18"/>
  <c r="F112" i="18"/>
  <c r="C113" i="18"/>
  <c r="C114" i="18"/>
  <c r="C115" i="18"/>
  <c r="C116" i="18"/>
  <c r="C117" i="18"/>
  <c r="C118" i="18"/>
  <c r="C119" i="18"/>
  <c r="C120" i="18"/>
  <c r="C121" i="18"/>
  <c r="C112" i="18"/>
  <c r="D108" i="17"/>
  <c r="E108" i="17"/>
  <c r="F108" i="17"/>
  <c r="H108" i="17"/>
  <c r="D109" i="17"/>
  <c r="E109" i="17"/>
  <c r="F109" i="17"/>
  <c r="H109" i="17"/>
  <c r="D110" i="17"/>
  <c r="E110" i="17"/>
  <c r="F110" i="17"/>
  <c r="H110" i="17"/>
  <c r="D111" i="17"/>
  <c r="E111" i="17"/>
  <c r="F111" i="17"/>
  <c r="H111" i="17"/>
  <c r="D112" i="17"/>
  <c r="E112" i="17"/>
  <c r="F112" i="17"/>
  <c r="H112" i="17"/>
  <c r="E107" i="17"/>
  <c r="F107" i="17"/>
  <c r="H107" i="17"/>
  <c r="D107" i="17"/>
  <c r="C108" i="17"/>
  <c r="C109" i="17"/>
  <c r="C110" i="17"/>
  <c r="C111" i="17"/>
  <c r="C112" i="17"/>
  <c r="C107" i="17"/>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3" i="19"/>
  <c r="E111"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3"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4" i="19"/>
  <c r="C14" i="16"/>
  <c r="C7" i="19"/>
  <c r="D103" i="16"/>
  <c r="H100" i="16"/>
  <c r="H101" i="16"/>
  <c r="H102" i="16"/>
  <c r="H103" i="16"/>
  <c r="H104" i="16"/>
  <c r="F100" i="16"/>
  <c r="F101" i="16"/>
  <c r="F102" i="16"/>
  <c r="F103" i="16"/>
  <c r="F104" i="16"/>
  <c r="E100" i="16"/>
  <c r="E101" i="16"/>
  <c r="E102" i="16"/>
  <c r="E103" i="16"/>
  <c r="E104" i="16"/>
  <c r="D100" i="16"/>
  <c r="D101" i="16"/>
  <c r="D102" i="16"/>
  <c r="D104" i="16"/>
  <c r="C100" i="16"/>
  <c r="C101" i="16"/>
  <c r="C102" i="16"/>
  <c r="C103" i="16"/>
  <c r="C104" i="16"/>
  <c r="I98" i="15"/>
  <c r="F98" i="15"/>
  <c r="G98" i="15"/>
  <c r="E98" i="15"/>
  <c r="D98"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7" i="15"/>
  <c r="D81"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7" i="14"/>
  <c r="H8" i="18" l="1"/>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7" i="18"/>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7" i="17"/>
  <c r="H8" i="19"/>
  <c r="H9" i="19"/>
  <c r="H10" i="19"/>
  <c r="H11" i="19"/>
  <c r="H12" i="19"/>
  <c r="H7" i="19"/>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7" i="16"/>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7" i="15"/>
  <c r="I7"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 i="14"/>
  <c r="I9" i="14"/>
  <c r="I10" i="14"/>
  <c r="I11" i="14"/>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7" i="18"/>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7" i="17"/>
  <c r="F8" i="19"/>
  <c r="F9" i="19"/>
  <c r="F10" i="19"/>
  <c r="F11" i="19"/>
  <c r="F12" i="19"/>
  <c r="F7" i="19"/>
  <c r="G7" i="15"/>
  <c r="G7" i="14"/>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7" i="18"/>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7" i="17"/>
  <c r="E7" i="19"/>
  <c r="E8" i="19"/>
  <c r="E9" i="19"/>
  <c r="E10" i="19"/>
  <c r="E11" i="19"/>
  <c r="E12" i="19"/>
  <c r="E7" i="16"/>
  <c r="E8"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7"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F7" i="15"/>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7" i="18"/>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7" i="17"/>
  <c r="D8" i="19"/>
  <c r="D9" i="19"/>
  <c r="D10" i="19"/>
  <c r="D11" i="19"/>
  <c r="D12" i="19"/>
  <c r="D7" i="19"/>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7" i="16"/>
  <c r="E7" i="15"/>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7" i="18"/>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8" i="16"/>
  <c r="C9" i="16"/>
  <c r="C10" i="16"/>
  <c r="C11" i="16"/>
  <c r="C12" i="16"/>
  <c r="C13"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7" i="16"/>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7" i="14"/>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N121" i="10"/>
  <c r="N120" i="10"/>
  <c r="N17" i="10"/>
  <c r="N91" i="10"/>
  <c r="N116" i="10"/>
  <c r="N117" i="10"/>
  <c r="N114" i="10"/>
  <c r="N115" i="10"/>
  <c r="N113" i="10"/>
  <c r="N118" i="10"/>
  <c r="N77" i="10" l="1"/>
  <c r="N78" i="10" l="1"/>
  <c r="N76" i="10"/>
  <c r="N30" i="10"/>
  <c r="N27" i="10"/>
  <c r="N13" i="10"/>
  <c r="N14" i="10"/>
  <c r="N15" i="10"/>
  <c r="N16" i="10"/>
  <c r="N18" i="10"/>
  <c r="N19" i="10"/>
  <c r="N20" i="10"/>
  <c r="N21" i="10"/>
  <c r="N22" i="10"/>
  <c r="N23" i="10"/>
  <c r="N24" i="10"/>
  <c r="N25" i="10"/>
  <c r="N26" i="10"/>
  <c r="N28" i="10"/>
  <c r="N29" i="10"/>
  <c r="N31" i="10"/>
  <c r="N32" i="10"/>
  <c r="N33" i="10"/>
  <c r="N34" i="10"/>
  <c r="N35" i="10"/>
  <c r="N36" i="10"/>
  <c r="N37" i="10"/>
  <c r="N38"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9" i="10"/>
  <c r="N80" i="10"/>
  <c r="N81" i="10"/>
  <c r="N82" i="10"/>
  <c r="N83" i="10"/>
  <c r="N84" i="10"/>
  <c r="N85" i="10"/>
  <c r="N86" i="10"/>
  <c r="N87" i="10"/>
  <c r="N88" i="10"/>
  <c r="N89" i="10"/>
  <c r="N90" i="10"/>
  <c r="N93" i="10"/>
  <c r="N94" i="10"/>
  <c r="N95" i="10"/>
  <c r="N96" i="10"/>
  <c r="N97" i="10"/>
  <c r="N98" i="10"/>
  <c r="N99" i="10"/>
  <c r="N100" i="10"/>
  <c r="N101" i="10"/>
  <c r="N102" i="10"/>
  <c r="N103" i="10"/>
  <c r="N104" i="10"/>
  <c r="N105" i="10"/>
  <c r="N106" i="10"/>
  <c r="N107" i="10"/>
  <c r="N108" i="10"/>
  <c r="N109" i="10"/>
  <c r="N110" i="10"/>
  <c r="N111" i="10"/>
  <c r="N112" i="10"/>
  <c r="N12" i="10"/>
  <c r="E9" i="2" l="1"/>
  <c r="AD25" i="6"/>
  <c r="AC25" i="6"/>
  <c r="AD24" i="6"/>
  <c r="AC24" i="6"/>
  <c r="AD23" i="6"/>
  <c r="AC23" i="6"/>
  <c r="AD22" i="6"/>
  <c r="AC22" i="6"/>
  <c r="AD21" i="6"/>
  <c r="AC21" i="6"/>
  <c r="AD7" i="4"/>
  <c r="AC7" i="4"/>
  <c r="AE23" i="6" l="1"/>
  <c r="AE21" i="6"/>
  <c r="AE22" i="6"/>
  <c r="AE24" i="6"/>
  <c r="AE25" i="6"/>
  <c r="AE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tc={333FA9FC-9771-43ED-8BA8-DEA48BC80497}</author>
    <author>tc={158C75F1-AC07-4C28-AD18-7A9556FF1ECF}</author>
    <author>tc={305194F9-5998-4719-A0EB-F86FA9A9251D}</author>
    <author>tc={C39D46D8-40F8-4B00-A52C-CEA76EBC7500}</author>
    <author>tc={A3B81B59-D079-4441-A687-A3DFACFA379A}</author>
    <author>tc={DD737314-6C2F-4801-A06D-6C8897182BFE}</author>
    <author>tc={D6F29D4B-75BA-40FF-B03A-33D36701A2CC}</author>
    <author>tc={54C1ACFD-EF4B-49CB-86B1-EFCBE5ED5E6A}</author>
    <author>tc={B8361FAD-A87A-40FB-871E-930AAC494951}</author>
    <author>tc={7AC6D534-3A21-41B1-BFC5-732CF5A1F0DA}</author>
    <author>tc={B676EB8B-9477-4260-955E-9A5EC30F6D68}</author>
    <author>tc={47ACF14E-60D4-45E0-86F3-6E3279A4842C}</author>
  </authors>
  <commentList>
    <comment ref="AG11" authorId="0" shapeId="0" xr:uid="{333FA9FC-9771-43ED-8BA8-DEA48BC80497}">
      <text>
        <t>[Threaded comment]
Your version of Excel allows you to read this threaded comment; however, any edits to it will get removed if the file is opened in a newer version of Excel. Learn more: https://go.microsoft.com/fwlink/?linkid=870924
Comment:
    OK, Pending OK, In Progress, NEW
Reply:
    - Es OK en el momento en el que se reconoce la existencia de este campo y solo hay que copiarlo/migrarlo desde nCino/Mercurio a 1SS
- También es OK si tiene que ser creado nuevo en 1SS y desde Mercurio no se han reportado problemas
Reply:
    - Es NEW si es un campo nuevo para nosotros y aún Mercurio lo desconoce
- También es NEW si es creación de IT LevFin
Reply:
    - Es Pending OK si se tiene que crear primero en New Mercurio (ya que tienen que ir moviéndolo) y tras ello pasarlo de ahí a 1SS. En el momento en el que solo sea pasarlo de Mercurio a 1SS, entonces será OK.</t>
      </text>
    </comment>
    <comment ref="B12" authorId="1" shapeId="0" xr:uid="{158C75F1-AC07-4C28-AD18-7A9556FF1ECF}">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B20" authorId="2" shapeId="0" xr:uid="{305194F9-5998-4719-A0EB-F86FA9A9251D}">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B31" authorId="3" shapeId="0" xr:uid="{C39D46D8-40F8-4B00-A52C-CEA76EBC7500}">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43" authorId="4" shapeId="0" xr:uid="{A3B81B59-D079-4441-A687-A3DFACFA379A}">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50" authorId="5" shapeId="0" xr:uid="{DD737314-6C2F-4801-A06D-6C8897182BFE}">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55" authorId="6" shapeId="0" xr:uid="{D6F29D4B-75BA-40FF-B03A-33D36701A2CC}">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56" authorId="7" shapeId="0" xr:uid="{54C1ACFD-EF4B-49CB-86B1-EFCBE5ED5E6A}">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57" authorId="8" shapeId="0" xr:uid="{B8361FAD-A87A-40FB-871E-930AAC494951}">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O70" authorId="9" shapeId="0" xr:uid="{7AC6D534-3A21-41B1-BFC5-732CF5A1F0DA}">
      <text>
        <t>[Threaded comment]
Your version of Excel allows you to read this threaded comment; however, any edits to it will get removed if the file is opened in a newer version of Excel. Learn more: https://go.microsoft.com/fwlink/?linkid=870924
Comment:
    No es origination area</t>
      </text>
    </comment>
    <comment ref="B76" authorId="10" shapeId="0" xr:uid="{B676EB8B-9477-4260-955E-9A5EC30F6D68}">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 ref="Z104" authorId="11" shapeId="0" xr:uid="{47ACF14E-60D4-45E0-86F3-6E3279A4842C}">
      <text>
        <t>[Threaded comment]
Your version of Excel allows you to read this threaded comment; however, any edits to it will get removed if the file is opened in a newer version of Excel. Learn more: https://go.microsoft.com/fwlink/?linkid=870924
Comment:
    Estrategico: valuation engine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tc={CE7B453E-5817-47C9-BCC1-3AE59B3020CF}</author>
    <author>tc={AF729B6F-D6BC-4C9C-B9BE-AF48D9A1FB7D}</author>
    <author>tc={9A71BB41-1AD3-47A1-BB9E-A6459DE4C0F5}</author>
    <author>tc={99D88C40-A7CB-46D9-A503-0D629F3582A2}</author>
    <author>tc={DCB90AE7-B44D-4ED0-95E7-B2830D5E4610}</author>
    <author>tc={3340308D-1247-4D8A-9CA9-A5AB6F1460F7}</author>
    <author>tc={3485EBCB-7E9B-4218-B90D-9AB0B6A266E7}</author>
    <author>tc={43B3EE59-20A1-4201-AD37-091EBBDBD5B8}</author>
    <author>tc={938EB0B5-A029-4307-A030-8CF8723FE40F}</author>
  </authors>
  <commentList>
    <comment ref="B7" authorId="0" shapeId="0" xr:uid="{CE7B453E-5817-47C9-BCC1-3AE59B3020CF}">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B15" authorId="1" shapeId="0" xr:uid="{AF729B6F-D6BC-4C9C-B9BE-AF48D9A1FB7D}">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B25" authorId="2" shapeId="0" xr:uid="{9A71BB41-1AD3-47A1-BB9E-A6459DE4C0F5}">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37" authorId="3" shapeId="0" xr:uid="{99D88C40-A7CB-46D9-A503-0D629F3582A2}">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44" authorId="4" shapeId="0" xr:uid="{DCB90AE7-B44D-4ED0-95E7-B2830D5E4610}">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49" authorId="5" shapeId="0" xr:uid="{3340308D-1247-4D8A-9CA9-A5AB6F1460F7}">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50" authorId="6" shapeId="0" xr:uid="{3485EBCB-7E9B-4218-B90D-9AB0B6A266E7}">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51" authorId="7" shapeId="0" xr:uid="{43B3EE59-20A1-4201-AD37-091EBBDBD5B8}">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B117" authorId="8" shapeId="0" xr:uid="{938EB0B5-A029-4307-A030-8CF8723FE40F}">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tc={ACC5A5F4-A2C2-442B-8C1D-C35CF3D6CF86}</author>
    <author>tc={7461D5CD-9D6C-4C68-8499-9487974AF619}</author>
    <author>tc={DD5467D2-9526-49B2-86B4-097976A9FA25}</author>
    <author>tc={00BB7F67-A24F-47B8-9747-3EC4D2E605C5}</author>
    <author>tc={67F56C0B-F8A9-4CA8-AE9B-DB878C923168}</author>
    <author>tc={5E879ECB-B0B5-40C9-8256-2FDDCFC9B4AD}</author>
    <author>tc={BE1BF4F9-3FDF-48FE-ACCD-8DF09C3B44E9}</author>
    <author>tc={EC76B316-2F93-45BA-B7A0-5242EFF1B70A}</author>
    <author>tc={26C4389D-8B4A-444D-BE4B-FB049DF5FC81}</author>
    <author>tc={2D3FD81B-2D99-419D-B9ED-65A05E739B72}</author>
    <author>tc={D3EE99A8-5084-430C-BAB9-3F0318468E0C}</author>
    <author>tc={6DDDC160-9663-4221-9292-3AE82F6F3DA0}</author>
    <author>tc={4E149693-1085-417C-9651-D1C9F167B085}</author>
    <author>tc={5D87039A-88C6-443E-A57C-6732FDBDE836}</author>
    <author>tc={11845DC1-679B-45E5-BC5C-9FFB274BD0D8}</author>
  </authors>
  <commentList>
    <comment ref="C7" authorId="0" shapeId="0" xr:uid="{ACC5A5F4-A2C2-442B-8C1D-C35CF3D6CF86}">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C14" authorId="1" shapeId="0" xr:uid="{7461D5CD-9D6C-4C68-8499-9487974AF619}">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D15" authorId="2" shapeId="0" xr:uid="{DD5467D2-9526-49B2-86B4-097976A9FA25}">
      <text>
        <t xml:space="preserve">[Threaded comment]
Your version of Excel allows you to read this threaded comment; however, any edits to it will get removed if the file is opened in a newer version of Excel. Learn more: https://go.microsoft.com/fwlink/?linkid=870924
Comment:
    En 1SS o en Mercurio credit approval?
</t>
      </text>
    </comment>
    <comment ref="C23" authorId="3" shapeId="0" xr:uid="{00BB7F67-A24F-47B8-9747-3EC4D2E605C5}">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C33" authorId="4" shapeId="0" xr:uid="{67F56C0B-F8A9-4CA8-AE9B-DB878C923168}">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C40" authorId="5" shapeId="0" xr:uid="{5E879ECB-B0B5-40C9-8256-2FDDCFC9B4AD}">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C45" authorId="6" shapeId="0" xr:uid="{BE1BF4F9-3FDF-48FE-ACCD-8DF09C3B44E9}">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C46" authorId="7" shapeId="0" xr:uid="{EC76B316-2F93-45BA-B7A0-5242EFF1B70A}">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C47" authorId="8" shapeId="0" xr:uid="{26C4389D-8B4A-444D-BE4B-FB049DF5FC81}">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D61" authorId="9" shapeId="0" xr:uid="{2D3FD81B-2D99-419D-B9ED-65A05E739B72}">
      <text>
        <t>[Threaded comment]
Your version of Excel allows you to read this threaded comment; however, any edits to it will get removed if the file is opened in a newer version of Excel. Learn more: https://go.microsoft.com/fwlink/?linkid=870924
Comment:
    OK, nos falta decir si viene de Mercurio, entiendo que si</t>
      </text>
    </comment>
    <comment ref="C66" authorId="10" shapeId="0" xr:uid="{D3EE99A8-5084-430C-BAB9-3F0318468E0C}">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 ref="D67" authorId="11" shapeId="0" xr:uid="{6DDDC160-9663-4221-9292-3AE82F6F3DA0}">
      <text>
        <t>[Threaded comment]
Your version of Excel allows you to read this threaded comment; however, any edits to it will get removed if the file is opened in a newer version of Excel. Learn more: https://go.microsoft.com/fwlink/?linkid=870924
Comment:
    Viene del credit approval?</t>
      </text>
    </comment>
    <comment ref="D68" authorId="12" shapeId="0" xr:uid="{4E149693-1085-417C-9651-D1C9F167B085}">
      <text>
        <t>[Threaded comment]
Your version of Excel allows you to read this threaded comment; however, any edits to it will get removed if the file is opened in a newer version of Excel. Learn more: https://go.microsoft.com/fwlink/?linkid=870924
Comment:
    Viene del credit approval?</t>
      </text>
    </comment>
    <comment ref="D69" authorId="13" shapeId="0" xr:uid="{5D87039A-88C6-443E-A57C-6732FDBDE836}">
      <text>
        <t>[Threaded comment]
Your version of Excel allows you to read this threaded comment; however, any edits to it will get removed if the file is opened in a newer version of Excel. Learn more: https://go.microsoft.com/fwlink/?linkid=870924
Comment:
    Comrpobar si esta en el memo del comité
Reply:
    Lo hemos comprobado buscando en el LFRC memo y no aparece, desconocemos cómo definir la integración</t>
      </text>
    </comment>
    <comment ref="D70" authorId="14" shapeId="0" xr:uid="{11845DC1-679B-45E5-BC5C-9FFB274BD0D8}">
      <text>
        <t>[Threaded comment]
Your version of Excel allows you to read this threaded comment; however, any edits to it will get removed if the file is opened in a newer version of Excel. Learn more: https://go.microsoft.com/fwlink/?linkid=870924
Comment:
    Comrpobar si esta en el memo del comité</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tc={DD69EC74-C07D-4247-8A18-09B3A58F3190}</author>
    <author>tc={E498FAFC-0E17-44A1-B016-E7A676062E7C}</author>
    <author>tc={54773538-6CC9-4C5F-A753-C1AA0F866E78}</author>
    <author>tc={D135E480-5370-49A9-97FC-6738F9CDE125}</author>
    <author>tc={0E771825-D6AF-4B0D-9524-418CF81D7737}</author>
    <author>tc={D219D81E-282C-42EA-BCAE-E04B212BEBE3}</author>
    <author>tc={F6ADB15C-5BAE-43E3-B4ED-D5F1CD049675}</author>
    <author>tc={BE7EA08F-D77F-4770-81F9-DFE8F3529D2D}</author>
    <author>tc={B118B714-1F80-4A74-8C28-91459BEE01EF}</author>
  </authors>
  <commentList>
    <comment ref="C7" authorId="0" shapeId="0" xr:uid="{DD69EC74-C07D-4247-8A18-09B3A58F3190}">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C14" authorId="1" shapeId="0" xr:uid="{E498FAFC-0E17-44A1-B016-E7A676062E7C}">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C23" authorId="2" shapeId="0" xr:uid="{54773538-6CC9-4C5F-A753-C1AA0F866E78}">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C33" authorId="3" shapeId="0" xr:uid="{D135E480-5370-49A9-97FC-6738F9CDE125}">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C40" authorId="4" shapeId="0" xr:uid="{0E771825-D6AF-4B0D-9524-418CF81D7737}">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C45" authorId="5" shapeId="0" xr:uid="{D219D81E-282C-42EA-BCAE-E04B212BEBE3}">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C46" authorId="6" shapeId="0" xr:uid="{F6ADB15C-5BAE-43E3-B4ED-D5F1CD049675}">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C47" authorId="7" shapeId="0" xr:uid="{BE7EA08F-D77F-4770-81F9-DFE8F3529D2D}">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C66" authorId="8" shapeId="0" xr:uid="{B118B714-1F80-4A74-8C28-91459BEE01EF}">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tc={0B41AE0B-3347-4229-B4A1-3B9C76D1A968}</author>
    <author>tc={7FF8A572-BC5A-400F-B8CB-C147F7C8B689}</author>
    <author>tc={DD712EB4-3A42-4FF1-A560-A65DD0A6AEA6}</author>
    <author>tc={1E12F406-B4AE-47D2-BF05-47CFEC304B7A}</author>
    <author>tc={5DC890BD-3067-4D58-819E-318159CB9672}</author>
    <author>tc={8BDA962A-4FD6-4C40-8E14-C8148236182E}</author>
    <author>tc={E659ECC5-0511-4E9A-812D-2D62D6DD35F9}</author>
    <author>tc={7B13F86D-8B36-4A35-9F54-8DE20BA3D615}</author>
    <author>tc={968B710E-52BC-4D0C-AED9-7842495E98CA}</author>
  </authors>
  <commentList>
    <comment ref="B7" authorId="0" shapeId="0" xr:uid="{0B41AE0B-3347-4229-B4A1-3B9C76D1A968}">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B14" authorId="1" shapeId="0" xr:uid="{7FF8A572-BC5A-400F-B8CB-C147F7C8B689}">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B25" authorId="2" shapeId="0" xr:uid="{DD712EB4-3A42-4FF1-A560-A65DD0A6AEA6}">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35" authorId="3" shapeId="0" xr:uid="{1E12F406-B4AE-47D2-BF05-47CFEC304B7A}">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38" authorId="4" shapeId="0" xr:uid="{5DC890BD-3067-4D58-819E-318159CB9672}">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43" authorId="5" shapeId="0" xr:uid="{8BDA962A-4FD6-4C40-8E14-C8148236182E}">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44" authorId="6" shapeId="0" xr:uid="{E659ECC5-0511-4E9A-812D-2D62D6DD35F9}">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45" authorId="7" shapeId="0" xr:uid="{7B13F86D-8B36-4A35-9F54-8DE20BA3D615}">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B58" authorId="8" shapeId="0" xr:uid="{968B710E-52BC-4D0C-AED9-7842495E98CA}">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tc={1E508155-75C3-4957-96CB-3741F79095C8}</author>
    <author>tc={EFD5FF35-8DD9-4125-B2A4-ED2743F0342E}</author>
    <author>tc={C79E14CA-86EA-44C5-B964-98E9725639A5}</author>
    <author>tc={8DFDDC7D-3365-4F32-BEE5-DCAA0C19B877}</author>
    <author>tc={0926A558-AB55-4F20-8F06-211236220054}</author>
    <author>tc={42C92595-E688-41B2-94DA-8CCED18C96FB}</author>
    <author>tc={3A5F5CD1-69DF-44EB-BF4B-6E57BDBD0F76}</author>
    <author>tc={433E78E0-A330-4303-ADC6-1BA5862243DD}</author>
    <author>tc={7C9E2295-B95A-4724-934A-0F77E59253AA}</author>
  </authors>
  <commentList>
    <comment ref="B14" authorId="0" shapeId="0" xr:uid="{1E508155-75C3-4957-96CB-3741F79095C8}">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B21" authorId="1" shapeId="0" xr:uid="{EFD5FF35-8DD9-4125-B2A4-ED2743F0342E}">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B32" authorId="2" shapeId="0" xr:uid="{C79E14CA-86EA-44C5-B964-98E9725639A5}">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42" authorId="3" shapeId="0" xr:uid="{8DFDDC7D-3365-4F32-BEE5-DCAA0C19B877}">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45" authorId="4" shapeId="0" xr:uid="{0926A558-AB55-4F20-8F06-211236220054}">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50" authorId="5" shapeId="0" xr:uid="{42C92595-E688-41B2-94DA-8CCED18C96FB}">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51" authorId="6" shapeId="0" xr:uid="{3A5F5CD1-69DF-44EB-BF4B-6E57BDBD0F76}">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52" authorId="7" shapeId="0" xr:uid="{433E78E0-A330-4303-ADC6-1BA5862243DD}">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B65" authorId="8" shapeId="0" xr:uid="{7C9E2295-B95A-4724-934A-0F77E59253AA}">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tc={FD2509AD-AA99-4077-9D2B-6BBE6CD739E4}</author>
    <author>tc={1F6B1790-6386-4D62-B517-6D3B5EBED15A}</author>
    <author>tc={D8C3AFA5-3606-4951-80E9-612EFF5F6FBD}</author>
    <author>tc={F7719544-6434-4204-B902-B3F196E44CB1}</author>
    <author>tc={46CDE737-C699-4612-B841-2F94DC84002D}</author>
    <author>tc={E76E5825-B370-4EF9-9E8F-6EE6454D0FE8}</author>
    <author>tc={34AE60CD-6983-4B9A-8348-791AEC2841EC}</author>
    <author>tc={821DB889-B1E6-48D7-8B47-F43F85FF792C}</author>
    <author>tc={CCE70B3A-2CFC-4399-B81D-98A0DA2AAF24}</author>
  </authors>
  <commentList>
    <comment ref="B7" authorId="0" shapeId="0" xr:uid="{FD2509AD-AA99-4077-9D2B-6BBE6CD739E4}">
      <text>
        <t xml:space="preserve">[Threaded comment]
Your version of Excel allows you to read this threaded comment; however, any edits to it will get removed if the file is opened in a newer version of Excel. Learn more: https://go.microsoft.com/fwlink/?linkid=870924
Comment:
    Comentario Javier Encinas: Si hablamos de la propuesta de riesgos no Esta todavia modelado en el BDH 3.0. Si hablamos del Deal o contracto si. Reflejo la foto como si fuera el deal o tabla contract del BDH 3.0 </t>
      </text>
    </comment>
    <comment ref="B15" authorId="1" shapeId="0" xr:uid="{1F6B1790-6386-4D62-B517-6D3B5EBED15A}">
      <text>
        <t>[Threaded comment]
Your version of Excel allows you to read this threaded comment; however, any edits to it will get removed if the file is opened in a newer version of Excel. Learn more: https://go.microsoft.com/fwlink/?linkid=870924
Comment:
    Comentario Javier Encinas: No esta en el reporte de SNC pero es un campo disponible enel BHD 3.0</t>
      </text>
    </comment>
    <comment ref="B26" authorId="2" shapeId="0" xr:uid="{D8C3AFA5-3606-4951-80E9-612EFF5F6FBD}">
      <text>
        <t>[Threaded comment]
Your version of Excel allows you to read this threaded comment; however, any edits to it will get removed if the file is opened in a newer version of Excel. Learn more: https://go.microsoft.com/fwlink/?linkid=870924
Comment:
    Comentario Javier Encinas: BalanceData.ReferenceCurrency
No he visto el campo en el reporte de SNC. En el BDH 3.0 existe el campo procendete del servicing.
Reference currency for all the amounts of this Economic</t>
      </text>
    </comment>
    <comment ref="B37" authorId="3" shapeId="0" xr:uid="{F7719544-6434-4204-B902-B3F196E44CB1}">
      <text>
        <t>[Threaded comment]
Your version of Excel allows you to read this threaded comment; however, any edits to it will get removed if the file is opened in a newer version of Excel. Learn more: https://go.microsoft.com/fwlink/?linkid=870924
Comment:
    5 (aqua) o 6 (stratus) digitos?</t>
      </text>
    </comment>
    <comment ref="B44" authorId="4" shapeId="0" xr:uid="{46CDE737-C699-4612-B841-2F94DC84002D}">
      <text>
        <t>[Threaded comment]
Your version of Excel allows you to read this threaded comment; however, any edits to it will get removed if the file is opened in a newer version of Excel. Learn more: https://go.microsoft.com/fwlink/?linkid=870924
Comment:
    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text>
    </comment>
    <comment ref="B49" authorId="5" shapeId="0" xr:uid="{E76E5825-B370-4EF9-9E8F-6EE6454D0FE8}">
      <text>
        <t>[Threaded comment]
Your version of Excel allows you to read this threaded comment; however, any edits to it will get removed if the file is opened in a newer version of Excel. Learn more: https://go.microsoft.com/fwlink/?linkid=870924
Comment:
    Actualmente se utiliza para ECB y para FED como parche.</t>
      </text>
    </comment>
    <comment ref="B50" authorId="6" shapeId="0" xr:uid="{34AE60CD-6983-4B9A-8348-791AEC2841EC}">
      <text>
        <t>[Threaded comment]
Your version of Excel allows you to read this threaded comment; however, any edits to it will get removed if the file is opened in a newer version of Excel. Learn more: https://go.microsoft.com/fwlink/?linkid=870924
Comment:
    Pendiente de configuración/desarrollo tras petición de riesgos.</t>
      </text>
    </comment>
    <comment ref="B51" authorId="7" shapeId="0" xr:uid="{821DB889-B1E6-48D7-8B47-F43F85FF792C}">
      <text>
        <t>[Threaded comment]
Your version of Excel allows you to read this threaded comment; however, any edits to it will get removed if the file is opened in a newer version of Excel. Learn more: https://go.microsoft.com/fwlink/?linkid=870924
Comment:
    Está en el engine de LevFin en Mercurio.</t>
      </text>
    </comment>
    <comment ref="B108" authorId="8" shapeId="0" xr:uid="{CCE70B3A-2CFC-4399-B81D-98A0DA2AAF24}">
      <text>
        <t>[Threaded comment]
Your version of Excel allows you to read this threaded comment; however, any edits to it will get removed if the file is opened in a newer version of Excel. Learn more: https://go.microsoft.com/fwlink/?linkid=870924
Comment:
    Confirmar con usuario si necesario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tc={C57443DA-AC84-41BB-8FC8-138402386E7C}</author>
    <author>tc={02D9B40F-07ED-46B1-BCF2-C270419C68C5}</author>
    <author>tc={039C9672-BCE3-4A0E-AE3A-F40E123BD66F}</author>
    <author>tc={8161B62C-0FB1-40AA-93E7-BC4523B80707}</author>
    <author>tc={9902D6E2-740F-466A-8EB5-A5EDFC3AA611}</author>
    <author>tc={082A22C2-D6A0-4A6E-922C-D709B2E789AE}</author>
    <author>tc={100797CE-D43D-49AA-B443-E1BECB2F8CB9}</author>
    <author>tc={15CA206A-2F18-4BBE-A925-318877D6F103}</author>
    <author>tc={0D013CDE-AB1B-43DE-B51B-2127E0966EAC}</author>
    <author>tc={BF182917-9E71-45D2-A0A5-C02AF44F0D06}</author>
    <author>tc={34CBBD3D-CB95-4E33-B4AC-A08BFD9996D6}</author>
    <author>tc={A4931601-890A-4857-8FAD-AD828D02A7F2}</author>
    <author>tc={34C042E7-7A63-46FC-AFFC-DF0BD1CBD191}</author>
    <author>tc={115CD8A7-DAD7-428F-865C-33F71FC715A5}</author>
    <author>tc={00B5EDCD-F6F0-440A-90AD-BB547202DDF6}</author>
    <author>tc={2B1D6514-F638-4DB7-8A3B-1FF98F7F9F6B}</author>
    <author>tc={DE7DD040-BF91-4CD1-A00F-432AD5D2643A}</author>
    <author>tc={72198095-B358-4A23-AD15-7053FDD17FA6}</author>
    <author>tc={FE627B0B-1415-4249-9C03-2E7709BBF8C1}</author>
    <author>tc={77E6C3D2-AB39-40FA-8EB8-2480D553D08E}</author>
    <author>tc={71F106E6-70BF-4053-B915-1902CE997A9E}</author>
    <author>tc={D511B669-E936-4A38-AE00-3FB6B6736B21}</author>
    <author>tc={361299B4-7EF2-4FAB-A40E-3E1CFD228551}</author>
    <author>tc={CED82CFA-CF90-459E-9BBD-D2E703752AEA}</author>
    <author>tc={0C57FE95-584C-4836-BB65-9F0BE25BB857}</author>
    <author>tc={A04B9CE3-DBC2-4464-B158-64A6089CABEA}</author>
    <author>tc={819C5A97-5A8D-459C-8530-A9A4772F754A}</author>
    <author>tc={390024EE-9790-4654-B1A3-F971B91A720D}</author>
    <author>tc={CADE7BAF-5B1C-4752-B227-1D61A97768A9}</author>
  </authors>
  <commentList>
    <comment ref="BB5" authorId="0" shapeId="0" xr:uid="{C57443DA-AC84-41BB-8FC8-138402386E7C}">
      <text>
        <t xml:space="preserve">[Threaded comment]
Your version of Excel allows you to read this threaded comment; however, any edits to it will get removed if the file is opened in a newer version of Excel. Learn more: https://go.microsoft.com/fwlink/?linkid=870924
Comment:
    Preguntar si con el glcs o kgr del parent podemos sacar la dirección. Last parent y parent. </t>
      </text>
    </comment>
    <comment ref="J8" authorId="1" shapeId="0" xr:uid="{02D9B40F-07ED-46B1-BCF2-C270419C68C5}">
      <text>
        <t xml:space="preserve">[Threaded comment]
Your version of Excel allows you to read this threaded comment; however, any edits to it will get removed if the file is opened in a newer version of Excel. Learn more: https://go.microsoft.com/fwlink/?linkid=870924
Comment:
    Structured finance, corporate finance. 
Reply:
    That is the typoe of finance under real estate.
Reply:
    If it is underconstruction, aqusition, development etc. </t>
      </text>
    </comment>
    <comment ref="AT8" authorId="2" shapeId="0" xr:uid="{039C9672-BCE3-4A0E-AE3A-F40E123BD66F}">
      <text>
        <t xml:space="preserve">[Threaded comment]
Your version of Excel allows you to read this threaded comment; however, any edits to it will get removed if the file is opened in a newer version of Excel. Learn more: https://go.microsoft.com/fwlink/?linkid=870924
Comment:
    Información de Loan Tape DQ controls 1&amp;2 deliverables. </t>
      </text>
    </comment>
    <comment ref="AR13" authorId="3" shapeId="0" xr:uid="{8161B62C-0FB1-40AA-93E7-BC4523B80707}">
      <text>
        <t>[Threaded comment]
Your version of Excel allows you to read this threaded comment; however, any edits to it will get removed if the file is opened in a newer version of Excel. Learn more: https://go.microsoft.com/fwlink/?linkid=870924
Comment:
    En Mecurio tenemos el Signing date y el close time.  Cual cogemos?</t>
      </text>
    </comment>
    <comment ref="AL15" authorId="4" shapeId="0" xr:uid="{9902D6E2-740F-466A-8EB5-A5EDFC3AA611}">
      <text>
        <t>[Threaded comment]
Your version of Excel allows you to read this threaded comment; however, any edits to it will get removed if the file is opened in a newer version of Excel. Learn more: https://go.microsoft.com/fwlink/?linkid=870924
Comment:
    A nivel disposición
Reply:
    A menos que se esperen multiple valores.
Reply:
    Intersect el credit purpose es NY-syndicated credit facilities
Reply:
    El listado de todas los posibloes valores estna en la facility.</t>
      </text>
    </comment>
    <comment ref="AM17" authorId="5" shapeId="0" xr:uid="{082A22C2-D6A0-4A6E-922C-D709B2E789AE}">
      <text>
        <t xml:space="preserve">[Threaded comment]
Your version of Excel allows you to read this threaded comment; however, any edits to it will get removed if the file is opened in a newer version of Excel. Learn more: https://go.microsoft.com/fwlink/?linkid=870924
Comment:
    Antes Loan IQ </t>
      </text>
    </comment>
    <comment ref="AS17" authorId="6" shapeId="0" xr:uid="{100797CE-D43D-49AA-B443-E1BECB2F8CB9}">
      <text>
        <t>[Threaded comment]
Your version of Excel allows you to read this threaded comment; however, any edits to it will get removed if the file is opened in a newer version of Excel. Learn more: https://go.microsoft.com/fwlink/?linkid=870924
Comment:
    El ejemplo es para el cliente SANCOUN-El Corte Ingles S.A  (Facility 1)</t>
      </text>
    </comment>
    <comment ref="J18" authorId="7" shapeId="0" xr:uid="{15CA206A-2F18-4BBE-A925-318877D6F103}">
      <text>
        <t xml:space="preserve">[Threaded comment]
Your version of Excel allows you to read this threaded comment; however, any edits to it will get removed if the file is opened in a newer version of Excel. Learn more: https://go.microsoft.com/fwlink/?linkid=870924
Comment:
    Ncino. Credit memo. </t>
      </text>
    </comment>
    <comment ref="AL19" authorId="8" shapeId="0" xr:uid="{0D013CDE-AB1B-43DE-B51B-2127E0966EAC}">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t>
      </text>
    </comment>
    <comment ref="AM19" authorId="9" shapeId="0" xr:uid="{BF182917-9E71-45D2-A0A5-C02AF44F0D06}">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t>
      </text>
    </comment>
    <comment ref="AT20" authorId="10" shapeId="0" xr:uid="{34CBBD3D-CB95-4E33-B4AC-A08BFD9996D6}">
      <text>
        <t>[Threaded comment]
Your version of Excel allows you to read this threaded comment; however, any edits to it will get removed if the file is opened in a newer version of Excel. Learn more: https://go.microsoft.com/fwlink/?linkid=870924
Comment:
    Loan Tapes DQ Controls 1&amp;2</t>
      </text>
    </comment>
    <comment ref="J21" authorId="11" shapeId="0" xr:uid="{A4931601-890A-4857-8FAD-AD828D02A7F2}">
      <text>
        <t xml:space="preserve">[Threaded comment]
Your version of Excel allows you to read this threaded comment; however, any edits to it will get removed if the file is opened in a newer version of Excel. Learn more: https://go.microsoft.com/fwlink/?linkid=870924
Comment:
    Ncino. Credit memo. </t>
      </text>
    </comment>
    <comment ref="AT21" authorId="12" shapeId="0" xr:uid="{34C042E7-7A63-46FC-AFFC-DF0BD1CBD191}">
      <text>
        <t>[Threaded comment]
Your version of Excel allows you to read this threaded comment; however, any edits to it will get removed if the file is opened in a newer version of Excel. Learn more: https://go.microsoft.com/fwlink/?linkid=870924
Comment:
    Loan Tape Data Quality Controls 1&amp;2</t>
      </text>
    </comment>
    <comment ref="AR24" authorId="13" shapeId="0" xr:uid="{115CD8A7-DAD7-428F-865C-33F71FC715A5}">
      <text>
        <t>[Threaded comment]
Your version of Excel allows you to read this threaded comment; however, any edits to it will get removed if the file is opened in a newer version of Excel. Learn more: https://go.microsoft.com/fwlink/?linkid=870924
Comment:
    Cual cogemos?</t>
      </text>
    </comment>
    <comment ref="AR28" authorId="14" shapeId="0" xr:uid="{00B5EDCD-F6F0-440A-90AD-BB547202DDF6}">
      <text>
        <t>[Threaded comment]
Your version of Excel allows you to read this threaded comment; however, any edits to it will get removed if the file is opened in a newer version of Excel. Learn more: https://go.microsoft.com/fwlink/?linkid=870924
Comment:
    Cuál cogemos?</t>
      </text>
    </comment>
    <comment ref="AR29" authorId="15" shapeId="0" xr:uid="{2B1D6514-F638-4DB7-8A3B-1FF98F7F9F6B}">
      <text>
        <t>[Threaded comment]
Your version of Excel allows you to read this threaded comment; however, any edits to it will get removed if the file is opened in a newer version of Excel. Learn more: https://go.microsoft.com/fwlink/?linkid=870924
Comment:
    Cuál cogemos?</t>
      </text>
    </comment>
    <comment ref="AA35" authorId="16" shapeId="0" xr:uid="{DE7DD040-BF91-4CD1-A00F-432AD5D2643A}">
      <text>
        <t xml:space="preserve">[Threaded comment]
Your version of Excel allows you to read this threaded comment; however, any edits to it will get removed if the file is opened in a newer version of Excel. Learn more: https://go.microsoft.com/fwlink/?linkid=870924
Comment:
    El agente puede cambiar. Pueden incluir más agentes. Nos lo ha dicho gustavo. No es muy likely pero puede pasar
</t>
      </text>
    </comment>
    <comment ref="BB35" authorId="17" shapeId="0" xr:uid="{72198095-B358-4A23-AD15-7053FDD17FA6}">
      <text>
        <t>[Threaded comment]
Your version of Excel allows you to read this threaded comment; however, any edits to it will get removed if the file is opened in a newer version of Excel. Learn more: https://go.microsoft.com/fwlink/?linkid=870924
Comment:
    Participants Table Loan IQ --&gt; variable = garantor. Use that to extract information. 
Reply:
    Preguntar si con el glcs o kgr del parent podemos sacar la dirección. Last parent y parent.</t>
      </text>
    </comment>
    <comment ref="BB37" authorId="18" shapeId="0" xr:uid="{FE627B0B-1415-4249-9C03-2E7709BBF8C1}">
      <text>
        <t>[Threaded comment]
Your version of Excel allows you to read this threaded comment; however, any edits to it will get removed if the file is opened in a newer version of Excel. Learn more: https://go.microsoft.com/fwlink/?linkid=870924
Comment:
    Participants Table Loan IQ --&gt; variable = garantor. Use that to extract information. 
Reply:
    Preguntar si con el glcs o kgr del parent podemos sacar la dirección. Last parent y parent.</t>
      </text>
    </comment>
    <comment ref="AS40" authorId="19" shapeId="0" xr:uid="{77E6C3D2-AB39-40FA-8EB8-2480D553D08E}">
      <text>
        <t>[Threaded comment]
Your version of Excel allows you to read this threaded comment; however, any edits to it will get removed if the file is opened in a newer version of Excel. Learn more: https://go.microsoft.com/fwlink/?linkid=870924
Comment:
    Lo tenemos para parent pero quizás sea para borrower</t>
      </text>
    </comment>
    <comment ref="AT40" authorId="20" shapeId="0" xr:uid="{71F106E6-70BF-4053-B915-1902CE997A9E}">
      <text>
        <t xml:space="preserve">[Threaded comment]
Your version of Excel allows you to read this threaded comment; however, any edits to it will get removed if the file is opened in a newer version of Excel. Learn more: https://go.microsoft.com/fwlink/?linkid=870924
Comment:
    Loan Tapes DQ Controls 1&amp;2. Hay controles a fecha de referencia y de inception date. Ver cual cogemos. </t>
      </text>
    </comment>
    <comment ref="AR42" authorId="21" shapeId="0" xr:uid="{D511B669-E936-4A38-AE00-3FB6B6736B21}">
      <text>
        <t xml:space="preserve">[Threaded comment]
Your version of Excel allows you to read this threaded comment; however, any edits to it will get removed if the file is opened in a newer version of Excel. Learn more: https://go.microsoft.com/fwlink/?linkid=870924
Comment:
    Entity lei es el de borrower y el lei number es Codigo LEI asociado al interviniente (según datatooling). Pendiente verificar con equipo CDO. </t>
      </text>
    </comment>
    <comment ref="AA50" authorId="22" shapeId="0" xr:uid="{361299B4-7EF2-4FAB-A40E-3E1CFD228551}">
      <text>
        <t xml:space="preserve">[Threaded comment]
Your version of Excel allows you to read this threaded comment; however, any edits to it will get removed if the file is opened in a newer version of Excel. Learn more: https://go.microsoft.com/fwlink/?linkid=870924
Comment:
    El agente puede cambiar. Pueden incluir más agentes. Nos lo ha dicho gustavo. No es muy likely pero puede pasar
</t>
      </text>
    </comment>
    <comment ref="AS50" authorId="23" shapeId="0" xr:uid="{CED82CFA-CF90-459E-9BBD-D2E703752AEA}">
      <text>
        <t>[Threaded comment]
Your version of Excel allows you to read this threaded comment; however, any edits to it will get removed if the file is opened in a newer version of Excel. Learn more: https://go.microsoft.com/fwlink/?linkid=870924
Comment:
    Extracted example from Mercurio</t>
      </text>
    </comment>
    <comment ref="P54" authorId="24" shapeId="0" xr:uid="{0C57FE95-584C-4836-BB65-9F0BE25BB857}">
      <text>
        <t>[Threaded comment]
Your version of Excel allows you to read this threaded comment; however, any edits to it will get removed if the file is opened in a newer version of Excel. Learn more: https://go.microsoft.com/fwlink/?linkid=870924
Comment:
    No se devengan intereses.</t>
      </text>
    </comment>
    <comment ref="Q54" authorId="25" shapeId="0" xr:uid="{A04B9CE3-DBC2-4464-B158-64A6089CABEA}">
      <text>
        <t>[Threaded comment]
Your version of Excel allows you to read this threaded comment; however, any edits to it will get removed if the file is opened in a newer version of Excel. Learn more: https://go.microsoft.com/fwlink/?linkid=870924
Comment:
    No se devengan intereses.</t>
      </text>
    </comment>
    <comment ref="J61" authorId="26" shapeId="0" xr:uid="{819C5A97-5A8D-459C-8530-A9A4772F754A}">
      <text>
        <t xml:space="preserve">[Threaded comment]
Your version of Excel allows you to read this threaded comment; however, any edits to it will get removed if the file is opened in a newer version of Excel. Learn more: https://go.microsoft.com/fwlink/?linkid=870924
Comment:
    Credit memo
Reply:
    Ex. Hotel, multifamily, office, mall. </t>
      </text>
    </comment>
    <comment ref="J62" authorId="27" shapeId="0" xr:uid="{390024EE-9790-4654-B1A3-F971B91A720D}">
      <text>
        <t>[Threaded comment]
Your version of Excel allows you to read this threaded comment; however, any edits to it will get removed if the file is opened in a newer version of Excel. Learn more: https://go.microsoft.com/fwlink/?linkid=870924
Comment:
    Credit memo
Reply:
    ncino</t>
      </text>
    </comment>
    <comment ref="J73" authorId="28" shapeId="0" xr:uid="{CADE7BAF-5B1C-4752-B227-1D61A97768A9}">
      <text>
        <t xml:space="preserve">[Threaded comment]
Your version of Excel allows you to read this threaded comment; however, any edits to it will get removed if the file is opened in a newer version of Excel. Learn more: https://go.microsoft.com/fwlink/?linkid=870924
Comment:
    Credit memo. 
Reply:
    Only at origination. UpdateS are manual and they might not be updated.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tc={7047C2E4-F19E-4D7E-8107-CC90625B87DF}</author>
    <author>tc={D9EAD6E8-5610-40A8-95FD-CE60AA0E9605}</author>
    <author>tc={F65F84EB-7F59-4662-9CDD-AC51522E9B09}</author>
    <author>tc={54DA23FE-4CFD-459E-BF91-E23C79A9D135}</author>
    <author>tc={2D88C85A-EB34-498B-9567-53992EB06D0E}</author>
    <author>tc={41BF47A1-0421-4737-9224-9DB08E0BA1D9}</author>
    <author>tc={64AB318F-BC67-4AE8-8952-B61774BB2093}</author>
    <author>tc={DA918C29-66CC-4F9A-9BAA-98D54D1C60E5}</author>
    <author>tc={7CF53D66-A6EE-411C-AA09-7107931EF22D}</author>
    <author>tc={00FBF503-A269-4F8D-8B13-294593E751DD}</author>
    <author>tc={70EACC86-FF81-4E90-999D-50F96AAAFF96}</author>
    <author>tc={8D96C4E6-F844-47BA-8F53-BEA489C57B5C}</author>
    <author>tc={13CBA857-D1FD-4B8B-BF3A-7E25788FEC03}</author>
    <author>tc={662C7AA2-C433-41C9-BFF4-FB7B8FD74E13}</author>
    <author>tc={3CEFEF38-7C1F-4580-8BB7-B7888DF90B34}</author>
    <author>tc={1FEEAF1E-12BA-492E-85C8-EB74E4DB6A32}</author>
    <author>tc={42417569-13B8-426C-A70C-E927BACF7EAD}</author>
    <author>tc={18FBA517-C39C-483B-9712-125EC98A1F34}</author>
    <author>tc={0438BF57-70EF-47BF-AC6E-461FF5B6BA68}</author>
    <author>tc={9D05E029-630A-47FE-9E3B-373CB8BEE5DD}</author>
    <author>tc={5573787F-D00A-4A33-BA3E-5F457F7A91B5}</author>
  </authors>
  <commentList>
    <comment ref="P8" authorId="0" shapeId="0" xr:uid="{7047C2E4-F19E-4D7E-8107-CC90625B87DF}">
      <text>
        <t>[Threaded comment]
Your version of Excel allows you to read this threaded comment; however, any edits to it will get removed if the file is opened in a newer version of Excel. Learn more: https://go.microsoft.com/fwlink/?linkid=870924
Comment:
    Preguntar  a raquel caceres</t>
      </text>
    </comment>
    <comment ref="Q8" authorId="1" shapeId="0" xr:uid="{D9EAD6E8-5610-40A8-95FD-CE60AA0E9605}">
      <text>
        <t>[Threaded comment]
Your version of Excel allows you to read this threaded comment; however, any edits to it will get removed if the file is opened in a newer version of Excel. Learn more: https://go.microsoft.com/fwlink/?linkid=870924
Comment:
    Preguntar  a raquel caceres</t>
      </text>
    </comment>
    <comment ref="F12" authorId="2" shapeId="0" xr:uid="{F65F84EB-7F59-4662-9CDD-AC51522E9B09}">
      <text>
        <t>[Threaded comment]
Your version of Excel allows you to read this threaded comment; however, any edits to it will get removed if the file is opened in a newer version of Excel. Learn more: https://go.microsoft.com/fwlink/?linkid=870924
Comment:
    6/13 Updated from New Group to Financial Statements. This is mapped in AQUA+ as the Base Case</t>
      </text>
    </comment>
    <comment ref="H12" authorId="3" shapeId="0" xr:uid="{54DA23FE-4CFD-459E-BF91-E23C79A9D135}">
      <text>
        <t>[Threaded comment]
Your version of Excel allows you to read this threaded comment; however, any edits to it will get removed if the file is opened in a newer version of Excel. Learn more: https://go.microsoft.com/fwlink/?linkid=870924
Comment:
    6/13 Updated from New Group to Financial Statements. This is mapped in AQUA+ as the Base Case</t>
      </text>
    </comment>
    <comment ref="K17" authorId="4" shapeId="0" xr:uid="{2D88C85A-EB34-498B-9567-53992EB06D0E}">
      <text>
        <t xml:space="preserve">[Threaded comment]
Your version of Excel allows you to read this threaded comment; however, any edits to it will get removed if the file is opened in a newer version of Excel. Learn more: https://go.microsoft.com/fwlink/?linkid=870924
Comment:
    Mirar en ncino
Reply:
    Santiago ruiz. 
Reply:
    Va a buscar santiago ruiz
Reply:
    hablando con Raquel caceres de Mercurio.  No hay un campo donde ellos hagan un check de que se ha verificado que se ha hecho esta revisión. </t>
      </text>
    </comment>
    <comment ref="K18" authorId="5" shapeId="0" xr:uid="{41BF47A1-0421-4737-9224-9DB08E0BA1D9}">
      <text>
        <t xml:space="preserve">[Threaded comment]
Your version of Excel allows you to read this threaded comment; however, any edits to it will get removed if the file is opened in a newer version of Excel. Learn more: https://go.microsoft.com/fwlink/?linkid=870924
Comment:
    Mirar en ncino
Reply:
    Santiago ruiz. 
Reply:
    Va a buscar santiago ruiz
Reply:
    hablando con Raquel caceres de Mercurio.  No hay un campo donde ellos hagan un check de que se ha verificado que se ha hecho esta revisión. </t>
      </text>
    </comment>
    <comment ref="H21" authorId="6" shapeId="0" xr:uid="{64AB318F-BC67-4AE8-8952-B61774BB2093}">
      <text>
        <t>[Threaded comment]
Your version of Excel allows you to read this threaded comment; however, any edits to it will get removed if the file is opened in a newer version of Excel. Learn more: https://go.microsoft.com/fwlink/?linkid=870924
Comment:
    Changed to Financial Statements</t>
      </text>
    </comment>
    <comment ref="K21" authorId="7" shapeId="0" xr:uid="{DA918C29-66CC-4F9A-9BAA-98D54D1C60E5}">
      <text>
        <t xml:space="preserve">[Threaded comment]
Your version of Excel allows you to read this threaded comment; however, any edits to it will get removed if the file is opened in a newer version of Excel. Learn more: https://go.microsoft.com/fwlink/?linkid=870924
Comment:
    Antes O- Field Available. Y antes se lo habíamos mandado a Loan IQ. </t>
      </text>
    </comment>
    <comment ref="H22" authorId="8" shapeId="0" xr:uid="{7CF53D66-A6EE-411C-AA09-7107931EF22D}">
      <text>
        <t>[Threaded comment]
Your version of Excel allows you to read this threaded comment; however, any edits to it will get removed if the file is opened in a newer version of Excel. Learn more: https://go.microsoft.com/fwlink/?linkid=870924
Comment:
    Changed to Financial Statements</t>
      </text>
    </comment>
    <comment ref="K22" authorId="9" shapeId="0" xr:uid="{00FBF503-A269-4F8D-8B13-294593E751DD}">
      <text>
        <t xml:space="preserve">[Threaded comment]
Your version of Excel allows you to read this threaded comment; however, any edits to it will get removed if the file is opened in a newer version of Excel. Learn more: https://go.microsoft.com/fwlink/?linkid=870924
Comment:
    Va a pasar a Fin statement. </t>
      </text>
    </comment>
    <comment ref="H23" authorId="10" shapeId="0" xr:uid="{70EACC86-FF81-4E90-999D-50F96AAAFF96}">
      <text>
        <t>[Threaded comment]
Your version of Excel allows you to read this threaded comment; however, any edits to it will get removed if the file is opened in a newer version of Excel. Learn more: https://go.microsoft.com/fwlink/?linkid=870924
Comment:
    Changed to Financial Statements</t>
      </text>
    </comment>
    <comment ref="AH32" authorId="11" shapeId="0" xr:uid="{8D96C4E6-F844-47BA-8F53-BEA489C57B5C}">
      <text>
        <t>[Threaded comment]
Your version of Excel allows you to read this threaded comment; however, any edits to it will get removed if the file is opened in a newer version of Excel. Learn more: https://go.microsoft.com/fwlink/?linkid=870924
Comment:
    SUPRA va a seguir volcando a Banking- Credit Risk?</t>
      </text>
    </comment>
    <comment ref="K90" authorId="12" shapeId="0" xr:uid="{13CBA857-D1FD-4B8B-BF3A-7E25788FEC03}">
      <text>
        <t>[Threaded comment]
Your version of Excel allows you to read this threaded comment; however, any edits to it will get removed if the file is opened in a newer version of Excel. Learn more: https://go.microsoft.com/fwlink/?linkid=870924
Comment:
    Ver en ncino
Reply:
    Opción para el borrower de pagar en cash o diferir el pago hasta el vencimiento sin intereses
Reply:
    Nos comenta raquel caceres que se incluye un comentario manual  tanto en mercurio como en loan iq, no existe campo</t>
      </text>
    </comment>
    <comment ref="AH97" authorId="13" shapeId="0" xr:uid="{662C7AA2-C433-41C9-BFF4-FB7B8FD74E13}">
      <text>
        <t>[Threaded comment]
Your version of Excel allows you to read this threaded comment; however, any edits to it will get removed if the file is opened in a newer version of Excel. Learn more: https://go.microsoft.com/fwlink/?linkid=870924
Comment:
    SUPRA va a seguir volcando a Banking- Credit Risk?</t>
      </text>
    </comment>
    <comment ref="AH98" authorId="14" shapeId="0" xr:uid="{3CEFEF38-7C1F-4580-8BB7-B7888DF90B34}">
      <text>
        <t>[Threaded comment]
Your version of Excel allows you to read this threaded comment; however, any edits to it will get removed if the file is opened in a newer version of Excel. Learn more: https://go.microsoft.com/fwlink/?linkid=870924
Comment:
    SUPRA va a seguir volcando a Banking- Credit Risk?</t>
      </text>
    </comment>
    <comment ref="BB263" authorId="15" shapeId="0" xr:uid="{1FEEAF1E-12BA-492E-85C8-EB74E4DB6A32}">
      <text>
        <t xml:space="preserve">[Threaded comment]
Your version of Excel allows you to read this threaded comment; however, any edits to it will get removed if the file is opened in a newer version of Excel. Learn more: https://go.microsoft.com/fwlink/?linkid=870924
Comment:
    Esto etsa en la ppt de la credit memo. C- Gap (rrquiered digitalization, new field) </t>
      </text>
    </comment>
    <comment ref="K271" authorId="16" shapeId="0" xr:uid="{42417569-13B8-426C-A70C-E927BACF7EAD}">
      <text>
        <t>[Threaded comment]
Your version of Excel allows you to read this threaded comment; however, any edits to it will get removed if the file is opened in a newer version of Excel. Learn more: https://go.microsoft.com/fwlink/?linkid=870924
Comment:
    Seguramente es un gap. 
Reply:
    Se tiene que crear a partir de 0 entonces creation of new field, a partir del rating
Reply:
    Cambiado de pending definition a O- Gap identified el 23/07</t>
      </text>
    </comment>
    <comment ref="AL272" authorId="17" shapeId="0" xr:uid="{18FBA517-C39C-483B-9712-125EC98A1F34}">
      <text>
        <t>[Threaded comment]
Your version of Excel allows you to read this threaded comment; however, any edits to it will get removed if the file is opened in a newer version of Excel. Learn more: https://go.microsoft.com/fwlink/?linkid=870924
Comment:
    Pedro Martinez Regalado</t>
      </text>
    </comment>
    <comment ref="AM272" authorId="18" shapeId="0" xr:uid="{0438BF57-70EF-47BF-AC6E-461FF5B6BA68}">
      <text>
        <t>[Threaded comment]
Your version of Excel allows you to read this threaded comment; however, any edits to it will get removed if the file is opened in a newer version of Excel. Learn more: https://go.microsoft.com/fwlink/?linkid=870924
Comment:
    Pedro Martinez Regalado</t>
      </text>
    </comment>
    <comment ref="AL273" authorId="19" shapeId="0" xr:uid="{9D05E029-630A-47FE-9E3B-373CB8BEE5DD}">
      <text>
        <t>[Threaded comment]
Your version of Excel allows you to read this threaded comment; however, any edits to it will get removed if the file is opened in a newer version of Excel. Learn more: https://go.microsoft.com/fwlink/?linkid=870924
Comment:
    Pedro Martinez Regalado</t>
      </text>
    </comment>
    <comment ref="AM273" authorId="20" shapeId="0" xr:uid="{5573787F-D00A-4A33-BA3E-5F457F7A91B5}">
      <text>
        <t>[Threaded comment]
Your version of Excel allows you to read this threaded comment; however, any edits to it will get removed if the file is opened in a newer version of Excel. Learn more: https://go.microsoft.com/fwlink/?linkid=870924
Comment:
    Pedro Martinez Regalado</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tc={EA89488F-8A1F-4B73-A415-4A9F124C51DF}</author>
    <author>tc={FF38C36B-0455-4976-A32C-D4302C9646F1}</author>
    <author>tc={351F89FE-6F9C-45E1-A5DB-3A0870478D7F}</author>
    <author>tc={2EC84EA7-8C01-408D-8AFB-AAB78B5BA2DA}</author>
    <author>tc={8B5236AB-38BC-4B21-B222-9008F68430D0}</author>
    <author>tc={BD3B9C03-5042-4393-8495-C4CFE5BEF753}</author>
    <author>tc={68281A17-37F4-45D3-BD6C-50E980976785}</author>
    <author>tc={C41E49A5-F1F4-435C-A00B-91DFDDCA3CDE}</author>
    <author>tc={6114924F-231D-41E3-B209-E7E0CE3266E7}</author>
    <author>tc={B68AE48F-394F-4618-88E1-88AFC9C2230C}</author>
    <author>tc={96F24C4A-FD68-458F-B032-A71FBDBEDA78}</author>
    <author>tc={7C45AA77-2644-4C8C-9B79-1A2B42F6EED5}</author>
    <author>tc={DB6F0BAD-3C37-4E2C-BF66-7EF346AE46D2}</author>
    <author>tc={AA2B8B7B-6A3E-4405-B5FD-B0AD6BD24935}</author>
    <author>tc={4BAE3531-BFDF-4FC5-AFF1-FBB76E2AA17A}</author>
    <author>tc={EEC7BFDE-42EA-4C06-BF81-93697E7201D7}</author>
    <author>tc={EFCD1041-CC4C-49EE-B9A5-AB9258046F4A}</author>
    <author>tc={06DDB8B9-F788-46BD-92DF-CF265E5E6FB9}</author>
    <author>tc={73DFC180-EC38-4699-A2D6-4422B0380D01}</author>
    <author>tc={286F7B2F-485D-49B6-9B0C-AD0121755C97}</author>
    <author>tc={219B1CB5-6AAC-46AA-BCA1-326E4340C123}</author>
    <author>tc={99EDEE8D-EEBC-4B18-AD8F-6A84B66EABB9}</author>
    <author>tc={913EC44B-2987-4566-A081-78738DAA5683}</author>
    <author>tc={33267055-17F5-4992-A39B-E33ABE4ABFC8}</author>
    <author>tc={C3BC6D7A-2F4E-426B-9D8C-21E8ECA147D3}</author>
    <author>tc={11B71215-9223-4E95-BD48-CAC33C1BF06A}</author>
    <author>tc={AC432D7F-09F9-4B70-8077-652542A764B6}</author>
    <author>tc={A3ABC520-0A00-4C71-ACD3-9D8AD9E47473}</author>
    <author>tc={E74C9C50-E326-4F1B-89EA-8BA63385730B}</author>
    <author>tc={457964A0-7E1D-457B-8CC4-0D345C680113}</author>
    <author>tc={97491429-3B8E-4351-AFB5-3E3EEF07E802}</author>
    <author>tc={638C9F4F-963D-44F2-94D7-DC9B42B1EC12}</author>
    <author>tc={60E13863-239A-4D6D-B69F-8AC5B4F95CC4}</author>
    <author>tc={C3ED3ED6-1A1B-4110-BAEC-40D64BA52052}</author>
    <author>tc={FF8BFACA-D11C-40B2-AB41-BB6A8BC92D47}</author>
    <author>tc={A7782DF8-8387-4E81-89D6-A8B753A2BCAD}</author>
    <author>tc={C2F51527-67B4-4DA5-8C52-842B3934B9C4}</author>
    <author>tc={18D18D79-3733-4494-A966-EBF3883CBDAB}</author>
    <author>tc={0E8D289C-049E-4723-AD1A-4D999522F320}</author>
    <author>tc={A7252824-A9B3-4BDF-BE86-B285BA4F0ED6}</author>
    <author>tc={BA40FA55-9B74-4B6E-AAC7-8482E243E911}</author>
    <author>tc={7A44DD33-4B9A-4DD6-9DA3-172E3BE793E6}</author>
    <author>tc={15365D3D-46E6-477E-90FC-90E46591F78C}</author>
    <author>tc={C7DA1109-81A5-4E37-A8D2-661A7F061D16}</author>
    <author>tc={10203284-C9B9-4710-897B-79A8485AEA45}</author>
    <author>tc={51DF39C4-A946-481D-8B42-CD6457E46AA1}</author>
    <author>tc={3FE600AB-0671-4D99-8205-9D9572448355}</author>
    <author>tc={83F61DA0-F02E-42AB-B70F-A1E96AB26735}</author>
    <author>tc={FA5DAEF8-CAB0-46F8-ABF6-2BFBB20409BC}</author>
    <author>tc={8005718A-8D5B-42D9-811B-1F034AF6E0F2}</author>
    <author>tc={EBD7EE83-E440-43BA-9F2A-D619D3A7F89A}</author>
    <author>tc={B337D038-3003-4B3F-B825-24942B74A4AE}</author>
    <author>tc={69D18583-9D81-4627-A2BE-2282969A696E}</author>
    <author>tc={22C98D94-09D0-4463-8F31-3B8C53212F49}</author>
    <author>tc={B9A06A16-7724-48AF-882E-0D08943DB6BD}</author>
    <author>tc={D6B5B6D7-CFFE-45DE-A406-38229ABC1EF9}</author>
    <author>tc={4DD5A187-EE7F-4B33-931F-6428022C20DA}</author>
    <author>tc={46166944-7E1A-405A-BE95-7112CB42A546}</author>
    <author>tc={85970517-4500-48FE-9A22-A371B79E4F9F}</author>
    <author>tc={F36F93D6-B463-4F05-ABB8-92CB7E9DC3DF}</author>
    <author>tc={CF691C25-262C-4AEE-AEF9-D8BD7FC1A250}</author>
    <author>tc={73CAC90A-8632-4A7C-97AE-46AF3AA8C740}</author>
    <author>tc={01A8A798-C303-4379-9B83-CF067E0D4317}</author>
    <author>tc={5FD87B2F-26F4-4323-9487-F328C0343099}</author>
    <author>tc={B908DC72-AC9B-4E1E-9BCA-EE33C4BE145E}</author>
    <author>tc={8030DEF3-F560-465D-BFBF-96AEFB37E4EE}</author>
    <author>tc={5C97CED4-BCBB-4622-B579-1D9F8216C406}</author>
    <author>tc={7E469E98-F468-4C7F-865E-C4EF90F40227}</author>
    <author>tc={DF281565-9093-430A-B80C-ADA2A22EDA66}</author>
    <author>tc={4B6E6F20-511B-4A72-A4EB-A4E39D011352}</author>
    <author>tc={B715839D-62AC-4479-A328-99DEE175290F}</author>
    <author>tc={3926B3ED-B38F-48D7-80CB-F1CB10C9D97C}</author>
    <author>tc={D459BB12-420F-4F22-B197-6E716E1A8E64}</author>
    <author>tc={25F37590-0F77-4C3D-BBBE-884B7227F5A7}</author>
    <author>tc={BA9B5FB7-0720-4079-A44A-8D55F6AB22DF}</author>
    <author>tc={309ADD7B-4955-4966-A1B0-25792FFD54B0}</author>
    <author>tc={7E49BB1C-87A0-4417-A1D4-3115AA62D3BD}</author>
    <author>tc={0D89C2A2-3369-48D1-BC12-9680F82A934E}</author>
    <author>tc={B69E4796-8532-4D19-8532-102A67142B17}</author>
    <author>tc={3C1809D1-A46B-4F00-9311-4C3E167A70F0}</author>
    <author>tc={DEC1928A-E7B1-4A90-B53C-8AB659BA02C7}</author>
    <author>tc={BE2C5826-77AB-488E-BB2D-5069143B1B9A}</author>
    <author>tc={45CE41D3-3C1D-468C-8B4A-9D2642C9492A}</author>
    <author>tc={956C29A7-C3C1-45D6-97A3-F4E19C236400}</author>
    <author>tc={4DB6A4A2-B5F6-46EE-8449-95DB7FE8A963}</author>
    <author>tc={C58B342B-6F4F-4A5F-83ED-EA8ACBF83182}</author>
    <author>tc={35E5B5F0-6773-4822-8808-A6ADF5E8DC85}</author>
    <author>tc={36C7735A-D65A-4F6B-8F9F-827BE63D865A}</author>
    <author>tc={08F7C2E6-24D0-4E61-AB48-27A5EC3EF969}</author>
    <author>tc={994211B6-8E2A-41DE-9015-CE526656DA6D}</author>
    <author>tc={5EDDD447-EE70-461C-90CF-4ECC26ED8FB5}</author>
    <author>tc={43861C71-57FB-4154-8244-D9C28FCF5185}</author>
    <author>tc={B58C4B64-95DA-4243-9A11-F731CD300EFB}</author>
    <author>tc={B897086A-8BB9-409F-91E7-230F14422DFC}</author>
    <author>tc={9A8CE393-BE9F-4945-83C3-F5C54C7A4894}</author>
    <author>tc={3A734277-5796-4EED-81C0-B9C30800023D}</author>
    <author>tc={6632528E-5117-4775-9046-BCA28C6A7FB9}</author>
    <author>tc={BEF4B588-2DE4-41EC-A3CB-6CE42A4B08CE}</author>
    <author>tc={77F896C2-6EAD-4AC5-966F-C37CDCC20011}</author>
    <author>tc={CF964E55-309B-402A-A699-FD5B71DBA808}</author>
    <author>tc={47883B97-7826-4D09-89D9-3ECF5167E7E5}</author>
    <author>tc={A40BA409-761B-4602-9063-6B2E985F3497}</author>
    <author>tc={570CA7D7-749E-450C-B2CB-D04F7ABC8CC6}</author>
    <author>tc={FE5A45CE-AEAB-47D6-84B6-89462FB37B0E}</author>
  </authors>
  <commentList>
    <comment ref="AN4" authorId="0" shapeId="0" xr:uid="{EA89488F-8A1F-4B73-A415-4A9F124C51DF}">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B6" authorId="1" shapeId="0" xr:uid="{FF38C36B-0455-4976-A32C-D4302C9646F1}">
      <text>
        <t>[Threaded comment]
Your version of Excel allows you to read this threaded comment; however, any edits to it will get removed if the file is opened in a newer version of Excel. Learn more: https://go.microsoft.com/fwlink/?linkid=870924
Comment:
    To review</t>
      </text>
    </comment>
    <comment ref="F7" authorId="2" shapeId="0" xr:uid="{351F89FE-6F9C-45E1-A5DB-3A0870478D7F}">
      <text>
        <t>[Threaded comment]
Your version of Excel allows you to read this threaded comment; however, any edits to it will get removed if the file is opened in a newer version of Excel. Learn more: https://go.microsoft.com/fwlink/?linkid=870924
Comment:
    6/13 Updated from New Group to Financial Statements. This is mapped in AQUA+ as the Base Case</t>
      </text>
    </comment>
    <comment ref="H7" authorId="3" shapeId="0" xr:uid="{2EC84EA7-8C01-408D-8AFB-AAB78B5BA2DA}">
      <text>
        <t>[Threaded comment]
Your version of Excel allows you to read this threaded comment; however, any edits to it will get removed if the file is opened in a newer version of Excel. Learn more: https://go.microsoft.com/fwlink/?linkid=870924
Comment:
    6/13 Updated from New Group to Financial Statements. This is mapped in AQUA+ as the Base Case</t>
      </text>
    </comment>
    <comment ref="AR8" authorId="4" shapeId="0" xr:uid="{8B5236AB-38BC-4B21-B222-9008F68430D0}">
      <text>
        <t>[Threaded comment]
Your version of Excel allows you to read this threaded comment; however, any edits to it will get removed if the file is opened in a newer version of Excel. Learn more: https://go.microsoft.com/fwlink/?linkid=870924
Comment:
    Está en mercurio tambien. Preguntar cuál cogemos</t>
      </text>
    </comment>
    <comment ref="AT8" authorId="5" shapeId="0" xr:uid="{BD3B9C03-5042-4393-8495-C4CFE5BEF753}">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AO10" authorId="6" shapeId="0" xr:uid="{68281A17-37F4-45D3-BD6C-50E980976785}">
      <text>
        <t>[Threaded comment]
Your version of Excel allows you to read this threaded comment; however, any edits to it will get removed if the file is opened in a newer version of Excel. Learn more: https://go.microsoft.com/fwlink/?linkid=870924
Comment:
    A lo mejor hay que meter la ldg premitigación.</t>
      </text>
    </comment>
    <comment ref="AR10" authorId="7" shapeId="0" xr:uid="{C41E49A5-F1F4-435C-A00B-91DFDDCA3CDE}">
      <text>
        <t>[Threaded comment]
Your version of Excel allows you to read this threaded comment; however, any edits to it will get removed if the file is opened in a newer version of Excel. Learn more: https://go.microsoft.com/fwlink/?linkid=870924
Comment:
    Queremos la LGD regulatoria del contrato?</t>
      </text>
    </comment>
    <comment ref="AM12" authorId="8" shapeId="0" xr:uid="{6114924F-231D-41E3-B209-E7E0CE3266E7}">
      <text>
        <t xml:space="preserve">[Threaded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
Reply:
    Antes era GS Equation y GC BDH. Cambiada a ECO (ver email Hector Muñoz 29/08) "ECO es quien guarda la información por los back-office y luego lo envía al resto de sistemas (EQ, Morosidad, FIC, etc.) así que debería ser el sistema de donde se recogiera esta información como GS."
Reply:
    Cambiado 09/09 porque JM Medizabal da el Ok A judith
Reply:
    CAMBIADO DE EQUATION A ECO 09/10 tras email Jorge Sanchez. </t>
      </text>
    </comment>
    <comment ref="AN12" authorId="9" shapeId="0" xr:uid="{B68AE48F-394F-4618-88E1-88AFC9C2230C}">
      <text>
        <t xml:space="preserve">[Threaded comment]
Your version of Excel allows you to read this threaded comment; however, any edits to it will get removed if the file is opened in a newer version of Excel. Learn more: https://go.microsoft.com/fwlink/?linkid=870924
Comment:
    Antes era BDH. Cambiada a ECO (ver email Hector Muñoz 29/08) 
"ECO guarda la información en una base de datos de ORACLE por lo que habrá que ver con CDO como disponibilizar esta información si se necesita en la BDH (ahora se puede sacar de otras fuentes pero no sería GS)."
Reply:
    Cambiado 09/09 porque JM Medizabal da el Ok A judith
Reply:
    CAMBIADO DE BDH A ORACLE  09/10 tras email Jorge Sanchez. </t>
      </text>
    </comment>
    <comment ref="AT14" authorId="10" shapeId="0" xr:uid="{96F24C4A-FD68-458F-B032-A71FBDBEDA78}">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AL16" authorId="11" shapeId="0" xr:uid="{7C45AA77-2644-4C8C-9B79-1A2B42F6EED5}">
      <text>
        <t>[Threaded comment]
Your version of Excel allows you to read this threaded comment; however, any edits to it will get removed if the file is opened in a newer version of Excel. Learn more: https://go.microsoft.com/fwlink/?linkid=870924
Comment:
    Solo tenemos a nivel parent en la extracción de Blanca</t>
      </text>
    </comment>
    <comment ref="AM16" authorId="12" shapeId="0" xr:uid="{DB6F0BAD-3C37-4E2C-BF66-7EF346AE46D2}">
      <text>
        <t>[Threaded comment]
Your version of Excel allows you to read this threaded comment; however, any edits to it will get removed if the file is opened in a newer version of Excel. Learn more: https://go.microsoft.com/fwlink/?linkid=870924
Comment:
    Solo tenemos a nivel parent en la extracción de Blanca</t>
      </text>
    </comment>
    <comment ref="AT16" authorId="13" shapeId="0" xr:uid="{AA2B8B7B-6A3E-4405-B5FD-B0AD6BD24935}">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H17" authorId="14" shapeId="0" xr:uid="{4BAE3531-BFDF-4FC5-AFF1-FBB76E2AA17A}">
      <text>
        <t>[Threaded comment]
Your version of Excel allows you to read this threaded comment; however, any edits to it will get removed if the file is opened in a newer version of Excel. Learn more: https://go.microsoft.com/fwlink/?linkid=870924
Comment:
    Confirmado JC Albarran: "BDH es es una verdadera golden copy de los datos de JQUEST. Stratus no porque pierde los clientes de kgr5 (firmas y grupos) que no tengan entidades por debajo"</t>
      </text>
    </comment>
    <comment ref="AH18" authorId="15" shapeId="0" xr:uid="{EEC7BFDE-42EA-4C06-BF81-93697E7201D7}">
      <text>
        <t>[Threaded comment]
Your version of Excel allows you to read this threaded comment; however, any edits to it will get removed if the file is opened in a newer version of Excel. Learn more: https://go.microsoft.com/fwlink/?linkid=870924
Comment:
    Confirmado JC Albarran: "BDH es es una verdadera golden copy de los datos de JQUEST. Stratus no porque pierde los clientes de kgr5 (firmas y grupos) que no tengan entidades por debajo"</t>
      </text>
    </comment>
    <comment ref="AN23" authorId="16" shapeId="0" xr:uid="{EFCD1041-CC4C-49EE-B9A5-AB9258046F4A}">
      <text>
        <t xml:space="preserve">[Threaded comment]
Your version of Excel allows you to read this threaded comment; however, any edits to it will get removed if the file is opened in a newer version of Excel. Learn more: https://go.microsoft.com/fwlink/?linkid=870924
Comment:
    Pilar Barrasa comenta que la información se disponibiliza via API, no hay una una golden copy. La información se puede ver via qlik, pero eso es para que lo vean directamente los banqueros </t>
      </text>
    </comment>
    <comment ref="AT24" authorId="17" shapeId="0" xr:uid="{06DDB8B9-F788-46BD-92DF-CF265E5E6FB9}">
      <text>
        <t>[Threaded comment]
Your version of Excel allows you to read this threaded comment; however, any edits to it will get removed if the file is opened in a newer version of Excel. Learn more: https://go.microsoft.com/fwlink/?linkid=870924
Comment:
    Local Control. Table: S3</t>
      </text>
    </comment>
    <comment ref="AO25" authorId="18" shapeId="0" xr:uid="{73DFC180-EC38-4699-A2D6-4422B0380D01}">
      <text>
        <t>[Threaded comment]
Your version of Excel allows you to read this threaded comment; however, any edits to it will get removed if the file is opened in a newer version of Excel. Learn more: https://go.microsoft.com/fwlink/?linkid=870924
Comment:
    Obatined from flash report</t>
      </text>
    </comment>
    <comment ref="K26" authorId="19" shapeId="0" xr:uid="{286F7B2F-485D-49B6-9B0C-AD0121755C97}">
      <text>
        <t xml:space="preserve">[Threaded comment]
Your version of Excel allows you to read this threaded comment; however, any edits to it will get removed if the file is opened in a newer version of Excel. Learn more: https://go.microsoft.com/fwlink/?linkid=870924
Comment:
    Se  rcoge intervention_percent de la tabla partcipantes de Loan IQ, para una facility especifica de un deal (ex.  Santander tiene un 47%  para la trancha 2a del deal 2HFTN64U de Intersect) . Luego se coge el  live_nominal de la facility. Se resta el drawn amount del initial nominal y se calucla en base al % de intervención. </t>
      </text>
    </comment>
    <comment ref="AO26" authorId="20" shapeId="0" xr:uid="{219B1CB5-6AAC-46AA-BCA1-326E4340C123}">
      <text>
        <t>[Threaded comment]
Your version of Excel allows you to read this threaded comment; however, any edits to it will get removed if the file is opened in a newer version of Excel. Learn more: https://go.microsoft.com/fwlink/?linkid=870924
Comment:
    El campo está en Loan IQ y en Mercurio. Cuál de los dos cogemos?</t>
      </text>
    </comment>
    <comment ref="AT27" authorId="21" shapeId="0" xr:uid="{99EDEE8D-EEBC-4B18-AD8F-6A84B66EABB9}">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K29" authorId="22" shapeId="0" xr:uid="{913EC44B-2987-4566-A081-78738DAA5683}">
      <text>
        <t>[Threaded comment]
Your version of Excel allows you to read this threaded comment; however, any edits to it will get removed if the file is opened in a newer version of Excel. Learn more: https://go.microsoft.com/fwlink/?linkid=870924
Comment:
    nCino</t>
      </text>
    </comment>
    <comment ref="AT29" authorId="23" shapeId="0" xr:uid="{33267055-17F5-4992-A39B-E33ABE4ABFC8}">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T30" authorId="24" shapeId="0" xr:uid="{C3BC6D7A-2F4E-426B-9D8C-21E8ECA147D3}">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T31" authorId="25" shapeId="0" xr:uid="{11B71215-9223-4E95-BD48-CAC33C1BF06A}">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N32" authorId="26" shapeId="0" xr:uid="{AC432D7F-09F9-4B70-8077-652542A764B6}">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39" authorId="27" shapeId="0" xr:uid="{A3ABC520-0A00-4C71-ACD3-9D8AD9E47473}">
      <text>
        <t>[Threaded comment]
Your version of Excel allows you to read this threaded comment; however, any edits to it will get removed if the file is opened in a newer version of Excel. Learn more: https://go.microsoft.com/fwlink/?linkid=870924
Comment:
    Para buckeye</t>
      </text>
    </comment>
    <comment ref="AR42" authorId="28" shapeId="0" xr:uid="{E74C9C50-E326-4F1B-89EA-8BA63385730B}">
      <text>
        <t>[Threaded comment]
Your version of Excel allows you to read this threaded comment; however, any edits to it will get removed if the file is opened in a newer version of Excel. Learn more: https://go.microsoft.com/fwlink/?linkid=870924
Comment:
    LC= local currency 
FC= foreign currency</t>
      </text>
    </comment>
    <comment ref="AN43" authorId="29" shapeId="0" xr:uid="{457964A0-7E1D-457B-8CC4-0D345C680113}">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3" authorId="30" shapeId="0" xr:uid="{97491429-3B8E-4351-AFB5-3E3EEF07E802}">
      <text>
        <t>[Threaded comment]
Your version of Excel allows you to read this threaded comment; however, any edits to it will get removed if the file is opened in a newer version of Excel. Learn more: https://go.microsoft.com/fwlink/?linkid=870924
Comment:
    En la extracción de Ncino, el  campo "CIB_Covenant_Description__c" está rellenado al 30% (ex. Spring in upon 35% utilization - Net First Lien Secured Leverage &lt;6.5x)</t>
      </text>
    </comment>
    <comment ref="AN44" authorId="31" shapeId="0" xr:uid="{638C9F4F-963D-44F2-94D7-DC9B42B1EC12}">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4" authorId="32" shapeId="0" xr:uid="{60E13863-239A-4D6D-B69F-8AC5B4F95CC4}">
      <text>
        <t xml:space="preserve">[Threaded comment]
Your version of Excel allows you to read this threaded comment; however, any edits to it will get removed if the file is opened in a newer version of Excel. Learn more: https://go.microsoft.com/fwlink/?linkid=870924
Comment:
    En la extracción de Ncino, el  campo "CIB_Actual_Financial_Indicator_Value__c" está rellenado al 60% </t>
      </text>
    </comment>
    <comment ref="AN45" authorId="33" shapeId="0" xr:uid="{C3ED3ED6-1A1B-4110-BAEC-40D64BA52052}">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5" authorId="34" shapeId="0" xr:uid="{FF8BFACA-D11C-40B2-AB41-BB6A8BC92D47}">
      <text>
        <t>[Threaded comment]
Your version of Excel allows you to read this threaded comment; however, any edits to it will get removed if the file is opened in a newer version of Excel. Learn more: https://go.microsoft.com/fwlink/?linkid=870924
Comment:
    En la extracción de Ncino, el  campo "CIB_Springing_Trigger__c" está rellenado al 7% . Nop hay un formato estipulado</t>
      </text>
    </comment>
    <comment ref="AN46" authorId="35" shapeId="0" xr:uid="{A7782DF8-8387-4E81-89D6-A8B753A2BCAD}">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6" authorId="36" shapeId="0" xr:uid="{C2F51527-67B4-4DA5-8C52-842B3934B9C4}">
      <text>
        <t>[Threaded comment]
Your version of Excel allows you to read this threaded comment; however, any edits to it will get removed if the file is opened in a newer version of Excel. Learn more: https://go.microsoft.com/fwlink/?linkid=870924
Comment:
    El campo de la extracción se llama "CIB_Springing_Covenant__c"</t>
      </text>
    </comment>
    <comment ref="AN47" authorId="37" shapeId="0" xr:uid="{18D18D79-3733-4494-A966-EBF3883CBDAB}">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47" authorId="38" shapeId="0" xr:uid="{0E8D289C-049E-4723-AD1A-4D999522F320}">
      <text>
        <t xml:space="preserve">[Threaded comment]
Your version of Excel allows you to read this threaded comment; however, any edits to it will get removed if the file is opened in a newer version of Excel. Learn more: https://go.microsoft.com/fwlink/?linkid=870924
Comment:
    En la extracción de Ncino, el  campo "CIB_Actual_Financial_Indicator_Value__c" está rellenado al 60% </t>
      </text>
    </comment>
    <comment ref="J48" authorId="39" shapeId="0" xr:uid="{A7252824-A9B3-4BDF-BE86-B285BA4F0ED6}">
      <text>
        <t xml:space="preserve">[Threaded comment]
Your version of Excel allows you to read this threaded comment; however, any edits to it will get removed if the file is opened in a newer version of Excel. Learn more: https://go.microsoft.com/fwlink/?linkid=870924
Comment:
    El gap es que tenemos que ver donde vamos a grabar los valores at closing. </t>
      </text>
    </comment>
    <comment ref="AN48" authorId="40" shapeId="0" xr:uid="{BA40FA55-9B74-4B6E-AAC7-8482E243E911}">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N49" authorId="41" shapeId="0" xr:uid="{7A44DD33-4B9A-4DD6-9DA3-172E3BE793E6}">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N50" authorId="42" shapeId="0" xr:uid="{15365D3D-46E6-477E-90FC-90E46591F78C}">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50" authorId="43" shapeId="0" xr:uid="{C7DA1109-81A5-4E37-A8D2-661A7F061D16}">
      <text>
        <t xml:space="preserve">[Threaded comment]
Your version of Excel allows you to read this threaded comment; however, any edits to it will get removed if the file is opened in a newer version of Excel. Learn more: https://go.microsoft.com/fwlink/?linkid=870924
Comment:
    En la extracción de Ncino, el  campo "CIB_Financial_Indicator_Value__c" está rellenado al 95% </t>
      </text>
    </comment>
    <comment ref="AR51" authorId="44" shapeId="0" xr:uid="{10203284-C9B9-4710-897B-79A8485AEA45}">
      <text>
        <t>[Threaded comment]
Your version of Excel allows you to read this threaded comment; however, any edits to it will get removed if the file is opened in a newer version of Excel. Learn more: https://go.microsoft.com/fwlink/?linkid=870924
Comment:
    Mercurio has field "Purpose ID", which one do we use?</t>
      </text>
    </comment>
    <comment ref="K52" authorId="45" shapeId="0" xr:uid="{51DF39C4-A946-481D-8B42-CD6457E46AA1}">
      <text>
        <t xml:space="preserve">[Threaded comment]
Your version of Excel allows you to read this threaded comment; however, any edits to it will get removed if the file is opened in a newer version of Excel. Learn more: https://go.microsoft.com/fwlink/?linkid=870924
Comment:
    ncino
Reply:
    Ver si esta en mercuiro. Lo queremos actualizar porque puiede cambiar. 
Reply:
    El field de monitoring no se está actualizando </t>
      </text>
    </comment>
    <comment ref="AN54" authorId="46" shapeId="0" xr:uid="{3FE600AB-0671-4D99-8205-9D9572448355}">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54" authorId="47" shapeId="0" xr:uid="{83F61DA0-F02E-42AB-B70F-A1E96AB26735}">
      <text>
        <t xml:space="preserve">[Threaded comment]
Your version of Excel allows you to read this threaded comment; however, any edits to it will get removed if the file is opened in a newer version of Excel. Learn more: https://go.microsoft.com/fwlink/?linkid=870924
Comment:
    En la extracción de Ncino, el  campo "CIB_Next_Financial_Statement_Date__c" está rellenado al 100% </t>
      </text>
    </comment>
    <comment ref="AL58" authorId="48" shapeId="0" xr:uid="{FA5DAEF8-CAB0-46F8-ABF6-2BFBB20409BC}">
      <text>
        <t>[Threaded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t>
      </text>
    </comment>
    <comment ref="AM58" authorId="49" shapeId="0" xr:uid="{8005718A-8D5B-42D9-811B-1F034AF6E0F2}">
      <text>
        <t>[Threaded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
Reply:
    Cambiada a ECO (ver email Hector Muñoz 29/08) "ECO es quien guarda la información por los back-office y luego lo envía al resto de sistemas (EQ, Morosidad, FIC, etc.) así que debería ser el sistema de donde se recogiera esta información como GS."
Reply:
    Cambiado 09/09 porque JM Medizabal da el Ok A judith</t>
      </text>
    </comment>
    <comment ref="AN58" authorId="50" shapeId="0" xr:uid="{EBD7EE83-E440-43BA-9F2A-D619D3A7F89A}">
      <text>
        <t>[Threaded comment]
Your version of Excel allows you to read this threaded comment; however, any edits to it will get removed if the file is opened in a newer version of Excel. Learn more: https://go.microsoft.com/fwlink/?linkid=870924
Comment:
    Antes era BDH. Cambiada a ECO (ver email Hector Muñoz 29/08) 
"ECO guarda la información en una base de datos de ORACLE por lo que habrá que ver con CDO como disponibilizar esta información si se necesita en la BDH (ahora se puede sacar de otras fuentes pero no sería GS)."
Reply:
    Cambiado 09/09 porque JM Medizabal da el Ok A judith</t>
      </text>
    </comment>
    <comment ref="AM64" authorId="51" shapeId="0" xr:uid="{B337D038-3003-4B3F-B825-24942B74A4AE}">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t>
      </text>
    </comment>
    <comment ref="AL65" authorId="52" shapeId="0" xr:uid="{69D18583-9D81-4627-A2BE-2282969A696E}">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
Reply:
    Monica Reyero</t>
      </text>
    </comment>
    <comment ref="AM65" authorId="53" shapeId="0" xr:uid="{22C98D94-09D0-4463-8F31-3B8C53212F49}">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
Reply:
    Monica Reyero</t>
      </text>
    </comment>
    <comment ref="AL67" authorId="54" shapeId="0" xr:uid="{B9A06A16-7724-48AF-882E-0D08943DB6BD}">
      <text>
        <t>[Threaded comment]
Your version of Excel allows you to read this threaded comment; however, any edits to it will get removed if the file is opened in a newer version of Excel. Learn more: https://go.microsoft.com/fwlink/?linkid=870924
Comment:
    La tabla de capital es cd_gcb_financial_formalised_contracts_situation.new_default_contract (pasada or Hector Muñoz)</t>
      </text>
    </comment>
    <comment ref="AT68" authorId="55" shapeId="0" xr:uid="{D6B5B6D7-CFFE-45DE-A406-38229ABC1EF9}">
      <text>
        <t>[Threaded comment]
Your version of Excel allows you to read this threaded comment; however, any edits to it will get removed if the file is opened in a newer version of Excel. Learn more: https://go.microsoft.com/fwlink/?linkid=870924
Comment:
    Local Control. Table: S3</t>
      </text>
    </comment>
    <comment ref="AR69" authorId="56" shapeId="0" xr:uid="{4DD5A187-EE7F-4B33-931F-6428022C20DA}">
      <text>
        <t>[Threaded comment]
Your version of Excel allows you to read this threaded comment; however, any edits to it will get removed if the file is opened in a newer version of Excel. Learn more: https://go.microsoft.com/fwlink/?linkid=870924
Comment:
    Facility Tenor could be calculated from maturity date and effective date? The field "Facility Tenor" is not exactly reported in mercurio</t>
      </text>
    </comment>
    <comment ref="AT69" authorId="57" shapeId="0" xr:uid="{46166944-7E1A-405A-BE95-7112CB42A546}">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AO71" authorId="58" shapeId="0" xr:uid="{85970517-4500-48FE-9A22-A371B79E4F9F}">
      <text>
        <t>[Threaded comment]
Your version of Excel allows you to read this threaded comment; however, any edits to it will get removed if the file is opened in a newer version of Excel. Learn more: https://go.microsoft.com/fwlink/?linkid=870924
Comment:
    Meter la estructura técnica de Mercurio
Reply:
    La estructura técnica que actualmente tenemos es la de loan IQ</t>
      </text>
    </comment>
    <comment ref="AM72" authorId="59" shapeId="0" xr:uid="{F36F93D6-B463-4F05-ABB8-92CB7E9DC3DF}">
      <text>
        <t xml:space="preserve">[Threaded comment]
Your version of Excel allows you to read this threaded comment; however, any edits to it will get removed if the file is opened in a newer version of Excel. Learn more: https://go.microsoft.com/fwlink/?linkid=870924
Comment:
    Cambiado 09/09 porque JM Medizabal da el Ok A judith
</t>
      </text>
    </comment>
    <comment ref="AN72" authorId="60" shapeId="0" xr:uid="{CF691C25-262C-4AEE-AEF9-D8BD7FC1A250}">
      <text>
        <t xml:space="preserve">[Threaded comment]
Your version of Excel allows you to read this threaded comment; however, any edits to it will get removed if the file is opened in a newer version of Excel. Learn more: https://go.microsoft.com/fwlink/?linkid=870924
Comment:
    Cambiado 09/09 porque JM Medizabal da el Ok A judith
</t>
      </text>
    </comment>
    <comment ref="AO74" authorId="61" shapeId="0" xr:uid="{73CAC90A-8632-4A7C-97AE-46AF3AA8C740}">
      <text>
        <t>[Threaded comment]
Your version of Excel allows you to read this threaded comment; however, any edits to it will get removed if the file is opened in a newer version of Excel. Learn more: https://go.microsoft.com/fwlink/?linkid=870924
Comment:
    Se vuelca tanto en el lago corporativo como en el de España. Hay que ver de qué lago se va a coger. 
Reply:
    Lago corporativo: Tabla Diaria y Mensual: cd_base_extracontable.extracont_view es importante indicar la fecha contable que se requiere revisar, esa fecha se indica en el campo: data_date_part = ‘2024-07-31’
Lago España: Tabla Mensual: dlge_ssii_segctrl_sic_h.extracont_mes es importante indicar la fecha contable que se requiere revisar, esa fecha se indica en el campo: data_date_part = “2024-07-31”. Campos: codprod “productos catálogo” y producto “producto contable”
Tabla Diaria: dlge_ssii_segctrl_sic_h.ext_cont_dia es importante indicar la fecha contable que se requiere revisar, esa fecha se indica en el campo: data_date_part = “2024-08-05”</t>
      </text>
    </comment>
    <comment ref="K76" authorId="62" shapeId="0" xr:uid="{01A8A798-C303-4379-9B83-CF067E0D4317}">
      <text>
        <t>[Threaded comment]
Your version of Excel allows you to read this threaded comment; however, any edits to it will get removed if the file is opened in a newer version of Excel. Learn more: https://go.microsoft.com/fwlink/?linkid=870924
Comment:
    7/9  (email Jorge Fuentes): Respecto a la fecha de cura, no hay ninguna tabla realmente en la que se encuentre dicha fecha:
Hay una fecha esperada de cura que está en ECO, pero que no es obligatoria completarla (esta se incluye en la parte inicial del forbearance).
Por otro lado, la forma real de calcularla sería monitorizar que día cambia el forbearance cure flag, que se envía desde los sistemas contables a Morosidad.
Reply:
    Jorge Sánchez Fuentes - FO/Admission include in Mercurio/ECO, optionally, the expected forbearance cure date and they include this data in the beginning of the process, so they don’t know exactly when contracts are going to be cured. 
And we don’t have in the systems the real forbearance cure date, but it’s possible to identify with a logic because it’s when the forbearance cure flag is changed by Preventive Management.</t>
      </text>
    </comment>
    <comment ref="AL76" authorId="63" shapeId="0" xr:uid="{5FD87B2F-26F4-4323-9487-F328C0343099}">
      <text>
        <t>[Threaded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t>
      </text>
    </comment>
    <comment ref="AM76" authorId="64" shapeId="0" xr:uid="{B908DC72-AC9B-4E1E-9BCA-EE33C4BE145E}">
      <text>
        <t xml:space="preserve">[Threaded comment]
Your version of Excel allows you to read this threaded comment; however, any edits to it will get removed if the file is opened in a newer version of Excel. Learn more: https://go.microsoft.com/fwlink/?linkid=870924
Comment:
    Cambiado 09/09 porque JM Medizabal da el Ok A judith
</t>
      </text>
    </comment>
    <comment ref="AN76" authorId="65" shapeId="0" xr:uid="{8030DEF3-F560-465D-BFBF-96AEFB37E4EE}">
      <text>
        <t xml:space="preserve">[Threaded comment]
Your version of Excel allows you to read this threaded comment; however, any edits to it will get removed if the file is opened in a newer version of Excel. Learn more: https://go.microsoft.com/fwlink/?linkid=870924
Comment:
    Cambiado 09/09 porque JM Medizabal da el Ok A judith
</t>
      </text>
    </comment>
    <comment ref="AM77" authorId="66" shapeId="0" xr:uid="{5C97CED4-BCBB-4622-B579-1D9F8216C406}">
      <text>
        <t>[Threaded comment]
Your version of Excel allows you to read this threaded comment; however, any edits to it will get removed if the file is opened in a newer version of Excel. Learn more: https://go.microsoft.com/fwlink/?linkid=870924
Comment:
    La tabla de EQ y ACyG es scib_cm_fipoac_riskfincap_accounting_s3.morosidad (pasada or Hector Muñoz)
Reply:
    Cambiada a ECO (ver email Hector Muñoz 29/08) "ECO es quien guarda la información por los back-office y luego lo envía al resto de sistemas (EQ, Morosidad, FIC, etc.) así que debería ser el sistema de donde se recogiera esta información como GS."
Reply:
    Cambiado 09/09 porque JM Medizabal da el Ok A judith</t>
      </text>
    </comment>
    <comment ref="AN77" authorId="67" shapeId="0" xr:uid="{7E469E98-F468-4C7F-865E-C4EF90F40227}">
      <text>
        <t>[Threaded comment]
Your version of Excel allows you to read this threaded comment; however, any edits to it will get removed if the file is opened in a newer version of Excel. Learn more: https://go.microsoft.com/fwlink/?linkid=870924
Comment:
    Antes era BDH. Cambiada a ECO (ver email Hector Muñoz 29/08) 
"ECO guarda la información en una base de datos de ORACLE por lo que habrá que ver con CDO como disponibilizar esta información si se necesita en la BDH (ahora se puede sacar de otras fuentes pero no sería GS)."
Reply:
    Cambiado 09/09 porque JM Medizabal da el Ok A judith</t>
      </text>
    </comment>
    <comment ref="AN81" authorId="68" shapeId="0" xr:uid="{DF281565-9093-430A-B80C-ADA2A22EDA66}">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S82" authorId="69" shapeId="0" xr:uid="{4B6E6F20-511B-4A72-A4EB-A4E39D011352}">
      <text>
        <t xml:space="preserve">[Threaded comment]
Your version of Excel allows you to read this threaded comment; however, any edits to it will get removed if the file is opened in a newer version of Excel. Learn more: https://go.microsoft.com/fwlink/?linkid=870924
Comment:
    Para intersect no conseguimos el telefono pero el campo existe. </t>
      </text>
    </comment>
    <comment ref="AT85" authorId="70" shapeId="0" xr:uid="{B715839D-62AC-4479-A328-99DEE175290F}">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AT86" authorId="71" shapeId="0" xr:uid="{3926B3ED-B38F-48D7-80CB-F1CB10C9D97C}">
      <text>
        <t>[Threaded comment]
Your version of Excel allows you to read this threaded comment; however, any edits to it will get removed if the file is opened in a newer version of Excel. Learn more: https://go.microsoft.com/fwlink/?linkid=870924
Comment:
    Local Control. Table: S3</t>
      </text>
    </comment>
    <comment ref="AL87" authorId="72" shapeId="0" xr:uid="{D459BB12-420F-4F22-B197-6E716E1A8E64}">
      <text>
        <t>[Threaded comment]
Your version of Excel allows you to read this threaded comment; however, any edits to it will get removed if the file is opened in a newer version of Excel. Learn more: https://go.microsoft.com/fwlink/?linkid=870924
Comment:
    Antes estaba en CREAM</t>
      </text>
    </comment>
    <comment ref="AM87" authorId="73" shapeId="0" xr:uid="{25F37590-0F77-4C3D-BBBE-884B7227F5A7}">
      <text>
        <t>[Threaded comment]
Your version of Excel allows you to read this threaded comment; however, any edits to it will get removed if the file is opened in a newer version of Excel. Learn more: https://go.microsoft.com/fwlink/?linkid=870924
Comment:
    Antes estaba en CREAM</t>
      </text>
    </comment>
    <comment ref="AT94" authorId="74" shapeId="0" xr:uid="{BA9B5FB7-0720-4079-A44A-8D55F6AB22DF}">
      <text>
        <t>[Threaded comment]
Your version of Excel allows you to read this threaded comment; however, any edits to it will get removed if the file is opened in a newer version of Excel. Learn more: https://go.microsoft.com/fwlink/?linkid=870924
Comment:
    Loan Tape DQ controls 1&amp;2
Reply:
    Data Tooling Quality Controls: SCIB/Banking/Banking Data Hub</t>
      </text>
    </comment>
    <comment ref="BB94" authorId="75" shapeId="0" xr:uid="{309ADD7B-4955-4966-A1B0-25792FFD54B0}">
      <text>
        <t>[Threaded comment]
Your version of Excel allows you to read this threaded comment; however, any edits to it will get removed if the file is opened in a newer version of Excel. Learn more: https://go.microsoft.com/fwlink/?linkid=870924
Comment:
    Participants Table Loan IQ --&gt; variable = garantor. Use that to extract information. 
Reply:
    Preguntar si con el glcs o kgr del parent podemos sacar la dirección. Last parent y parent.</t>
      </text>
    </comment>
    <comment ref="AN105" authorId="76" shapeId="0" xr:uid="{7E49BB1C-87A0-4417-A1D4-3115AA62D3BD}">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M107" authorId="77" shapeId="0" xr:uid="{0D89C2A2-3369-48D1-BC12-9680F82A934E}">
      <text>
        <t>[Threaded comment]
Your version of Excel allows you to read this threaded comment; however, any edits to it will get removed if the file is opened in a newer version of Excel. Learn more: https://go.microsoft.com/fwlink/?linkid=870924
Comment:
    Before GBO. Changed 30/07</t>
      </text>
    </comment>
    <comment ref="K112" authorId="78" shapeId="0" xr:uid="{B69E4796-8532-4D19-8532-102A67142B17}">
      <text>
        <t>[Threaded comment]
Your version of Excel allows you to read this threaded comment; however, any edits to it will get removed if the file is opened in a newer version of Excel. Learn more: https://go.microsoft.com/fwlink/?linkid=870924
Comment:
    Se coge intervention_percent de la tabla partcipantes de Loan IQ, para una facility especifica de un deal (ex.  Santander tiene un 47%  para la trancha 2a del deal 2HFTN64U de Intersect) . Luego se coge el drawn_amont_total y se calcula el exposure del santander teniendo en cuenta la exposición como HOST y como no-host)</t>
      </text>
    </comment>
    <comment ref="BB113" authorId="79" shapeId="0" xr:uid="{3C1809D1-A46B-4F00-9311-4C3E167A70F0}">
      <text>
        <t>[Threaded comment]
Your version of Excel allows you to read this threaded comment; however, any edits to it will get removed if the file is opened in a newer version of Excel. Learn more: https://go.microsoft.com/fwlink/?linkid=870924
Comment:
    The process of distinguishing between underwriting and closing it is not yet in CREAM</t>
      </text>
    </comment>
    <comment ref="AR127" authorId="80" shapeId="0" xr:uid="{DEC1928A-E7B1-4A90-B53C-8AB659BA02C7}">
      <text>
        <t>[Threaded comment]
Your version of Excel allows you to read this threaded comment; however, any edits to it will get removed if the file is opened in a newer version of Excel. Learn more: https://go.microsoft.com/fwlink/?linkid=870924
Comment:
    Nombre del campo en LoanIQ</t>
      </text>
    </comment>
    <comment ref="AT127" authorId="81" shapeId="0" xr:uid="{BE2C5826-77AB-488E-BB2D-5069143B1B9A}">
      <text>
        <t>[Threaded comment]
Your version of Excel allows you to read this threaded comment; however, any edits to it will get removed if the file is opened in a newer version of Excel. Learn more: https://go.microsoft.com/fwlink/?linkid=870924
Comment:
    En Loan Tape DQ Conrtols 1&amp;2. El campo se llama reference rate
Reply:
    Data Tooling Quality Controls: SCIB/Banking/Banking Data Hub</t>
      </text>
    </comment>
    <comment ref="AO128" authorId="82" shapeId="0" xr:uid="{45CE41D3-3C1D-468C-8B4A-9D2642C9492A}">
      <text>
        <t xml:space="preserve">[Threaded comment]
Your version of Excel allows you to read this threaded comment; however, any edits to it will get removed if the file is opened in a newer version of Excel. Learn more: https://go.microsoft.com/fwlink/?linkid=870924
Comment:
    Esta traza es de Loan IQ. </t>
      </text>
    </comment>
    <comment ref="AR128" authorId="83" shapeId="0" xr:uid="{956C29A7-C3C1-45D6-97A3-F4E19C236400}">
      <text>
        <t>[Threaded comment]
Your version of Excel allows you to read this threaded comment; however, any edits to it will get removed if the file is opened in a newer version of Excel. Learn more: https://go.microsoft.com/fwlink/?linkid=870924
Comment:
    Nombre del campo en LoanIQ</t>
      </text>
    </comment>
    <comment ref="AS129" authorId="84" shapeId="0" xr:uid="{4DB6A4A2-B5F6-46EE-8449-95DB7FE8A963}">
      <text>
        <t xml:space="preserve">[Threaded comment]
Your version of Excel allows you to read this threaded comment; however, any edits to it will get removed if the file is opened in a newer version of Excel. Learn more: https://go.microsoft.com/fwlink/?linkid=870924
Comment:
    No sabemos para qué cliente es. </t>
      </text>
    </comment>
    <comment ref="AN130" authorId="85" shapeId="0" xr:uid="{C58B342B-6F4F-4A5F-83ED-EA8ACBF83182}">
      <text>
        <t>[Threaded comment]
Your version of Excel allows you to read this threaded comment; however, any edits to it will get removed if the file is opened in a newer version of Excel. Learn more: https://go.microsoft.com/fwlink/?linkid=870924
Comment:
    No hay copia global</t>
      </text>
    </comment>
    <comment ref="AT133" authorId="86" shapeId="0" xr:uid="{35E5B5F0-6773-4822-8808-A6ADF5E8DC85}">
      <text>
        <t>[Threaded comment]
Your version of Excel allows you to read this threaded comment; however, any edits to it will get removed if the file is opened in a newer version of Excel. Learn more: https://go.microsoft.com/fwlink/?linkid=870924
Comment:
    Loan Tape DQ Controls 1&amp;2</t>
      </text>
    </comment>
    <comment ref="AU134" authorId="87" shapeId="0" xr:uid="{36C7735A-D65A-4F6B-8F9F-827BE63D865A}">
      <text>
        <t>[Threaded comment]
Your version of Excel allows you to read this threaded comment; however, any edits to it will get removed if the file is opened in a newer version of Excel. Learn more: https://go.microsoft.com/fwlink/?linkid=870924
Comment:
    Ver fichero mandado por Raquel Cáceres 28/08 donde aparece en las actas de Riesgos de las operaciones. Ver adjunto columna LGD marcada en amarillo</t>
      </text>
    </comment>
    <comment ref="BO134" authorId="88" shapeId="0" xr:uid="{08F7C2E6-24D0-4E61-AB48-27A5EC3EF969}">
      <text>
        <t>[Threaded comment]
Your version of Excel allows you to read this threaded comment; however, any edits to it will get removed if the file is opened in a newer version of Excel. Learn more: https://go.microsoft.com/fwlink/?linkid=870924
Comment:
    Before CRM LGD</t>
      </text>
    </comment>
    <comment ref="K135" authorId="89" shapeId="0" xr:uid="{994211B6-8E2A-41DE-9015-CE526656DA6D}">
      <text>
        <t>[Threaded comment]
Your version of Excel allows you to read this threaded comment; however, any edits to it will get removed if the file is opened in a newer version of Excel. Learn more: https://go.microsoft.com/fwlink/?linkid=870924
Comment:
    Se coge intervention_percent de la tabla partcipantes de Loan IQ, para una facility especifica de un deal (ex.  Santander tiene un 47%  para la trancha 2a del deal 2HFTN64U de Intersect) . Luego se coge el drawn_amont_total y se calcula el exposure del santander teniendo en cuenta la exposición como HOST y como no-host)</t>
      </text>
    </comment>
    <comment ref="AT138" authorId="90" shapeId="0" xr:uid="{5EDDD447-EE70-461C-90CF-4ECC26ED8FB5}">
      <text>
        <t>[Threaded comment]
Your version of Excel allows you to read this threaded comment; however, any edits to it will get removed if the file is opened in a newer version of Excel. Learn more: https://go.microsoft.com/fwlink/?linkid=870924
Comment:
    Data Tooling Quality Controls: SCIB/Banking/Banking Data Hub</t>
      </text>
    </comment>
    <comment ref="K139" authorId="91" shapeId="0" xr:uid="{43861C71-57FB-4154-8244-D9C28FCF5185}">
      <text>
        <t>[Threaded comment]
Your version of Excel allows you to read this threaded comment; however, any edits to it will get removed if the file is opened in a newer version of Excel. Learn more: https://go.microsoft.com/fwlink/?linkid=870924
Comment:
    A la espera de fechas clave intersect
Reply:
    Coger los de mercurio</t>
      </text>
    </comment>
    <comment ref="AT141" authorId="92" shapeId="0" xr:uid="{B58C4B64-95DA-4243-9A11-F731CD300EFB}">
      <text>
        <t>[Threaded comment]
Your version of Excel allows you to read this threaded comment; however, any edits to it will get removed if the file is opened in a newer version of Excel. Learn more: https://go.microsoft.com/fwlink/?linkid=870924
Comment:
    Local Control. Table: ROCA</t>
      </text>
    </comment>
    <comment ref="K146" authorId="93" shapeId="0" xr:uid="{B897086A-8BB9-409F-91E7-230F14422DFC}">
      <text>
        <t>[Threaded comment]
Your version of Excel allows you to read this threaded comment; however, any edits to it will get removed if the file is opened in a newer version of Excel. Learn more: https://go.microsoft.com/fwlink/?linkid=870924
Comment:
    A la espera de fechas clave intersect
Reply:
    Coger en mercurio</t>
      </text>
    </comment>
    <comment ref="AT146" authorId="94" shapeId="0" xr:uid="{9A8CE393-BE9F-4945-83C3-F5C54C7A4894}">
      <text>
        <t>[Threaded comment]
Your version of Excel allows you to read this threaded comment; however, any edits to it will get removed if the file is opened in a newer version of Excel. Learn more: https://go.microsoft.com/fwlink/?linkid=870924
Comment:
    Local Control. Table: S3</t>
      </text>
    </comment>
    <comment ref="AO156" authorId="95" shapeId="0" xr:uid="{3A734277-5796-4EED-81C0-B9C30800023D}">
      <text>
        <t xml:space="preserve">[Threaded comment]
Your version of Excel allows you to read this threaded comment; however, any edits to it will get removed if the file is opened in a newer version of Excel. Learn more: https://go.microsoft.com/fwlink/?linkid=870924
Comment:
    Se vuelca tanto en el lago corporativo como en el de España. Hay que ver de qué lago se va a coger. </t>
      </text>
    </comment>
    <comment ref="AS157" authorId="96" shapeId="0" xr:uid="{6632528E-5117-4775-9046-BCA28C6A7FB9}">
      <text>
        <t>[Threaded comment]
Your version of Excel allows you to read this threaded comment; however, any edits to it will get removed if the file is opened in a newer version of Excel. Learn more: https://go.microsoft.com/fwlink/?linkid=870924
Comment:
    No es para ningún ejemplo concreto</t>
      </text>
    </comment>
    <comment ref="AR160" authorId="97" shapeId="0" xr:uid="{BEF4B588-2DE4-41EC-A3CB-6CE42A4B08CE}">
      <text>
        <t>[Threaded comment]
Your version of Excel allows you to read this threaded comment; however, any edits to it will get removed if the file is opened in a newer version of Excel. Learn more: https://go.microsoft.com/fwlink/?linkid=870924
Comment:
    Es un campo calculado a partir de 2 campos.</t>
      </text>
    </comment>
    <comment ref="AR161" authorId="98" shapeId="0" xr:uid="{77F896C2-6EAD-4AC5-966F-C37CDCC20011}">
      <text>
        <t>[Threaded comment]
Your version of Excel allows you to read this threaded comment; however, any edits to it will get removed if the file is opened in a newer version of Excel. Learn more: https://go.microsoft.com/fwlink/?linkid=870924
Comment:
    Es un campo calculado a partir de 2 campos.</t>
      </text>
    </comment>
    <comment ref="AR162" authorId="99" shapeId="0" xr:uid="{CF964E55-309B-402A-A699-FD5B71DBA808}">
      <text>
        <t>[Threaded comment]
Your version of Excel allows you to read this threaded comment; however, any edits to it will get removed if the file is opened in a newer version of Excel. Learn more: https://go.microsoft.com/fwlink/?linkid=870924
Comment:
    Campo calculado a partir de la suma de 2 campos</t>
      </text>
    </comment>
    <comment ref="AR163" authorId="100" shapeId="0" xr:uid="{47883B97-7826-4D09-89D9-3ECF5167E7E5}">
      <text>
        <t>[Threaded comment]
Your version of Excel allows you to read this threaded comment; however, any edits to it will get removed if the file is opened in a newer version of Excel. Learn more: https://go.microsoft.com/fwlink/?linkid=870924
Comment:
    Campo calculado a partir de la suma de 2 campos</t>
      </text>
    </comment>
    <comment ref="K190" authorId="101" shapeId="0" xr:uid="{A40BA409-761B-4602-9063-6B2E985F3497}">
      <text>
        <t>[Threaded comment]
Your version of Excel allows you to read this threaded comment; however, any edits to it will get removed if the file is opened in a newer version of Excel. Learn more: https://go.microsoft.com/fwlink/?linkid=870924
Comment:
    Ahora mismo tienen 2 indicadores, uno ubternoi y otro externo para el regulador. Habria que reformular y ver que llega  en mercurio. 
Reply:
    A partir del internal risk rating del santander. 
Reply:
    Queríamos limpiarlo</t>
      </text>
    </comment>
    <comment ref="K191" authorId="102" shapeId="0" xr:uid="{570CA7D7-749E-450C-B2CB-D04F7ABC8CC6}">
      <text>
        <t xml:space="preserve">[Threaded comment]
Your version of Excel allows you to read this threaded comment; however, any edits to it will get removed if the file is opened in a newer version of Excel. Learn more: https://go.microsoft.com/fwlink/?linkid=870924
Comment:
    Ahora mismo tienen 2 indicadores, uno ubternoi y otro externo para el regulador. Habria que reformular y ver que llega  en mercurio. </t>
      </text>
    </comment>
    <comment ref="AS192" authorId="103" shapeId="0" xr:uid="{FE5A45CE-AEAB-47D6-84B6-89462FB37B0E}">
      <text>
        <t>[Threaded comment]
Your version of Excel allows you to read this threaded comment; however, any edits to it will get removed if the file is opened in a newer version of Excel. Learn more: https://go.microsoft.com/fwlink/?linkid=870924
Comment:
    No es para ningún ejemplo concreto</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<sst xmlns="http://schemas.openxmlformats.org/spreadsheetml/2006/main" count="22675" uniqueCount="2844">
  <si>
    <t>Yes &amp; Manual Input</t>
  </si>
  <si>
    <t>Mandatory - Field needed to be populated manually at this Stage.</t>
  </si>
  <si>
    <t>Optional - Field needed to be populated manually at this Stage.</t>
  </si>
  <si>
    <t>Yes &amp; Input from New Mercurio</t>
  </si>
  <si>
    <t>Mandatory - Field automatically populated from New Mercurio.</t>
  </si>
  <si>
    <t>Optional - Field automatically populated from New Mercurio.</t>
  </si>
  <si>
    <t>Non-existing field TO BE populated from New Mercurio once created</t>
  </si>
  <si>
    <t>Yes &amp; Generated in 1SS</t>
  </si>
  <si>
    <t>Optional - Field generated in 1SS.</t>
  </si>
  <si>
    <t>Mandatory - Field generated in 1SS.</t>
  </si>
  <si>
    <t>Yes &amp; Input from Loan IQ</t>
  </si>
  <si>
    <t>Optional - Field automatically populated from Loan IQ.</t>
  </si>
  <si>
    <t>Mandatory - Field automatically populated from Loan IQ.</t>
  </si>
  <si>
    <t>Yes</t>
  </si>
  <si>
    <t>Optional - Field needed and already populated in previous stages.</t>
  </si>
  <si>
    <t>Mandatory - Field needed and already populated in previous stages.</t>
  </si>
  <si>
    <t>No</t>
  </si>
  <si>
    <t>Field is not needed at this stage.</t>
  </si>
  <si>
    <t>Yes &amp; Input from New Mercurio / Yes &amp; Input from Aqua</t>
  </si>
  <si>
    <t>Non-existing field TO BE populated from New Mercurio or Aqua once created</t>
  </si>
  <si>
    <t>To be reviewed with user</t>
  </si>
  <si>
    <t>Field pending to review with user</t>
  </si>
  <si>
    <t>500 Fields Mapping</t>
  </si>
  <si>
    <t>nCino Fields Mapping</t>
  </si>
  <si>
    <t>New Mercurio Fields Mapping</t>
  </si>
  <si>
    <t>Input owner</t>
  </si>
  <si>
    <t>Term Modification</t>
  </si>
  <si>
    <t xml:space="preserve">Field </t>
  </si>
  <si>
    <t>Description</t>
  </si>
  <si>
    <t>Variable Name in 500 Fields</t>
  </si>
  <si>
    <t>AS IS Golden Source</t>
  </si>
  <si>
    <t>AS IS Golden Copy</t>
  </si>
  <si>
    <t>TO BE Golden Source</t>
  </si>
  <si>
    <t>TO BE Golden Copy</t>
  </si>
  <si>
    <t>Process</t>
  </si>
  <si>
    <t>SNC Report</t>
  </si>
  <si>
    <t>Field Available in nCino?</t>
  </si>
  <si>
    <t>Variable name and location</t>
  </si>
  <si>
    <t xml:space="preserve">Mandatory Field in nCino Credit Approval </t>
  </si>
  <si>
    <t>Field Available in Mercurio</t>
  </si>
  <si>
    <t>Mercurio Field</t>
  </si>
  <si>
    <t>Level (1- Proposal, 2- Deal, 3- Facility)</t>
  </si>
  <si>
    <t>AS IS owner Credit Approval</t>
  </si>
  <si>
    <t>1SS Owner</t>
  </si>
  <si>
    <t>Field Updated
 (Y/N)</t>
  </si>
  <si>
    <t>Input Type (TO BE)</t>
  </si>
  <si>
    <t>Data Source (TO BE)</t>
  </si>
  <si>
    <t>REQUIREMENTS</t>
  </si>
  <si>
    <t>Proposal Issued/Expired/Cancelled</t>
  </si>
  <si>
    <t>Commitment Counter-signed</t>
  </si>
  <si>
    <t>Facility Amount Change (Increase/ Decrease)</t>
  </si>
  <si>
    <t>Syndicate members change (New/Less Joiners)</t>
  </si>
  <si>
    <t>Dates Modification</t>
  </si>
  <si>
    <t>Fees Change</t>
  </si>
  <si>
    <t>Allocations published</t>
  </si>
  <si>
    <t>Closing</t>
  </si>
  <si>
    <t>Project Name</t>
  </si>
  <si>
    <t>Proposal name assigned in the Credit Approval phase</t>
  </si>
  <si>
    <t>-</t>
  </si>
  <si>
    <t>N</t>
  </si>
  <si>
    <t>NOT AVAILABLE</t>
  </si>
  <si>
    <t>Proposal Name</t>
  </si>
  <si>
    <t>Proposal</t>
  </si>
  <si>
    <t>N/A</t>
  </si>
  <si>
    <t>Automatic</t>
  </si>
  <si>
    <t>Credit Approval</t>
  </si>
  <si>
    <t>Deal Name</t>
  </si>
  <si>
    <t xml:space="preserve">Name of the Deal </t>
  </si>
  <si>
    <t>Y</t>
  </si>
  <si>
    <t>Screen: Loans --&gt; Loans Detail --&gt; Loans Detail --&gt; Product Package</t>
  </si>
  <si>
    <t>Deal</t>
  </si>
  <si>
    <t>FO</t>
  </si>
  <si>
    <t>Deal Type</t>
  </si>
  <si>
    <t>Specific category to classify the deal according to selling approaches (e.g. BE, UW &amp; WH).</t>
  </si>
  <si>
    <t>UW/WH/BE</t>
  </si>
  <si>
    <t>MO</t>
  </si>
  <si>
    <t>Deal Classification</t>
  </si>
  <si>
    <t>Specific category or nature of the deal, such as debt financing, corporate lending, leveraged finance, structured finance, or acquisition finance for example.</t>
  </si>
  <si>
    <t>Screen: Loans --&gt; Booking --&gt; Deal Classification --&gt; Deal Classification</t>
  </si>
  <si>
    <t>The specific stage within the overall file cycle of the Commitment Letter.</t>
  </si>
  <si>
    <t>Manual</t>
  </si>
  <si>
    <t>Business Grouping</t>
  </si>
  <si>
    <t>Area of business responsible for the deal/client</t>
  </si>
  <si>
    <t>Business area</t>
  </si>
  <si>
    <t>JQUEST</t>
  </si>
  <si>
    <t>BDH</t>
  </si>
  <si>
    <t>Mercurio</t>
  </si>
  <si>
    <t>BDH3</t>
  </si>
  <si>
    <t>Screen: Product Package --&gt; Product Package Detail --&gt; Product Package Detail --&gt; Business line/LBO</t>
  </si>
  <si>
    <t>Business</t>
  </si>
  <si>
    <t>Santander Role</t>
  </si>
  <si>
    <t xml:space="preserve">Santander's Bank Role in the operation. </t>
  </si>
  <si>
    <t xml:space="preserve">Santander Role </t>
  </si>
  <si>
    <t>Facility Name</t>
  </si>
  <si>
    <t xml:space="preserve">Name of the Facility </t>
  </si>
  <si>
    <t>Screen: Loans --&gt; Loans Detail --&gt; Loans Detail --&gt; Loan Name</t>
  </si>
  <si>
    <t>Facility name</t>
  </si>
  <si>
    <t>Facility</t>
  </si>
  <si>
    <t>Use of Proceeds</t>
  </si>
  <si>
    <t>Description of the Facility purpose</t>
  </si>
  <si>
    <t>Credit Purpose</t>
  </si>
  <si>
    <t xml:space="preserve"> - Screen: Loans --&gt; Loan Details --&gt; Product Details --&gt; Purpose Code</t>
  </si>
  <si>
    <t>Y (only if Financing Category=Dedicated Purpose)</t>
  </si>
  <si>
    <t>Purpose</t>
  </si>
  <si>
    <t>Expense Code</t>
  </si>
  <si>
    <t xml:space="preserve">Internal code to identify specific portfolios and products.  </t>
  </si>
  <si>
    <t>Screen: Loans --&gt; Booking --&gt; Deal Classification --&gt; Expense Code</t>
  </si>
  <si>
    <t>Risk Type</t>
  </si>
  <si>
    <t>The facility's risk category.</t>
  </si>
  <si>
    <t>Screen: Loans --&gt; Booking --&gt; Deal Classification --&gt; Risk Type</t>
  </si>
  <si>
    <t>Facility Type</t>
  </si>
  <si>
    <t>Facility type according to the debt instruments in the agreement</t>
  </si>
  <si>
    <t>Loan_IQ</t>
  </si>
  <si>
    <t xml:space="preserve"> - Screen: Loans --&gt; Loans Details --&gt; Product Details --&gt; PRODUCT</t>
  </si>
  <si>
    <t>Facility Global Amount</t>
  </si>
  <si>
    <t>The current amount the obligor is legally allowed to borrow at U/W or according to the credit agreement</t>
  </si>
  <si>
    <t>Global Committed</t>
  </si>
  <si>
    <t xml:space="preserve">Loan IQ </t>
  </si>
  <si>
    <t>Monitoring</t>
  </si>
  <si>
    <t xml:space="preserve"> - Screen: Loans --&gt; Loan Details --&gt; Amounts --&gt; Notional/ Total Facility</t>
  </si>
  <si>
    <t>Global Amount</t>
  </si>
  <si>
    <t>Facility Santander Amount</t>
  </si>
  <si>
    <t>Total amount allocated by Santander for a specific Facility.</t>
  </si>
  <si>
    <t>Share of Committed</t>
  </si>
  <si>
    <t>Loan IQ</t>
  </si>
  <si>
    <t>Monitoring | Closing</t>
  </si>
  <si>
    <t xml:space="preserve"> - Screen: Loans --&gt; Participation --&gt; IFRS9 --&gt; SANTANDER'S PARTICIPATION IN FACILITY</t>
  </si>
  <si>
    <t>Santander Amount</t>
  </si>
  <si>
    <t>Facility SAN Share</t>
  </si>
  <si>
    <t>% of Santander Facility Share.</t>
  </si>
  <si>
    <t>1SS</t>
  </si>
  <si>
    <t>Expected Final hold</t>
  </si>
  <si>
    <t>The expected portion of the loan that Santander keeps.</t>
  </si>
  <si>
    <t xml:space="preserve"> - Screen: Loans --&gt; Loan Details --&gt; Final Closing Terms --&gt; Santander Final Allocation (Closing phase)</t>
  </si>
  <si>
    <t>FO/MO</t>
  </si>
  <si>
    <t>Approved Final Hold</t>
  </si>
  <si>
    <t>The approved portion of the loan that Santander keeps.</t>
  </si>
  <si>
    <t>Santander Hold Commitment  (U/W)</t>
  </si>
  <si>
    <t xml:space="preserve"> - Screen: Loans --&gt; Loan Details --&gt; Final Closing Terms --&gt; Santander Final Allocation (U/W phase)</t>
  </si>
  <si>
    <t>Target Final Take</t>
  </si>
  <si>
    <t>Expected Final Allocation</t>
  </si>
  <si>
    <t>Distribution of loan funds among lenders.</t>
  </si>
  <si>
    <t xml:space="preserve"> - Screen: Loans --&gt; Loan Details --&gt; Amounts --&gt; Target Final Take</t>
  </si>
  <si>
    <t>Facility Currency</t>
  </si>
  <si>
    <t>Currency of the Facility amount</t>
  </si>
  <si>
    <t xml:space="preserve"> - Screen: Loans --&gt; Loan Details --&gt; Amounts --&gt; CURRENCY ISO CODE</t>
  </si>
  <si>
    <t>Currency</t>
  </si>
  <si>
    <t>Facility Tenor - Underlying</t>
  </si>
  <si>
    <t>Duration of the Facility based on the legal expiration</t>
  </si>
  <si>
    <t>Facility Tenor (yrs/mm)</t>
  </si>
  <si>
    <t xml:space="preserve"> - Screen: Loans --&gt; Loans Details --&gt; Terms --&gt; LOAN TERM/ TENOR
 - Screen: Loans --&gt; Loans Details --&gt; Interest rate --&gt; Middle Office/ Back Office --&gt; Tenor</t>
  </si>
  <si>
    <t>Y (Mandatory if Interest Rate is Foating)</t>
  </si>
  <si>
    <t>Tenor Period</t>
  </si>
  <si>
    <t>Facility ID (generated in 1SS)</t>
  </si>
  <si>
    <t>Unique identifier generated in 1SS assigned to a facility.</t>
  </si>
  <si>
    <t>Loan IQ Facility ID</t>
  </si>
  <si>
    <t>Facility ID in LIQ</t>
  </si>
  <si>
    <t>Facility ID LoanIQ</t>
  </si>
  <si>
    <t>Accounting Type (HTC vs. HTC&amp;S vs. FV)</t>
  </si>
  <si>
    <t>Description of the accounting treatment (HTC vs.HTC&amp;S or FV)</t>
  </si>
  <si>
    <t>Accounting Classification</t>
  </si>
  <si>
    <t>Loan IQ (Monitoring)/Mercurio (Closing)</t>
  </si>
  <si>
    <t>GER -&gt;Loan IQ</t>
  </si>
  <si>
    <t>Market data -&gt; BDH3</t>
  </si>
  <si>
    <t>Screen: Loans --&gt; Details --&gt; Participation --&gt; IFRS9 --&gt; Business Model</t>
  </si>
  <si>
    <t>Amount HTC</t>
  </si>
  <si>
    <t>Total amount allocated to RCF facilities valued at HTC.</t>
  </si>
  <si>
    <t>Screen: Loans --&gt; Details --&gt; Participation --&gt; IFRS9 --&gt; Amount Applicable to HTC</t>
  </si>
  <si>
    <t>HTC</t>
  </si>
  <si>
    <t>Amount HTCS</t>
  </si>
  <si>
    <t>Total amount allocated to HTCS facilities.</t>
  </si>
  <si>
    <t>Screen: Loans --&gt; Details --&gt; Participation --&gt; IFRS9 --&gt; Amount Applicable to HTCS</t>
  </si>
  <si>
    <t>HTCS</t>
  </si>
  <si>
    <t>Amount FVTPL</t>
  </si>
  <si>
    <t>Total amount allocated to Term Loan facilities valued at FVTPL.</t>
  </si>
  <si>
    <t>FVPL</t>
  </si>
  <si>
    <t>Amount allocated to third parties</t>
  </si>
  <si>
    <t>Allocated Ampunt</t>
  </si>
  <si>
    <t>x (Mandatory when when the Loan has: Is Syndication? = Yes and Is CIB the Administrative Agent? = Yes)</t>
  </si>
  <si>
    <t>Distribution Amount</t>
  </si>
  <si>
    <t>Issuer Name</t>
  </si>
  <si>
    <t>GLCS name of the Borrower</t>
  </si>
  <si>
    <t>Name (Borrower)</t>
  </si>
  <si>
    <t>GBO Global</t>
  </si>
  <si>
    <t>Stratus</t>
  </si>
  <si>
    <t>Loan_IQ -&gt; GBO Global</t>
  </si>
  <si>
    <t>BDH3 -&gt; EntitiesDH</t>
  </si>
  <si>
    <t>KYC</t>
  </si>
  <si>
    <t>Screen: Clients --&gt; Details --&gt; Client Information --&gt;  Client Name</t>
  </si>
  <si>
    <t>Client Name</t>
  </si>
  <si>
    <t>Issuer GLCS</t>
  </si>
  <si>
    <t>GLCS code of the Borrower</t>
  </si>
  <si>
    <t>Identifier (Borrower)</t>
  </si>
  <si>
    <t>LoanIQ -&gt; GBO</t>
  </si>
  <si>
    <t>Screen: Clients --&gt; Details --&gt; Client Information --&gt;  CLIENT ID (GBO)</t>
  </si>
  <si>
    <t>Internal Code</t>
  </si>
  <si>
    <t>Sponsor</t>
  </si>
  <si>
    <t>Agent Bank Name</t>
  </si>
  <si>
    <t>Name (Sponsor)</t>
  </si>
  <si>
    <t>AQUA+</t>
  </si>
  <si>
    <t>Banking- Credit Risk</t>
  </si>
  <si>
    <t>Loan_IQ -&gt; JQEST -&gt; AQUA+</t>
  </si>
  <si>
    <t>BDH3 -&gt; EntitiesDH -&gt; Credit Risk DH</t>
  </si>
  <si>
    <t>Screen: Clients --&gt; Credit Details --&gt; Industry Information --&gt; Sponsor</t>
  </si>
  <si>
    <t>Sponsor GLCS</t>
  </si>
  <si>
    <t>GLCS code of the Sponsor</t>
  </si>
  <si>
    <t>Identifier (Sponsor)</t>
  </si>
  <si>
    <t xml:space="preserve">Lead Bank name </t>
  </si>
  <si>
    <t>Screen: Loans --&gt; Product Details --&gt; Leading entities</t>
  </si>
  <si>
    <t>Agent Bank</t>
  </si>
  <si>
    <t>Name of the Bank acting as Agent (for Junior Debt)</t>
  </si>
  <si>
    <t>Name (Agent)</t>
  </si>
  <si>
    <t>Screen: Loans --&gt; Participation --&gt; Participations/Syndication summary --&gt; Administrative Agent</t>
  </si>
  <si>
    <t>Y (Mandatory if Is this a Syndication)</t>
  </si>
  <si>
    <t>Internal Rating</t>
  </si>
  <si>
    <t>Internal rates for the borrower, such as PD and SRR (Santander Risk Rating)</t>
  </si>
  <si>
    <t>Internal SRR (Santander Risk Rating)(Borrower, Guarantor, Parent)</t>
  </si>
  <si>
    <t xml:space="preserve">Screen: Clients --&gt; Credit Details 
Screen: Clients --&gt; Risk Rating </t>
  </si>
  <si>
    <t>Y (only when client is a prospect)</t>
  </si>
  <si>
    <t>S&amp;P Ratings</t>
  </si>
  <si>
    <t>CFR by S&amp;P associated to the corporate family debt and Facility Rating on the S&amp;P scale.</t>
  </si>
  <si>
    <t>Corporate Family Rating - S&amp;P</t>
  </si>
  <si>
    <t>Express Feed</t>
  </si>
  <si>
    <t>ADS</t>
  </si>
  <si>
    <t>Monitoring | Closing | Credit Approval</t>
  </si>
  <si>
    <t>Fitch Ratings</t>
  </si>
  <si>
    <t>CFR by Fitch and Facility Rating Fitch scale.</t>
  </si>
  <si>
    <t>Corporate Family Rating - Fitch</t>
  </si>
  <si>
    <t>Asset Control</t>
  </si>
  <si>
    <t>Moodys Ratings</t>
  </si>
  <si>
    <t>CFR by Moody's and Facility Rating Moody's scale.</t>
  </si>
  <si>
    <t>Corporate Family Rating - Moody's</t>
  </si>
  <si>
    <t>CIB Industry</t>
  </si>
  <si>
    <t>Code assigned to a specific sector in which Corporate and Investment Banking client operates</t>
  </si>
  <si>
    <t xml:space="preserve"> - Screen: Clients --&gt; Details --&gt; Clients Information--&gt; CIB INDUSTRY
 - Screen: Clients --&gt; Credit Details --&gt; Industry Information --&gt; CIB INDUSTRY</t>
  </si>
  <si>
    <t>ECB Industry</t>
  </si>
  <si>
    <t xml:space="preserve">Official ECBs code assigned to the borrower based on their sectorial activity </t>
  </si>
  <si>
    <t>NAIC Industry</t>
  </si>
  <si>
    <t>Official NAICs code assigned to the borrower based on their sectorial activity (2 digit code)</t>
  </si>
  <si>
    <t>NAICs Industry Code (for all Names)</t>
  </si>
  <si>
    <t>Loan_IQ -&gt;Fenergo</t>
  </si>
  <si>
    <t xml:space="preserve"> - Screen: Clients --&gt; Credit Details --&gt; Industry Information --&gt; NAICS CODE</t>
  </si>
  <si>
    <t>NAIC Industry - 4 Digit</t>
  </si>
  <si>
    <t>Official NAICs code assigned to the borrower based on their sectorial activity (4 digit code)</t>
  </si>
  <si>
    <t>NAICs Subsector 4 digit Code (for all Names)</t>
  </si>
  <si>
    <t>NAIC Industry - 6 Digit</t>
  </si>
  <si>
    <t>Official NAICs code assigned to the borrower based on their sectorial activity (6 digit code)</t>
  </si>
  <si>
    <t>NAICs Subsector 6 digit Code (for all Names)</t>
  </si>
  <si>
    <t>ECB Leverage</t>
  </si>
  <si>
    <t>Flag to be input in a deal if it meets the conditions established by the ECB (ratio)</t>
  </si>
  <si>
    <t>Screen: Loan --&gt; Loan Details --&gt; Additional Credit Details --&gt; ECB Leverage</t>
  </si>
  <si>
    <t>ID_REQUEST_LEVERAGE_ENGINE</t>
  </si>
  <si>
    <t>FED Leveraged</t>
  </si>
  <si>
    <t>Flag to be input in a deal if it meets the conditions established by the FED (ratio)</t>
  </si>
  <si>
    <t>HLT Flag</t>
  </si>
  <si>
    <t>High Leveraged Transaction Flag in a deal</t>
  </si>
  <si>
    <t xml:space="preserve"> BDH3</t>
  </si>
  <si>
    <t>Screen: Client --&gt; Credit Details --&gt; Perimeter --&gt; HLT</t>
  </si>
  <si>
    <t>HLF</t>
  </si>
  <si>
    <t>LBO Flag</t>
  </si>
  <si>
    <t>Leveraged Buy Out Flag in a deal</t>
  </si>
  <si>
    <t>Screen: Client --&gt; Credit Details --&gt; Perimeter --&gt; LBO</t>
  </si>
  <si>
    <t xml:space="preserve">Credit Conversion Factor applied to the Facility </t>
  </si>
  <si>
    <t>CCF Financial Covenants</t>
  </si>
  <si>
    <t>Facility EAD</t>
  </si>
  <si>
    <t xml:space="preserve">Exposure at Default estimated for the Facility </t>
  </si>
  <si>
    <t>Exposure at Default</t>
  </si>
  <si>
    <t>BDR</t>
  </si>
  <si>
    <t>Staging BDR SCIB</t>
  </si>
  <si>
    <t>Bank360</t>
  </si>
  <si>
    <t>Facility RW</t>
  </si>
  <si>
    <t>Risk Weighted amount assigned to a Facility.</t>
  </si>
  <si>
    <t>Facility RWA</t>
  </si>
  <si>
    <t xml:space="preserve">Risk Weighted Assets estimated for the Facility </t>
  </si>
  <si>
    <t>Allocated Capital (RWAs)</t>
  </si>
  <si>
    <t>BDR (Monitoring)/ Mercurio (Closing)</t>
  </si>
  <si>
    <t>Bank360 (Monitoring)/ BDH (Closing)</t>
  </si>
  <si>
    <t xml:space="preserve"> - Screen: Loans --&gt; Profitability --&gt; Capital Profitability Metrics --&gt; RWA</t>
  </si>
  <si>
    <t>RWAs</t>
  </si>
  <si>
    <t>Deal | Facility</t>
  </si>
  <si>
    <t>Approved RoRWA</t>
  </si>
  <si>
    <t>Return on risk Weighted Assets approved</t>
  </si>
  <si>
    <t>RoRWA</t>
  </si>
  <si>
    <t>Alice (Credit Approval)/Mercurio (Monitoring &amp; Closing)</t>
  </si>
  <si>
    <t>Qliksense (Credit Approval)/ BDH (Monitoring &amp; Closing)</t>
  </si>
  <si>
    <t>Alice</t>
  </si>
  <si>
    <t>Finance Hub</t>
  </si>
  <si>
    <t xml:space="preserve"> - Screen: Loans --&gt; Profitability --&gt; Capital Profitability Metrics --&gt; RoRWA</t>
  </si>
  <si>
    <t>Total Funded Debt</t>
  </si>
  <si>
    <t>Debt that has been drawn and generates an obligation to repay principal and interest.</t>
  </si>
  <si>
    <t>Mercurio (Credit Approval)/AQUA+ (Monitoring &amp; Closing)</t>
  </si>
  <si>
    <t>BDH (Credit Approval)/Banking- Credit Risk (Monitoring &amp; Closing)</t>
  </si>
  <si>
    <t>Loan_IQ -&gt; JQEST -&gt;AQUA+/ADS</t>
  </si>
  <si>
    <t>BDH3 -&gt; EntitiesDH -&gt; Credit Risk DH /Market Risk</t>
  </si>
  <si>
    <t>Total Funded Debt (Net)</t>
  </si>
  <si>
    <t>Total funded debt minus cahs and equivalents available to the borrower.</t>
  </si>
  <si>
    <t>Total Funded Debt (Net) / Projected 1y EBITDA (Santander Base Case)</t>
  </si>
  <si>
    <t>Ratio of net debt to projected EBITDA over one year period in Santander's base scenario.</t>
  </si>
  <si>
    <t>Loan_IQ -&gt; JQEST -&gt;AQUA+</t>
  </si>
  <si>
    <t>Total Funded Debt (Net) / Projected 1y EBITDA (Santander Downside Case)</t>
  </si>
  <si>
    <t>Ratio of net debt to projected EBITDA over one period in Santander's downside scenario.</t>
  </si>
  <si>
    <t>Calculated</t>
  </si>
  <si>
    <t>Total Funded Debt (Net) / Total Capitalization</t>
  </si>
  <si>
    <t xml:space="preserve">Ratio of net debt to total capital, including equity and debt. </t>
  </si>
  <si>
    <t>Total Funded Debt / LTM Adjusted EBITDA</t>
  </si>
  <si>
    <t xml:space="preserve">Ratio of total debt to adjusted EBITDA reflecting a company's abillity to pay its debt based on earnings after specific adjustments. </t>
  </si>
  <si>
    <t>Total Funded Debt (Net) / LTM Adjusted EBITDA</t>
  </si>
  <si>
    <t>Originating Region</t>
  </si>
  <si>
    <t>Region where the deal is originated (e.g., EMEA)</t>
  </si>
  <si>
    <t/>
  </si>
  <si>
    <t xml:space="preserve"> - Screen: Clients --&gt; Details --&gt; Business Segmentation --&gt; Business Region</t>
  </si>
  <si>
    <t>Booking Entity</t>
  </si>
  <si>
    <t>Specific entity responsible for the booking of a deal (e.g., NYB, SLB)</t>
  </si>
  <si>
    <t>Booking Unit</t>
  </si>
  <si>
    <t>Screen: Loans --&gt; Loans Details --&gt; Product Details --&gt; BOOKING ENTITY</t>
  </si>
  <si>
    <t>Country of Risk</t>
  </si>
  <si>
    <t>Country where the majority of sales take place</t>
  </si>
  <si>
    <t>Credit Risk DH</t>
  </si>
  <si>
    <t>Country 
Risk Management Unit</t>
  </si>
  <si>
    <t>Proposal | Deal | Facility
Proposal</t>
  </si>
  <si>
    <t>Specific person responsible of the deal</t>
  </si>
  <si>
    <t>Industry Banker</t>
  </si>
  <si>
    <t xml:space="preserve"> - Screen: Product Package --&gt; Product Package Detail</t>
  </si>
  <si>
    <t>Banker</t>
  </si>
  <si>
    <t>1LoD Lead</t>
  </si>
  <si>
    <t>1st Line of Defense analyst in charge of the deal</t>
  </si>
  <si>
    <t>1LOD Analyst</t>
  </si>
  <si>
    <t>nCino</t>
  </si>
  <si>
    <t xml:space="preserve"> - Screen: Product Package --&gt; Product Package Detail --&gt; Approval Details --&gt; Local Approval Details --&gt; 1 LOD LEVEL 3 
Screen: Client --&gt; Credit Details --&gt; Perimeter </t>
  </si>
  <si>
    <t>2LoD Lead</t>
  </si>
  <si>
    <t>2nd Line of Defense analyst in charge of the deal</t>
  </si>
  <si>
    <t xml:space="preserve"> - Screen: Product Package --&gt; Product Package Detail --&gt; Approval Details --&gt; Local Approval Details --&gt; 2 LOD LEVEL 3 
Screen: Client --&gt; Credit Details --&gt; Perimeter </t>
  </si>
  <si>
    <t>Countersignature Approved Date</t>
  </si>
  <si>
    <t>Approved date in the Credit Approval of the credit agreement.</t>
  </si>
  <si>
    <t xml:space="preserve"> - Screen: Loans --&gt; Loan Details --&gt; Terms --&gt; Signature Date</t>
  </si>
  <si>
    <t>Signing date</t>
  </si>
  <si>
    <t>Proposal | Deal | Facility</t>
  </si>
  <si>
    <t>Countersignature Expected Date</t>
  </si>
  <si>
    <t>Expected date of the credit agreement.</t>
  </si>
  <si>
    <t>Countersignature Actual Date</t>
  </si>
  <si>
    <t>Date of the credit agreement</t>
  </si>
  <si>
    <t>Credit Agreement Date</t>
  </si>
  <si>
    <t>Countersign Expiry Date</t>
  </si>
  <si>
    <t>Date by which a counterparty must sign a document to remain valid.</t>
  </si>
  <si>
    <t>Commitment Expiry Date</t>
  </si>
  <si>
    <t xml:space="preserve"> - Screen: Loans --&gt; Loan Details --&gt; Terms --&gt; Grace Period</t>
  </si>
  <si>
    <t>Y (Mandatory if Grace Period = SD)</t>
  </si>
  <si>
    <t>Expiry Date</t>
  </si>
  <si>
    <t>Outside Date</t>
  </si>
  <si>
    <t>Expiration date by which the deal must be closed. If the deal isn't finalized by this date, either party can walk away from the agreement without penalties.</t>
  </si>
  <si>
    <t>Cancellation Date</t>
  </si>
  <si>
    <t>Outbound signature Dates</t>
  </si>
  <si>
    <t>Dates on which documents or contracts are signed and sent out by the originating party</t>
  </si>
  <si>
    <t>Expected Allocation Date (approved)</t>
  </si>
  <si>
    <t>Approved date when the loan funds will be distributed among the participating lenders</t>
  </si>
  <si>
    <t>Expected Allocation Date (current)</t>
  </si>
  <si>
    <t>Current expected date when the loan funds will be distributed among the participating lenders</t>
  </si>
  <si>
    <t>Expected Closing Date (approved)</t>
  </si>
  <si>
    <t>Date when all the documentation is completed, and the loan agreement becomes legally binding, allowing the funds to be disbursed.</t>
  </si>
  <si>
    <t>Expected Closing Date (current)</t>
  </si>
  <si>
    <t>Current expected date when all the documentation is completed, and the loan agreement becomes legally binding, allowing the funds to be disbursed.</t>
  </si>
  <si>
    <t>Flex Step-Up Date</t>
  </si>
  <si>
    <t>Date on which the terms of a financial instrument can be adjusted to make the instrument more competitive</t>
  </si>
  <si>
    <t>Expected Disbursement Date</t>
  </si>
  <si>
    <t>Date on which funds will be released or disbursed.</t>
  </si>
  <si>
    <t>Reference Rate</t>
  </si>
  <si>
    <t>Reference lending rate (e.g. SOFR, LIBOR)</t>
  </si>
  <si>
    <t>Base Rate</t>
  </si>
  <si>
    <t>Screen: Loan --&gt; Details --&gt; New Interest Rate --&gt; Reference Index</t>
  </si>
  <si>
    <t>Rate Basis</t>
  </si>
  <si>
    <t>Indicative Spread</t>
  </si>
  <si>
    <t>Contractual rate applied to the Facility.</t>
  </si>
  <si>
    <t>Contracted Rate / Margin</t>
  </si>
  <si>
    <t>Screen: Loan --&gt; Details --&gt; New Interest Rate --&gt; Spread (%)</t>
  </si>
  <si>
    <t>Spread % - pb</t>
  </si>
  <si>
    <t>Indicative OID</t>
  </si>
  <si>
    <t>The price of discount that is initially proposed by the arrangers of the loan</t>
  </si>
  <si>
    <t>Original Issue Discount (OID)</t>
  </si>
  <si>
    <t>Modellica</t>
  </si>
  <si>
    <t>Screen: Loan --&gt; Details --&gt; New Interest Rate --&gt; OID (%)</t>
  </si>
  <si>
    <t>OID (%)</t>
  </si>
  <si>
    <t>Indicative Yield</t>
  </si>
  <si>
    <t>Pricing indicator to estimate the upcoming annual dividend return of a stock based on the most recent dividend</t>
  </si>
  <si>
    <t>Debt Yield Ratio (TTM)</t>
  </si>
  <si>
    <t>Total Flex Protection</t>
  </si>
  <si>
    <t>Overall flexibility provided to investors to adjust the terms (interest rates, payment schedules, etc.) of an instrument</t>
  </si>
  <si>
    <t>Screen: Loan --&gt; Details --&gt; New Interest Rate --&gt; Pricing Flex (BP)</t>
  </si>
  <si>
    <t>Pricing Flex (bp)</t>
  </si>
  <si>
    <t>OID Flex Protection</t>
  </si>
  <si>
    <t>Adjustments on the discount rate done by the issuer to make the instrument more attractive to investors</t>
  </si>
  <si>
    <t>1SS to include in a new pricing grid</t>
  </si>
  <si>
    <t>Total Flex Step-Up</t>
  </si>
  <si>
    <t>Overall ability to increase the interest rate of a financial instrument at specific conditions, providing additional returns to investors</t>
  </si>
  <si>
    <t xml:space="preserve">OID Flex Step-Up </t>
  </si>
  <si>
    <t>The discount rate (OID) can be adjusted upwards at specific intervals or conditions</t>
  </si>
  <si>
    <t>Yield Flex Step-up</t>
  </si>
  <si>
    <t>Ability to increase the yield (interest rate) of a financial instrument based on specific conditions</t>
  </si>
  <si>
    <t>Current Spread</t>
  </si>
  <si>
    <t>Difference between the yield of a financial instrument and a benchmark interest rate</t>
  </si>
  <si>
    <t>Current OID</t>
  </si>
  <si>
    <t>Discount at which the debt instrument is issued from its (par) value</t>
  </si>
  <si>
    <t>Current Yield</t>
  </si>
  <si>
    <t>Measurement of the annual income (interest or dividends) generated by an investment, divided by the current price</t>
  </si>
  <si>
    <t>Fully Flexed Spread</t>
  </si>
  <si>
    <t>Maximum adjustment allowed to the spread to ensure successful distribution</t>
  </si>
  <si>
    <t>Fully Flexed OID</t>
  </si>
  <si>
    <t>Maximum allowable adjustment to the instrument's pricing</t>
  </si>
  <si>
    <t>Remaining Flex</t>
  </si>
  <si>
    <t>The ability to adjust certain terms or conditions, within the remaining term of the agreement</t>
  </si>
  <si>
    <t>Remaining OID Flex</t>
  </si>
  <si>
    <t>Remaining flexibility related to the OID in the financial instrument that allows the issuer or arranger to adjust the OID within certain limits</t>
  </si>
  <si>
    <t>CL Price (MtM Value)</t>
  </si>
  <si>
    <t>Commitment Letter valuation according to experfect judgement or valuation engine (TO BE)</t>
  </si>
  <si>
    <t>Fee Types</t>
  </si>
  <si>
    <t>Categories of fees for specific transactions</t>
  </si>
  <si>
    <t xml:space="preserve"> - Screen: Loans --&gt; Fee --&gt; Fee Type</t>
  </si>
  <si>
    <t>Fee Name</t>
  </si>
  <si>
    <t>Permitted Additional Arranger %</t>
  </si>
  <si>
    <t>Portion of the Facility that  additional arrangers are allowed to manage.</t>
  </si>
  <si>
    <t>Add Participants - %</t>
  </si>
  <si>
    <t>Additional Arrangers Date</t>
  </si>
  <si>
    <t>Extra arrangers appointed date if applicable.</t>
  </si>
  <si>
    <t>Minimum Legal Economics</t>
  </si>
  <si>
    <t>Minimum amount acceptable for legal and economic viability</t>
  </si>
  <si>
    <t>Call Premium</t>
  </si>
  <si>
    <t>Dollar amount over par if the debt security is called early.</t>
  </si>
  <si>
    <t>Orfeo</t>
  </si>
  <si>
    <t>Cash Equity (U/W)</t>
  </si>
  <si>
    <t>Total Cash Equity contributed by the sponsors (to be captured at U/W)</t>
  </si>
  <si>
    <t>Cash Equity (Closing)</t>
  </si>
  <si>
    <t>Total Cash Equity contributed by the sponsors (to be captured at Closing)</t>
  </si>
  <si>
    <t>Salesforce Project Code</t>
  </si>
  <si>
    <t>Project Code in Salesfoce</t>
  </si>
  <si>
    <t>Alexandria</t>
  </si>
  <si>
    <t>Momento 0</t>
  </si>
  <si>
    <t>Comm letter inicial lanzada</t>
  </si>
  <si>
    <t>Pantalla</t>
  </si>
  <si>
    <t>Datos registrados</t>
  </si>
  <si>
    <t>Documentos adjuntos</t>
  </si>
  <si>
    <t>Momento 1</t>
  </si>
  <si>
    <t>Comm letter expirada</t>
  </si>
  <si>
    <t>Momento 2</t>
  </si>
  <si>
    <t>….</t>
  </si>
  <si>
    <t>Momento 13</t>
  </si>
  <si>
    <t>Comm letter inicial contra-firmada</t>
  </si>
  <si>
    <t>Momento 14</t>
  </si>
  <si>
    <t>Primera venta forwards</t>
  </si>
  <si>
    <t>We believe that several fields requested by FO might already be available in the LFRC Memo, therefore we would need to confirm it in order to request Mercurio team to include them in New Mercurio and 1SS.</t>
  </si>
  <si>
    <t>Field</t>
  </si>
  <si>
    <t>LFRC Memo</t>
  </si>
  <si>
    <t>EAD</t>
  </si>
  <si>
    <t>CL approved in the LFRC</t>
  </si>
  <si>
    <t>nCino Field</t>
  </si>
  <si>
    <t>BDH field</t>
  </si>
  <si>
    <t>Accounting (Y/N)</t>
  </si>
  <si>
    <t>CL Issued</t>
  </si>
  <si>
    <t>CL countersigned</t>
  </si>
  <si>
    <t>Allocations</t>
  </si>
  <si>
    <t>Group for visualization</t>
  </si>
  <si>
    <t>Process and period for data extraction: KYC, U/W, Closing, Monitoring, Workout
If DELETE, the variable was found to be duplicated or it has been re-aligned</t>
  </si>
  <si>
    <t>X</t>
  </si>
  <si>
    <t>Original</t>
  </si>
  <si>
    <t>New ID</t>
  </si>
  <si>
    <t>New names and variables</t>
  </si>
  <si>
    <t xml:space="preserve">Pending definition = Existen dudas respecto a la definición del atributo. Pendientes de revisar con CDO y/o Negocio.
Defined = Análisis completado. Definida GS/GC TO BE. Esta definida la fuente donde debe ir la información pero implica plan requiere desarrollo para capturar/incorporar el concepto en el operacional y posteriormente en el HUB
Operational Development ongoing= Desarrollo del operacional para incorporar el dato.
HUB development ongoing= Una vez esta el dato en el operacional correspondiente  implica desarollo para incorporar el dato en el HUB.
Complete = Definición TO BE cerrada, incluyendo Golden Source/Copy, Technical Structure y Transformation (si aplica). El dato esta disponible para ser recogido desde un HUB.
</t>
  </si>
  <si>
    <t>[Proposed] Description for the Field</t>
  </si>
  <si>
    <t>Calculated / Non Calculated</t>
  </si>
  <si>
    <t>indication of the role the field applies to</t>
  </si>
  <si>
    <t>Field for data treatment</t>
  </si>
  <si>
    <t>TO-BE</t>
  </si>
  <si>
    <t>traza de lo que estaba antiguamente en GS AS IS</t>
  </si>
  <si>
    <t>AS-IS</t>
  </si>
  <si>
    <t>Field Name of the system stated in column S</t>
  </si>
  <si>
    <t xml:space="preserve">Dropbox:
Creation of New Field
Data Quality
Required Architecture Redesign
Required Development
Required Digitalization (implies a new field may be included)
Unfilled
</t>
  </si>
  <si>
    <t>recovered from SNC Flag</t>
  </si>
  <si>
    <t>SNC Grouping</t>
  </si>
  <si>
    <t>Required, optional or conditional</t>
  </si>
  <si>
    <t>Identify whether it is an agent submission or a participant submission</t>
  </si>
  <si>
    <t>Regulatory Report &amp; Field Name definition</t>
  </si>
  <si>
    <t>SNC Flag</t>
  </si>
  <si>
    <t>Other comments &amp; SNC definitions</t>
  </si>
  <si>
    <t>Notes: when 1LOD Credit - in Global Credit Analyst
ACPM, Preventive Management the same in US and Global</t>
  </si>
  <si>
    <t>Count</t>
  </si>
  <si>
    <t>New Count</t>
  </si>
  <si>
    <t>Description of the field</t>
  </si>
  <si>
    <t>Group</t>
  </si>
  <si>
    <t>Prioritisation Group</t>
  </si>
  <si>
    <t>Regroup M&amp;C</t>
  </si>
  <si>
    <t>Process M&amp;C</t>
  </si>
  <si>
    <t>Variable Name</t>
  </si>
  <si>
    <t>GENERAL STATUS</t>
  </si>
  <si>
    <t>Disponible  operacional</t>
  </si>
  <si>
    <t>Disponible HUB</t>
  </si>
  <si>
    <t>Golden Source (TO BE)</t>
  </si>
  <si>
    <t>Localización</t>
  </si>
  <si>
    <t>Comentarios IT</t>
  </si>
  <si>
    <t>Comentarios CDO</t>
  </si>
  <si>
    <t>CTO Comment</t>
  </si>
  <si>
    <t>To ask Mercurio</t>
  </si>
  <si>
    <t>Mercurio Functional doc mapping</t>
  </si>
  <si>
    <t>Prioritisation Group v2</t>
  </si>
  <si>
    <t>Sent for validation</t>
  </si>
  <si>
    <t>Validation Status</t>
  </si>
  <si>
    <t>Format</t>
  </si>
  <si>
    <t>Static/Dynamic</t>
  </si>
  <si>
    <t>Agent Exclusive Fields</t>
  </si>
  <si>
    <t>count new</t>
  </si>
  <si>
    <t>count existing</t>
  </si>
  <si>
    <t>count agg</t>
  </si>
  <si>
    <t>TO BE definition Status</t>
  </si>
  <si>
    <t>Golden Source</t>
  </si>
  <si>
    <t>Golden Copy</t>
  </si>
  <si>
    <t>Tecnical Stucture GC</t>
  </si>
  <si>
    <t>Transformation</t>
  </si>
  <si>
    <t xml:space="preserve">Frequency
</t>
  </si>
  <si>
    <t>Trazabilidad GS</t>
  </si>
  <si>
    <t>Tecnical Stucture</t>
  </si>
  <si>
    <t>Frequency</t>
  </si>
  <si>
    <t>Field Name of Extraction System</t>
  </si>
  <si>
    <t>Extraction Example</t>
  </si>
  <si>
    <t>Existent Data Quality Control (Y/N)</t>
  </si>
  <si>
    <t>Type of Identified Gap</t>
  </si>
  <si>
    <t>Gap 1: Creation of New Field</t>
  </si>
  <si>
    <t>Gap 2: Data Quality</t>
  </si>
  <si>
    <t>Gap 3: Required Architecture Redesign</t>
  </si>
  <si>
    <t>Gap 4: Required Development</t>
  </si>
  <si>
    <t>Gap 5: Required Digitalization</t>
  </si>
  <si>
    <t>Gap 6: Unfilled</t>
  </si>
  <si>
    <t>Required Development</t>
  </si>
  <si>
    <t>Regulatory Field (Y/N)</t>
  </si>
  <si>
    <t>Agent/Participant</t>
  </si>
  <si>
    <t>Regulatory Report Name &amp; Field Definition</t>
  </si>
  <si>
    <t>SNC</t>
  </si>
  <si>
    <t>SNC count</t>
  </si>
  <si>
    <t>Comments &amp; Question to solve</t>
  </si>
  <si>
    <t>Sent to Owners for Validation</t>
  </si>
  <si>
    <t>Finish Line Q</t>
  </si>
  <si>
    <t>US Data Owner</t>
  </si>
  <si>
    <t>Global Data Owner</t>
  </si>
  <si>
    <t>Comentarios RR</t>
  </si>
  <si>
    <t>Current 7-Year Total Debt Repayment Profile</t>
  </si>
  <si>
    <t>Financial Statements</t>
  </si>
  <si>
    <t>1st: SNC</t>
  </si>
  <si>
    <t>7-Year Debt Repayment Profile Santander Base Case</t>
  </si>
  <si>
    <t>Pending Remediation Plan</t>
  </si>
  <si>
    <t xml:space="preserve">NO </t>
  </si>
  <si>
    <t>AQUA+/ADS</t>
  </si>
  <si>
    <t>7-Year projected cumulative free cash flow / Total Funded Debt (Base Case)</t>
  </si>
  <si>
    <t>14/10: AQUA+ via ADS</t>
  </si>
  <si>
    <t>Estos estados financieros no se estan recogiendo en Aqua plus. 
Necesita ampliación de las plantillas de carga y almacenamiento de esta información en el sistema y bajada de la información al lago de datos.</t>
  </si>
  <si>
    <t>yes 27/07 (AQUA+ - Blanca Villapadierna, miguel del val)</t>
  </si>
  <si>
    <t>%</t>
  </si>
  <si>
    <t>only when SAN is Agent</t>
  </si>
  <si>
    <t>Unavailable Golden Source &amp; Golden Copy</t>
  </si>
  <si>
    <t>Diario</t>
  </si>
  <si>
    <t>Required Architecture Redesign
Required Development
Required Digitalization</t>
  </si>
  <si>
    <t>x</t>
  </si>
  <si>
    <t>For a number of borrowers, the repayment test utilized the holding level (per the nature of the business, the borrower repayment test does not pass the condition). This is not captured in AQUA+.
Gap 2: ECB definition differs from US definition (ECB uses as Total Funded Debt the sum up of total funded debt + committed unfunded debt; US only uses total funded debt)</t>
  </si>
  <si>
    <t>Leveraged lending ratios</t>
  </si>
  <si>
    <t>Optional; becomes required 9/30/2025</t>
  </si>
  <si>
    <t>Agent</t>
  </si>
  <si>
    <t xml:space="preserve">SNC: (Required) (New) Total Outstanding Debt Repayment (Projected 7 Year) and as of Date (Required) (New) </t>
  </si>
  <si>
    <t>6/24: PP This is the regulatory field for SNC</t>
  </si>
  <si>
    <t>Let´s check all 7-Year Repayment Profile together</t>
  </si>
  <si>
    <t>1LOD Credit</t>
  </si>
  <si>
    <t>Credit Risk Analyst</t>
  </si>
  <si>
    <t>Finalized- Validated 27/09 Erika Wershoven (vía email)</t>
  </si>
  <si>
    <t>Borrower Address</t>
  </si>
  <si>
    <t>Client</t>
  </si>
  <si>
    <t>Address (report for all Names)</t>
  </si>
  <si>
    <t>Data Quality</t>
  </si>
  <si>
    <t>SI</t>
  </si>
  <si>
    <t>Para obtener cliente:
scib_cm_bktrdcd_finop_finoperation_s3.participants.Counterparty (ParticipantType=Borrower)
Para obtener dirección: 
scib_cm_strdt_refdata_s3 .clients .entity.PrimaryAddress</t>
  </si>
  <si>
    <t>Official address of the Borrower (and all Names required)</t>
  </si>
  <si>
    <t>Not found</t>
  </si>
  <si>
    <t>yes, 27/07 (GBO- Manuel Maran)</t>
  </si>
  <si>
    <t>Validated 29/07 Manuel Maran (vía email)</t>
  </si>
  <si>
    <t>Static</t>
  </si>
  <si>
    <t>Available Golden Source &amp; Golden Copy</t>
  </si>
  <si>
    <t xml:space="preserve">scib_cm_bktrdcd_finop_finoperation_s3.participants.Counterparty (ParticipantType=Borrower)  &gt;  scib_cm_strdt_refdata_s3 .clients .entity.PrimaryAddress
</t>
  </si>
  <si>
    <t>scib_cm_bktrdcd_finop_finoperation_s3 &gt; contracts_participants_hist &gt; intervention_type_name
scib_cm_strdt_refdata_s3 &gt; clients &gt; entityPrimaryAddress</t>
  </si>
  <si>
    <t>intervention_type_name
entityPrimaryAddress</t>
  </si>
  <si>
    <t>CL WESTHEIMER RD 4200 77027</t>
  </si>
  <si>
    <t>Creation of New Field
Required Development</t>
  </si>
  <si>
    <t>Creation a new field for parent level. The address is filled in Stratus in the field entityPrimaryAddress</t>
  </si>
  <si>
    <t>Obligors</t>
  </si>
  <si>
    <t>Required</t>
  </si>
  <si>
    <t>Both</t>
  </si>
  <si>
    <t>SNC: (Required, in particular if US or Canada located) Requires City, State, Country, ZIP/Postal Code (where the entity is located). Reported for all Names (Borrower, Parent, Participant, etc.)</t>
  </si>
  <si>
    <t>7/17- Yes, we can use the kgr code.
6/26- Ask if we can use glcs or kgr code of parent  to extract address for parent and last parent.</t>
  </si>
  <si>
    <t>Why do we need a new field for Parent?</t>
  </si>
  <si>
    <t>Middle Office (AS-IS)
Front Office (TO-BE)</t>
  </si>
  <si>
    <r>
      <t xml:space="preserve">Pendiente:
- Control de titulares Loan Tape vs BDH
- No lo tenemos en loan tape pero lo podríamos extraer: </t>
    </r>
    <r>
      <rPr>
        <b/>
        <sz val="11"/>
        <color rgb="FF00B050"/>
        <rFont val="Santander Text"/>
        <family val="2"/>
      </rPr>
      <t>scib_cm_strdt_refdata_s3.clients --&gt; entityPrimaryAddress</t>
    </r>
  </si>
  <si>
    <t>Capital</t>
  </si>
  <si>
    <t>Complete</t>
  </si>
  <si>
    <t>cd_bdr_san.jm_cto_categ2.crwaesca
Según visto con BORM la relación contrato BDR - Partenon se tiene de LT para perimetro santander SA</t>
  </si>
  <si>
    <t>Reported Risk Weighted Assets (RWA) (Monitoring)</t>
  </si>
  <si>
    <r>
      <t xml:space="preserve">He indicado la BDR de SAN al ser NY una branch de España pero depende del perimetro habra que conectarse a todas las BDRs.
</t>
    </r>
    <r>
      <rPr>
        <b/>
        <sz val="11"/>
        <rFont val="Santander Text"/>
        <family val="2"/>
      </rPr>
      <t>En principio el modelo de datos de la BDR con el cambio a Banco 360 no cambia. 
Habra temas de conectividad que cambiaran, así que la migración debe ser sencilla pero no completamente transparente.</t>
    </r>
  </si>
  <si>
    <t>yes, 27/07 (BDR- Noemí López Martínez)</t>
  </si>
  <si>
    <r>
      <t xml:space="preserve"> cd_bdr_san.jm_cto_categ2.crwaesca
Where Data_date_Part =</t>
    </r>
    <r>
      <rPr>
        <b/>
        <sz val="11"/>
        <color rgb="FFFF0000"/>
        <rFont val="Santander Text"/>
        <family val="2"/>
      </rPr>
      <t>'Fecha de la versión actual de la operacion'</t>
    </r>
  </si>
  <si>
    <t>Mensual</t>
  </si>
  <si>
    <t>scib_st_sima_s3&gt; jm_cto_categ2 &gt; crwaesca</t>
  </si>
  <si>
    <t>CRWAESCA</t>
  </si>
  <si>
    <t>BASEL Ratings</t>
  </si>
  <si>
    <t>Required if data is available; otherwise, optional</t>
  </si>
  <si>
    <t>SNC: RWA of the facility (Required). Report the RWA ($) for the credit facility.</t>
  </si>
  <si>
    <t>Can we review the systms for this? Can you include the note that we are taking the x-x type of RWA?</t>
  </si>
  <si>
    <t>1LOD Credit/Review</t>
  </si>
  <si>
    <t>Middle Office</t>
  </si>
  <si>
    <r>
      <t xml:space="preserve">Pendiente:
- Lógica de </t>
    </r>
    <r>
      <rPr>
        <b/>
        <sz val="11"/>
        <color theme="1"/>
        <rFont val="Santander Text"/>
        <family val="2"/>
      </rPr>
      <t>agregación</t>
    </r>
    <r>
      <rPr>
        <sz val="11"/>
        <color theme="1"/>
        <rFont val="Santander Text"/>
        <family val="2"/>
      </rPr>
      <t xml:space="preserve"> a nivel facility. Propuesta Suma de la resta de la info
- Usar ambas tablas IRB y STD (actulamente está todo en </t>
    </r>
    <r>
      <rPr>
        <b/>
        <sz val="11"/>
        <color theme="1"/>
        <rFont val="Santander Text"/>
        <family val="2"/>
      </rPr>
      <t xml:space="preserve">SIMA)
</t>
    </r>
    <r>
      <rPr>
        <sz val="11"/>
        <color theme="1"/>
        <rFont val="Santander Text"/>
        <family val="2"/>
      </rPr>
      <t xml:space="preserve">   scib_st_sima_s3.jm_cto_aj_reg --&gt;</t>
    </r>
    <r>
      <rPr>
        <sz val="11"/>
        <color rgb="FFFF0000"/>
        <rFont val="Santander Text"/>
        <family val="2"/>
      </rPr>
      <t xml:space="preserve"> </t>
    </r>
    <r>
      <rPr>
        <b/>
        <sz val="11"/>
        <color rgb="FFFF0000"/>
        <rFont val="Santander Text"/>
        <family val="2"/>
      </rPr>
      <t>crwaesca</t>
    </r>
    <r>
      <rPr>
        <sz val="11"/>
        <color theme="1"/>
        <rFont val="Santander Text"/>
        <family val="2"/>
      </rPr>
      <t xml:space="preserve"> (no existe en SIMA) </t>
    </r>
    <r>
      <rPr>
        <b/>
        <sz val="11"/>
        <color rgb="FF00B050"/>
        <rFont val="Santander Text"/>
        <family val="2"/>
      </rPr>
      <t>¿c_rw_irb?</t>
    </r>
    <r>
      <rPr>
        <sz val="11"/>
        <color theme="1"/>
        <rFont val="Santander Text"/>
        <family val="2"/>
      </rPr>
      <t xml:space="preserve">
   scib_st_sima_s3.jm_amp_aj_std --&gt; </t>
    </r>
    <r>
      <rPr>
        <b/>
        <sz val="11"/>
        <color rgb="FFFF0000"/>
        <rFont val="Santander Text"/>
        <family val="2"/>
      </rPr>
      <t>crwaesca</t>
    </r>
    <r>
      <rPr>
        <sz val="11"/>
        <color theme="1"/>
        <rFont val="Santander Text"/>
        <family val="2"/>
      </rPr>
      <t xml:space="preserve"> (no existe en SIMA)</t>
    </r>
    <r>
      <rPr>
        <b/>
        <sz val="11"/>
        <color rgb="FF00B050"/>
        <rFont val="Santander Text"/>
        <family val="2"/>
      </rPr>
      <t xml:space="preserve"> ¿?</t>
    </r>
  </si>
  <si>
    <t>Current Cash Interest Coverage</t>
  </si>
  <si>
    <t>Interest</t>
  </si>
  <si>
    <t>Cash Interest / LTM Adjusted EBITDA</t>
  </si>
  <si>
    <t>Ratio of LTM Adjusted EBITDA and Cash Interest  (Monitoring)</t>
  </si>
  <si>
    <t>Banking- Credit Risk DH</t>
  </si>
  <si>
    <t>SNC: (Required) (New) Interest Coverage Ratio. This is the Interest Coverage Ratio requested for SNC reporting
This variable should be reported TTM &amp; TTM as of date</t>
  </si>
  <si>
    <t>NEW</t>
  </si>
  <si>
    <t>Commercial Real Estate</t>
  </si>
  <si>
    <t>U/W</t>
  </si>
  <si>
    <t>Commercial Real Estate ADC Flag</t>
  </si>
  <si>
    <t>HUB development pending</t>
  </si>
  <si>
    <t>Campo del operacional de donde se obtiene el dato:
CD_Representation(ContractLine.Purpose)</t>
  </si>
  <si>
    <t>Flag indicating if Commercial Real Estate credit as Acquisition, Development and Construction (ADC), report if agency</t>
  </si>
  <si>
    <t xml:space="preserve">El catálogo del campo proposito de Mercurio debe tener la suficiente granularidad para poder mapear los diferentes tipos de porpositos para poder informar como se requiere el credit purpose en el reporte SNC. </t>
  </si>
  <si>
    <t>Available Golden Source / Unavailable Golden Copy</t>
  </si>
  <si>
    <t>CD_Representation(ContractLine.Purpose)</t>
  </si>
  <si>
    <t>Use field CD_Representation(ContractLine.Purpose). If field is:
18- Real Estate: Aquisition/Development/constructuon- Land
19- Real Estate:  Aquisition/Development/constructuon- Residential
20-  Real Estate:  Aquisition/Development/constructuon- Comml &amp;I Indl</t>
  </si>
  <si>
    <t>nCino/Mercurio</t>
  </si>
  <si>
    <t>PENDIENTE</t>
  </si>
  <si>
    <t>Required if credit is identified as Commercial Real Estate</t>
  </si>
  <si>
    <t>SNC (Required) (New)Is the property under acquisition, development, or construction? Indicate if the reporting entity identifies this Commercial Real Estate credit as Acquisition, Development and Construction (ADC). Report Yes or No (default). Only if reporting as Agent</t>
  </si>
  <si>
    <t>26/6: changed KYC to U/W</t>
  </si>
  <si>
    <t>Validar Gustavo/ Isabel.
Shouldn' this be solved already?</t>
  </si>
  <si>
    <t>1LOD Credit CRE</t>
  </si>
  <si>
    <t>1LOD- Ongoing validation with 1LOD CRE</t>
  </si>
  <si>
    <t>Commercial Real Estate Flag</t>
  </si>
  <si>
    <t>type_ffee,idsegmento,s_ent_san3_indsec,d_ent_model_name,qualified_53
cib_cm_cdrsk_person_customer_s3.aqua_to_boxi.type_fee  Tipo de financiación
cib_cm_cdrsk_person_customer_s3.aqua_to_boxi.Idsegmento  Segmento
cib_cm_cdrsk_person_customer_s3.aqua_to_boxi.s_ent_san3_indsec  Sector
En principio para este flag no se usan estos dos campos:
d_ent_model_name  Modelo de rating
qualified_53  Flag que indica si esta SI que el rating es usable.</t>
  </si>
  <si>
    <t>Flag indicating if it is a Commercial Real Estate facility</t>
  </si>
  <si>
    <t>07/10: Confirmar si está en el nuevo Mercurio. Revisar con Juan Oscar. Está alineado a desarrollos de Persia que se entregarían en Mayo. Hay un producto que es commercial real estate, revisar si con eso podría valer.
09/10: Se puede sacar del subsector del cliente de AQUA+. Tipo de financiación (real state), sector y subsector (este último puede no ser necesario).</t>
  </si>
  <si>
    <t xml:space="preserve">El campo CIB Industry no está en Mercurio ni en BDH.  
No viaja a mercurio y posteriormente al lago de datos para poder aplicarlo en el  mapeo y en reporting regulatorio y por lo tanto  y tampoco  y no se puede establecer una estructura técnica. </t>
  </si>
  <si>
    <t>Aksed Mercurio but not found in extraction</t>
  </si>
  <si>
    <t xml:space="preserve">BDH3 -&gt; EntitiesDH -&gt; Credit Risk DH </t>
  </si>
  <si>
    <t>DIario</t>
  </si>
  <si>
    <t>SNC (Required) (New) Is this credit for commercial real estate? Onyk if reporting as Agent</t>
  </si>
  <si>
    <t xml:space="preserve">26/6: changed KYC to U/W
6/13: Serch an example of a commercial real estate customer
</t>
  </si>
  <si>
    <t>I would say  it is a gap. And it is manually inputted</t>
  </si>
  <si>
    <t>CIB Risk Provisions EWRM
Modellica</t>
  </si>
  <si>
    <r>
      <t xml:space="preserve">Pendiente:
- Parece que se pide la marca a </t>
    </r>
    <r>
      <rPr>
        <b/>
        <sz val="11"/>
        <color rgb="FFFF0000"/>
        <rFont val="Santander Text"/>
        <family val="2"/>
      </rPr>
      <t>nivel operación</t>
    </r>
    <r>
      <rPr>
        <sz val="11"/>
        <color theme="1"/>
        <rFont val="Santander Text"/>
        <family val="2"/>
      </rPr>
      <t xml:space="preserve"> no a nivel segmento del cliente.
- Si se quisiese sacar si una </t>
    </r>
    <r>
      <rPr>
        <b/>
        <sz val="11"/>
        <color theme="1"/>
        <rFont val="Santander Text"/>
        <family val="2"/>
      </rPr>
      <t>contrapartida</t>
    </r>
    <r>
      <rPr>
        <sz val="11"/>
        <color theme="1"/>
        <rFont val="Santander Text"/>
        <family val="2"/>
      </rPr>
      <t xml:space="preserve"> opera en el mundo de CRE entonces sí podría darse también desde el campo de lista cerrada (ya le usamos para loan tape).
</t>
    </r>
    <r>
      <rPr>
        <b/>
        <sz val="11"/>
        <color rgb="FF00B050"/>
        <rFont val="Santander Text"/>
        <family val="2"/>
      </rPr>
      <t>scib_cm_cdrsk_person_customer_s3.lista_cerrada --&gt; ent_corp_san3_indsec contiene 'REAL_'</t>
    </r>
  </si>
  <si>
    <t xml:space="preserve">Cost Savings/Synergies Add Backs </t>
  </si>
  <si>
    <t>Amount of cost savings and synergies (Monitoring)</t>
  </si>
  <si>
    <t>Required Digitalization</t>
  </si>
  <si>
    <t>Required if corresponding ratio is provided; otherwise, becomes required 9/30/2025</t>
  </si>
  <si>
    <t>This is required to complete the SNC reporting
This variable should be reported TTM &amp; TTM as of date</t>
  </si>
  <si>
    <t>There is no field in AQUA+. So why it is different the gap</t>
  </si>
  <si>
    <t>Cost Savings/Synergies Add Backs / LTM Adjusted EBITDA</t>
  </si>
  <si>
    <t>Ratio of cost saving and synergies by LTM Adjusted EBITDA (Monitoring)</t>
  </si>
  <si>
    <t>SNC: Cost Savings/Synergies Add Backs as % adjusted EBITDA (Required) (New) This is required to complete the SNC reporting
Report the calculation of EBITDA cost savings/synergies used in the current TTM period as a percent of Adjusted EBITDA (EBITDA prior to pro forma synergies, cost savings, business optimizations, other similar adjustments). Report TTM and as of Date
This variable should be reported TTM &amp; TTM as of date</t>
  </si>
  <si>
    <t>CRE Interest Coverage Ratio (TTM)</t>
  </si>
  <si>
    <t>Net Operating Income divided by total cash interest (SNC definition)</t>
  </si>
  <si>
    <t>02/10: Reunión con Fede: revisar si este campo aplica a nivel cliente o al contrato. Si fueran reportados a nivel cliente, deberían poder sacarse de AQUA+
14/10: AQUA+ via ADS</t>
  </si>
  <si>
    <r>
      <t xml:space="preserve">Incluido en la Monitoring Platform de Mercurio, Pero no esta bajando al lago de datos y por lo tanto no podemos asignarle por el momento una estructura tecncia y automarizar el reporte.
</t>
    </r>
    <r>
      <rPr>
        <b/>
        <sz val="11"/>
        <rFont val="Santander Text"/>
        <family val="2"/>
      </rPr>
      <t>Confirmado con Amian Virgili Javier ( Operaciones )</t>
    </r>
  </si>
  <si>
    <t>Required if credit is identified as Commercial Real Estate and is NOT a REIT or ADC</t>
  </si>
  <si>
    <t>SNC (Required) (New) Report the Interest Coverage from the most recent trailing twelve months available. Interest Coverage is the Net Operating Income divided by total cash interest. If cash interest is not disclosed, use interest expense. Report only if Agent. SNC requires to report the Coverage Ratio TTM as of Date, which will be related to the date of the last calculation
Requires TTM &amp; TTM as of date</t>
  </si>
  <si>
    <t>Check definition with Gustavo. Interest Coverage is the Net Operating Income divided by total cash interest. 
Why nCino?
Calculated (to be changed)</t>
  </si>
  <si>
    <t>Campo del operacional de donde se obtiene el dato:
CD_Representation(Contract. TradeDate)</t>
  </si>
  <si>
    <t>Yes- found</t>
  </si>
  <si>
    <t>Yes 30/07 (Mercurio-Teresa Rubega, Lucas Videla)</t>
  </si>
  <si>
    <t>DD/MM/YYYY</t>
  </si>
  <si>
    <t>CD_Representation(Contract. TradeDate)</t>
  </si>
  <si>
    <t>scib_cm_bktrdcd_finop_finoperation_s3.formalised_contracts_hist.agreement_date</t>
  </si>
  <si>
    <t>signing date</t>
  </si>
  <si>
    <t xml:space="preserve"> 26 de abr. De 2023</t>
  </si>
  <si>
    <t>Credit Details</t>
  </si>
  <si>
    <t>SNC: Credit Agreement Date (Required) Report the credit agreement date</t>
  </si>
  <si>
    <t>7/1: Further description is required</t>
  </si>
  <si>
    <t>We need the info of the process from Gustavo to check all these dates</t>
  </si>
  <si>
    <t>Validated 20/09 Raquel Cáceres (vía email)</t>
  </si>
  <si>
    <t>Credit Agreement Identifier</t>
  </si>
  <si>
    <t>Campo del operacional de donde se obtiene el dato:
CD_Representation(Contract. ContractID)</t>
  </si>
  <si>
    <t xml:space="preserve">Identifier assigned to the credit agreement. It is the deal identifier in Loan IQ. </t>
  </si>
  <si>
    <t>CD_Representation(Contract. ContractID)</t>
  </si>
  <si>
    <t>scib_cm_bktrdcd_finop_finoperation_s3.formalised_contracts_hist.deal_id_level_1</t>
  </si>
  <si>
    <t>SNC: Credit Agreement Id (Required) (New). Not for Participants. Report a value used to identify all credits in the same credit agreement. This can be any combination of numbers and letters that uniquely identify all facilities under one credit agreement. The exact same Credit Agreement Identifier must be reported for all credits in the same agreement.</t>
  </si>
  <si>
    <t>Finalized- Validated 24/09 Lucas Videla (vía email)</t>
  </si>
  <si>
    <t>Campo del operacional de donde se obtiene el dato::
CD_Representation(ContractLine.Purpose)</t>
  </si>
  <si>
    <t>Description of the facility purpose</t>
  </si>
  <si>
    <t>Es a nivel del Deal o a nivel de facility?
Parece a nivel facily pero confirmar.</t>
  </si>
  <si>
    <t>scib_cm_bktrdcd_finop_finoperation_s3.formalised_contracts_hist.purpose</t>
  </si>
  <si>
    <t>NY- SYNDICATED CREDIT FACILITIES / Financiación de PRC</t>
  </si>
  <si>
    <t>SNC: Credit Purpose (Required) The value that best describes the purpose of the credit, using a predefined list (see Appendix). If the predefined list does not adequately reflect the credit’s purpose, report “Other” and enter a clear description of the credit purpose in the Other Credit Purpose Description field.</t>
  </si>
  <si>
    <t>6/13: Do we need to homogenize/map with the different credit purposes of other units? What are the expected values? Would we have to map with LoanIQ? Is there a predefined list of expected values?</t>
  </si>
  <si>
    <t>This requires a Risk process to understand the type of credit purpose and how they are reported to SNC</t>
  </si>
  <si>
    <t>CRM Flag</t>
  </si>
  <si>
    <t>Se atacan directamente por contrato a ambas tablas (ver si aplican ambas*)
Si encuentra una garantia se activa el flag:
scib_cm_bktrdcd_finop_mitigateasset_s3.guarantees.dealidservicing
scib_cm_bktrdcd_finop_finoperation_s3allocation.dealidservicing</t>
  </si>
  <si>
    <t>Flag of Credit Risk Mitigation applied</t>
  </si>
  <si>
    <t>22/10: Revisar fechas con Olga</t>
  </si>
  <si>
    <t>Utilizar las tablas de Garantías y Allocation del BDH 3.0. Si hay alguna Garantía o algun Allocation (Mitigantes) es que tiene mtigantes el credito en caso contrario no hay.</t>
  </si>
  <si>
    <t>scib_cm_bktrdcd_finop_mitigateasset_s3.guarantees.dealidservicing
scib_cm_bktrdcd_finop_finoperation_s3allocation.dealidservicing</t>
  </si>
  <si>
    <t>For each ReportDate and Dealidservicing  if count (guaranteeid) &gt; 0 then True
For each ReportDate and Dealidservicing  if count ( allocationinstrumentid ) &gt; 0 The True
Else False</t>
  </si>
  <si>
    <t>PENDIENTE - investigar donde están</t>
  </si>
  <si>
    <t>Creation of new field</t>
  </si>
  <si>
    <t>SNC: CRM Flag (Required) Report Yes if Credit risk mitigants are used for the credit; otherwise, report No.</t>
  </si>
  <si>
    <t>CIB Risk Provisions EWRM</t>
  </si>
  <si>
    <t>Validated 20/9 Capital Corporativo (Jesus Izquierdo)</t>
  </si>
  <si>
    <r>
      <rPr>
        <b/>
        <sz val="11"/>
        <color rgb="FFFF0000"/>
        <rFont val="Santander Text"/>
        <family val="2"/>
      </rPr>
      <t>GAP</t>
    </r>
    <r>
      <rPr>
        <sz val="11"/>
        <color theme="1"/>
        <rFont val="Santander Text"/>
        <family val="2"/>
      </rPr>
      <t>. Se habla de BDH 3.0 y está como Complete. Revisar BDH 2.0</t>
    </r>
  </si>
  <si>
    <t>CUSIP</t>
  </si>
  <si>
    <t>Por contrato (nivel facility):
 scib_cm_bktrdcd_finop_finoperation_s3.crossreference.ObjectAlias
(AliasClassification=Cusip)</t>
  </si>
  <si>
    <t>CUSIPs are 9-character identifiers created and delivered by the CUSIP Service Bureau (CSB). The CSB is managed on behalf of the American Bankers Association by Standard &amp; Poor's. The CUSIP captures the financial instrument's important differentiating characteristics within a common structure and is distributed for the purposes of facilitating clearing and settlement of trades.</t>
  </si>
  <si>
    <t>Estas integracciones se estan montando como parte del proyeco de Loan Procesor (ClearPar - LoanIQ integration)- A dia de hoy el input en Loan_IQ es manual.
Habria que mandar en el reporte tantos registros como diferentes CUSIP haya a nivel facility para ese Agente o Participante.</t>
  </si>
  <si>
    <t>scib_cm_bktrdcd_finop_finoperation_s3.crossreference.ObjectAlias
(AliasClassification=Cusip)</t>
  </si>
  <si>
    <t>ISIN/CUSIP (Summary tab)</t>
  </si>
  <si>
    <t>944444SS8</t>
  </si>
  <si>
    <t>Optional</t>
  </si>
  <si>
    <t>SNC: CUSIP (Optional). CUSIPs are 9-character identifiers created and delivered by the CUSIP Service Bureau (CSB). The CSB is managed on behalf of the American Bankers Association by Standard &amp; Poor's. The CUSIP captures the financial instrument's important differentiating characteristics within a common structure and is distributed for the purposes of facilitating clearing and settlement of trades. Reported by Agents and Participants</t>
  </si>
  <si>
    <t>6/26: Expected to be filled in Mercurio if SAN is agent. To check with Mercurio.
6/13: Facility level identifier and deal identifier between different systems.
It is currently loaded in Loan IQ, but it is expected to be filled in Mercury (the field exists, but is currently empty)</t>
  </si>
  <si>
    <t>Can you add the definition</t>
  </si>
  <si>
    <t>TBD</t>
  </si>
  <si>
    <t>Finalized- Validated 17/09 Lucas Videla (vía email)</t>
  </si>
  <si>
    <t>Date of Valuation</t>
  </si>
  <si>
    <t>scib_cm_bktrdcd_finop_mitigateasset_s3.guarantees.LastValuationDate</t>
  </si>
  <si>
    <t>Date of valuation of the real estate guarantee</t>
  </si>
  <si>
    <t>03/10 Ver si tiene mas de una garantía como se reporta</t>
  </si>
  <si>
    <t>Se ha revisado con CDO/Usuario y estan de acuerdo con el enfoque de que la fecha valoracion es la ultima valoracion de la garantia del inmueble.</t>
  </si>
  <si>
    <t>Required if credit is identified as Commercial Real Estate and is NOT a REIT</t>
  </si>
  <si>
    <t>SNC (Required) (New) Valuation as of Date. Report the date of the valuation. Only reporting if Agent</t>
  </si>
  <si>
    <t>Is this solved?</t>
  </si>
  <si>
    <t>IG</t>
  </si>
  <si>
    <r>
      <t xml:space="preserve">Lógica de </t>
    </r>
    <r>
      <rPr>
        <b/>
        <sz val="11"/>
        <rFont val="Santander Text"/>
        <family val="2"/>
      </rPr>
      <t>agregación</t>
    </r>
    <r>
      <rPr>
        <sz val="11"/>
        <rFont val="Santander Text"/>
        <family val="2"/>
      </rPr>
      <t xml:space="preserve"> a nivel facility. Propuesta la última fecha de tasación, la más reciente.
- Traza manual(scib_bu_loantapecib_s3.traza_mmbb) 
- MMBB (scib_cm_bktrdcd_finop_mitigateasset_s3.mmbb_assets_value_hist)
- Traza manual para la relación de garantías Loan Tape (prtctn_id) vs MMBB (numbien).
LÓGICA
Si  ind_gar ='P' or typ_prtctn not in (8,9,10)  (scib_bu_loantapecib_s3.input_instr_protection), entonces se informa formato 1111-11-11
A través de la traza_mmbb, hacemos el mapeo del código de garantía del perímetro input_instr_protection (scib_bu_loantapecib_s3.input_instr_protection),prtctn_id = codigo_activo_rec_garantia, para recuperar el código de la garantía del módulo de bienes referencia_interna(Traza_manual) =asset_number(MMBB).
En función del campo country_code (scib_cm_bktrdcd_finop_mitigateasset_s3.mmbb_assets_real_estate_hist): 
Elegimos el type_value(MMBB) los valores (A y K ).
                      - CAMPO A: valores de España (HIPOTECARIO), 
                      - CAMPO K: valores extranjero (Valor hipotecario solo para bienes en el extranjero)
      Por lo tanto elegiremos:  
Si  country_code. tiene ES,  elegimos type_value(MMBB) = A
Si  country_code. tiene otro,  elegimos type_value(MMBB) = K 
A continuación elegimos el  máximo order_number_value(MMBB) y el appraisal_type(MMBB) in  THI ,TEM, TEI ,TM ,TRH , e informamos el campo appraisal_value_date (MMBB), teniendo en cuenta solo fechas "válidas" (no sea 0000-00-00, ni 0001-01-01, ni null, ni vacío). 
Sí,  appraisal_value_date(MMBB) está vacío se informa formato 0000-00-00.
</t>
    </r>
  </si>
  <si>
    <t>Workout</t>
  </si>
  <si>
    <t>Days Past Due</t>
  </si>
  <si>
    <t>cd_gcb_person_customer_situation.new_default_customer
cd_gcb_financial_formalised_contracts_situation.new_default_contract</t>
  </si>
  <si>
    <t>Numer of days past due</t>
  </si>
  <si>
    <t>BDR will receive this information from the servicing system (LoanIQ) through BDH3-Cafet.
Is there any adjustment process of this data in this feeding process or in the BDR?</t>
  </si>
  <si>
    <t xml:space="preserve">For each ReportDate and each data flow  register in the BDH 3 data flow table for Flow. (ConceptSubTypeFK principal or interest)
if (Flow.EffectivePaymentDate &gt; Flow.ExpectedPaymentDate and PaidFlag = True) 
Days Past Due = (abs [Flow.EffectivePaymentDate - Flow.ExpectedPaymentDate] )
</t>
  </si>
  <si>
    <t>Tabla Nivel contrato: scib_st_sima_s3 &gt; jm_out_cto_nd &gt; dias_atr
Tabla nivel cliente: scib_st_sima_s3 &gt; jm_out_cli_nd &gt; dias_atr</t>
  </si>
  <si>
    <t>Rating</t>
  </si>
  <si>
    <t>SNC: Days Past Due (Required). The number of days principal and/or interest payments are past due. If payments are not past due 30 days or more, report zero (0).</t>
  </si>
  <si>
    <t xml:space="preserve">Request Isabel a S3 client. 
Confirm if they want this field at client or facility level </t>
  </si>
  <si>
    <t xml:space="preserve">Preventive Management </t>
  </si>
  <si>
    <t>Validated 23/09 Miguel del Val</t>
  </si>
  <si>
    <r>
      <t xml:space="preserve">Lógica de </t>
    </r>
    <r>
      <rPr>
        <b/>
        <sz val="11"/>
        <color theme="1"/>
        <rFont val="Santander Text"/>
        <family val="2"/>
      </rPr>
      <t>agregación</t>
    </r>
    <r>
      <rPr>
        <sz val="11"/>
        <color theme="1"/>
        <rFont val="Santander Text"/>
        <family val="2"/>
      </rPr>
      <t xml:space="preserve"> a nivel facility. Propuesta máximo de todas las operaciones bajo la facility.
-Cruzamos en la traza contrato scib_st_sima_s3.jm_trz_contrato  para obtener Contra1 de Partenon.
- A través del contra1 obtenemos en la tabla scib_st_sima_s3.jm_outctnd_cg, campo dias_atr , el número de días vencidos. Si es menos de 30 días damos un 0, si es superior a 30 días damos el número que hay en el campo dias_atr.
</t>
    </r>
  </si>
  <si>
    <t>Debt Service Coverage Ratio (contractual amortization) TTM</t>
  </si>
  <si>
    <r>
      <rPr>
        <b/>
        <sz val="11"/>
        <rFont val="Santander Text"/>
        <family val="2"/>
      </rPr>
      <t>scib_cm_cdrsk_person_shareholder_s3.lt_eeff.rcsd_sc</t>
    </r>
    <r>
      <rPr>
        <sz val="11"/>
        <rFont val="Santander Text"/>
        <family val="2"/>
      </rPr>
      <t xml:space="preserve">
scib_cm_strdt_refdata_s3.clients (y .uniquealias y .entityroles)
.scib_cm_cdrsk_person_customer_s3.hierarchy_risk_cpty_extended</t>
    </r>
  </si>
  <si>
    <t>Net Operating Income divided by principal and total cash interest. If cash interest is not disclosed, use interest expense</t>
  </si>
  <si>
    <t>02/10: Reunión con Fede: revisar si este campo aplica a nivel cliente o al contrato. Si fueran reportados a nivel cliente, deberían poder sacarse de AQUA+. Revisar con el BORM si tiene el dato.</t>
  </si>
  <si>
    <r>
      <t>Ingresos netos anuales por alquiler/
importe bruto total del instrumento garantizado por la propiedad CRE
Ingresos operativo neto anual/ Servicio de deuda total anual.</t>
    </r>
    <r>
      <rPr>
        <b/>
        <sz val="11"/>
        <rFont val="Santander Text"/>
        <family val="2"/>
      </rPr>
      <t xml:space="preserve"> Estos son los campos equivalentes que se reportan en Loan_Tape. ¿Serian Validos?</t>
    </r>
    <r>
      <rPr>
        <sz val="11"/>
        <rFont val="Santander Text"/>
        <family val="2"/>
      </rPr>
      <t xml:space="preserve">
Ratio de cobertura del servicio de la deuda
El ratio de cobertura del servicio de la deuda (DSCR) es una medida del flujo de caja disponible de una empresa para pagar las obligaciones de la deuda actual. El DSCR muestra a los inversores si una empresa tiene suficientes ingresos para pagar sus deudas. 
Este ratio hay que reportarlo a fecha de referencia de los datos con la información más reciente disponible de la que disponga la Unidad. 
El campo "Ratio de cobertura del servicio de la deuda" sólo es aplicable a personas jurídicas. Las unidades deberán informar a nivel de entidad individual. Los datos a aplicar son los relativos a los últimos estados financieros del ejercicio aprobados (base anual). Toda la información financiera básica debe proceder del mismo estado financiero. En el caso de las empresas de reciente creación, cuyas cuentas aún no han sido aprobadas, los datos a aplicar se derivarán de una estimación de buena fe realizada en el transcurso del ejercicio. </t>
    </r>
  </si>
  <si>
    <t>nCino- Credit memo</t>
  </si>
  <si>
    <t>Creation of New Field
Required Digitalization</t>
  </si>
  <si>
    <t xml:space="preserve">Debt Service Coverage ratio (DSCR) is included in the credit memos manually by analysts. </t>
  </si>
  <si>
    <t>SNC (Required) (New) Report the Debt Service Coverage from the most recent trailing twelve months available. Debt Service Coverage is the Net Operating Income divided by principal and total cash interest. If cash interest is not disclosed, use interest expense. REport only if Agent</t>
  </si>
  <si>
    <t xml:space="preserve">Check the definition with Gustavo: Net Operating Income divided by principal and total cash interest. If cash interest is not disclosed, use interest expense.
Calculated (to be confirmed and changed)
It required the NOI and the principal and total cash interest </t>
  </si>
  <si>
    <t>scib_cm_cdrsk_person_shareholder_s3.lt_eeff. dbt_yld 
scib_cm_bktrdcd_finop_finoperation_s3.nominal_calendar_hist.principal_payment   --&gt; scib_cm_bktrdcd_finop_finoperation_s3.flow (ConceptSubTypeFK = 'principal').SANAmount
scib_cm_bktrdcd_finop_finoperation_s3.ifrs9_business_model_allocation_hist.allocation_percent  --&gt; Como tienes el san_amount creo que no haria falta en el To be.
scib_cm_bktrdcd_finop_finoperation_s3.formalised_contracts_hist_current
scib_cm_bktrdcd_finop_finoperation_s3.formalised_contracts_hist_compacted</t>
  </si>
  <si>
    <t xml:space="preserve"> Net Operating Income divided by total outstanding property(ies) debt</t>
  </si>
  <si>
    <r>
      <t xml:space="preserve">
</t>
    </r>
    <r>
      <rPr>
        <b/>
        <sz val="11"/>
        <rFont val="Santander Text"/>
        <family val="2"/>
      </rPr>
      <t>Estos son los campos equivalentes que se reportan en Loan_Tape. ¿Serian Validos?</t>
    </r>
    <r>
      <rPr>
        <sz val="11"/>
        <rFont val="Santander Text"/>
        <family val="2"/>
      </rPr>
      <t xml:space="preserve">
Rendimiento de la deuda
Se trata de medir el rendimiento que obtiene el cliente con el préstamo CRE que le ha concedido el Banco. Para ello se calcula a fecha de reporte la relación entre los ingresos netos anuales por alquiler y el importe bruto total del instrumento garantizado por la propiedad CRE
•	Los “ingresos netos anuales por alquileres” son los ingresos anuales devengados por el cliente por el alquiler de los activos inmobiliarios o propiedades que están garantizando el instrumento o el cashflow generado por el cliente con estos activos en su negocio, netos de cualquier gasto operativo para mantener el valor de la propiedad y netos de cualquier impuesto; y en el caso del cash-flow ajustado por otros costes o beneficios que estén directamente conectados con el uso de la propiedad. 
•	El “importe bruto en libros” (GRSS_CRRYNG_AMNT_INSTRMNT) se refiere al valor del préstamo garantizado por la propiedad o conjunto de propiedades. </t>
    </r>
  </si>
  <si>
    <t>scib_cm_cdrsk_person_shareholder_s3.lt_eeff. dbt_yld 
scib_cm_bktrdcd_finop_finoperation_s3.nominal_calendar_hist.principal_payment 
scib_cm_bktrdcd_finop_finoperation_s3.ifrs9_business_model_allocation_hist.allocation_percent 
scib_cm_bktrdcd_finop_finoperation_s3.formalised_contracts_hist_current
scib_cm_bktrdcd_finop_finoperation_s3.formalised_contracts_hist_compacted</t>
  </si>
  <si>
    <t xml:space="preserve">Este campo mide el rendimiento de la deuda, calculando a fecha de reporte la relación entre los ingresos netos anuales por alquiler y el importe bruto total del instrumento garantizado por la propiedad CRE. 
 La formalised contract la usamos para trazar los deal_id_level_1,  deal_id_level_2 y deal_id_level_3
1. Si el campo "dbt_yld"  está vacío, es null o tiene por valor 0, se informa formato missing o formato 'N/A' 
2. Si el campo "dbt_yld"  vale cualquier otra cosa, se informa el campo principal_payment  allocation_percent 
3. Si el campo "dbt_yld"  está informado pero principal_payment (30) está vacío, entonces se informa formato missing o formato 'N/A' </t>
  </si>
  <si>
    <t xml:space="preserve">NOI and Debt amount is included in the credit memos manually by analysts.  Dent Yield Ratio can be calculated. </t>
  </si>
  <si>
    <t>SNC (Required) (New) Report the Debt Yield from the most recent trailing twelve months available. Debt Yield is the Net Operating Income divided by total outstanding property(ies) debt. Report only if Agent</t>
  </si>
  <si>
    <t>Check the definition with Gustavo:  Net Operating Income divided by total outstanding property(ies) debt
Calculated (to be confirmed and changed)</t>
  </si>
  <si>
    <t>Doubtful Loss Percentage</t>
  </si>
  <si>
    <t>Based on the concordance reported and in variable US Regulatory Risk Rating. Report the percent of the Global Committed internally rated as “Doubtful Loss”.</t>
  </si>
  <si>
    <t>02/10: Debería estar en el módulo de monitorización de mercurio
09/10: Para operaciones de NY debe estar en el modulo de monitorizacion 8acordado en reunión con Juan Oscar y javier)
15/10: Acordado plan de remediación con Mercurio/nCino para incluirlos en ambos</t>
  </si>
  <si>
    <r>
      <t xml:space="preserve">Definition clarification needed. Que significa “Doubtful Loss”.
Lo que si que está en nCino es el US regulatory risk rating.  
M&amp;C- 1lod y riegos tienen que acordar un proceso para capturar este dato.
</t>
    </r>
    <r>
      <rPr>
        <b/>
        <sz val="11"/>
        <rFont val="Santander Text"/>
        <family val="2"/>
      </rPr>
      <t>El To be propuesto To be seria incluir esta información en Mercurio en el proceso de generación de la propuesta de Riesgos. Falta cerrar el proceso operativo como primer paso.</t>
    </r>
  </si>
  <si>
    <t>Creation of New Field</t>
  </si>
  <si>
    <t>Required if reporter maintains a rating for the credit and/or obligor</t>
  </si>
  <si>
    <t>SNC:(Required) based on the concordance reported and in variable US Regulatory Risk Rating. Report the percent of the Global Committed internally rated as “Doubtful”. The percent must be a value between 0 and 100.</t>
  </si>
  <si>
    <t>7/1 PP Changed to Pending Remediation Plan
6/13: Changed to inactive (PP). These definition are more complex than a simple field. To discuss</t>
  </si>
  <si>
    <t>We need to include a column with gaps for Risk.There is currently no separation. We need to report as Agent and as Participant</t>
  </si>
  <si>
    <t>Effect of Double Default Treament on RWA</t>
  </si>
  <si>
    <t>cd_bdr_san.jm_cto_categ2.ind_dbdf
Según visto con BORM la relación contrato BDR - Partenon se tiene de LT para perimetro santander SA</t>
  </si>
  <si>
    <t>Amount of the effect of double default treatment on RWA if this method is allowed in the case of credit risk mitigation benefits of a guarantee or credit derivative covering an exposure as described in the regulation</t>
  </si>
  <si>
    <t xml:space="preserve"> cd_bdr_san.jm_cto_categ2.ind_dbdf</t>
  </si>
  <si>
    <t xml:space="preserve"> La formalised contract la usamos para trazar los deal_id_level_1,  deal_id_level_2 y deal_id_level_3</t>
  </si>
  <si>
    <t>scib_st_sima_s3 &gt; jm_cto_categ2 &gt; ind_dbdf</t>
  </si>
  <si>
    <t>G7162_IND_DBDF</t>
  </si>
  <si>
    <t>Use field G7162_IND_DBDF from table JM_CTO_CATEG2 in BDR to calculate the effect on RWA.</t>
  </si>
  <si>
    <t>SNC: Effect of Double Default Treatment on RWA ($) (Required) Report the effect ($) of double default treatment on RWA for the credit, if applicable.</t>
  </si>
  <si>
    <t>Can we review this data?</t>
  </si>
  <si>
    <r>
      <t xml:space="preserve">Pendiente:
- Lógica de </t>
    </r>
    <r>
      <rPr>
        <b/>
        <sz val="11"/>
        <color theme="1"/>
        <rFont val="Santander Text"/>
        <family val="2"/>
      </rPr>
      <t>agregación</t>
    </r>
    <r>
      <rPr>
        <sz val="11"/>
        <color theme="1"/>
        <rFont val="Santander Text"/>
        <family val="2"/>
      </rPr>
      <t xml:space="preserve"> a nivel facility. Propuesta Suma de la resta de la info
- Usar ambas tablas IRB y STD (actulamente está todo en </t>
    </r>
    <r>
      <rPr>
        <b/>
        <sz val="11"/>
        <color theme="1"/>
        <rFont val="Santander Text"/>
        <family val="2"/>
      </rPr>
      <t xml:space="preserve">SIMA)
</t>
    </r>
    <r>
      <rPr>
        <b/>
        <sz val="11"/>
        <color rgb="FF00B050"/>
        <rFont val="Santander Text"/>
        <family val="2"/>
      </rPr>
      <t xml:space="preserve">   scib_st_sima_s3.jm_cto_aj_reg--&gt; ind_dbdf</t>
    </r>
    <r>
      <rPr>
        <sz val="11"/>
        <color theme="1"/>
        <rFont val="Santander Text"/>
        <family val="2"/>
      </rPr>
      <t xml:space="preserve">
   scib_st_sima_s3.jm_amp_aj_std --&gt; </t>
    </r>
    <r>
      <rPr>
        <b/>
        <sz val="11"/>
        <color rgb="FFFF0000"/>
        <rFont val="Santander Text"/>
        <family val="2"/>
      </rPr>
      <t>ind_dbdf</t>
    </r>
    <r>
      <rPr>
        <sz val="11"/>
        <color theme="1"/>
        <rFont val="Santander Text"/>
        <family val="2"/>
      </rPr>
      <t xml:space="preserve"> (no existe en SIMA)</t>
    </r>
  </si>
  <si>
    <t>Effective Maturity</t>
  </si>
  <si>
    <t>cd_bdr_san.jm_cto_categ2. matuposm
Según visto con BORM la relación contrato BDR - Partenon se tiene de LT para perimetro santander SA</t>
  </si>
  <si>
    <t>Effective maturity used in the capital calculation</t>
  </si>
  <si>
    <t xml:space="preserve"> cd_bdr_san.jm_cto_categ2. matuposm</t>
  </si>
  <si>
    <t xml:space="preserve">1. Si el campo "dbt_yld"  está vacío, es null o tiene por valor 0, se informa formato missing o formato 'N/A' </t>
  </si>
  <si>
    <t>scib_st_sima_s3 &gt; jm_cto_categ2 &gt; maturity
scib_st_sima_s3 &gt; jm_cto_categ2 &gt; matuposm</t>
  </si>
  <si>
    <t>G7162_MATURITY (Maturity)
G7162_MATUPOSM (Maturity Post Mitigación)</t>
  </si>
  <si>
    <t>0.991102
0.991102</t>
  </si>
  <si>
    <t>SNC: Effective Maturity (Required) Firms that are subject to the advanced approaches for regulatory capital:
Report M as the greater of one year and the remaining effective maturity in years as defined below. In all cases, M will be no greater than 5 years. The formula to calculate M is as follows:
M = max(1, Σt CFt × t / Σt CFt) where CFt denotes the cash flows (principal, interest payments and fees) contractually payable by the borrower in period t.
Firms not subject to the advanced approaches for regulatory capital:
Report M as 2.5 years except for repo-style transactions where the effective maturity will be 6 months.</t>
  </si>
  <si>
    <t>Risk</t>
  </si>
  <si>
    <r>
      <t xml:space="preserve">Pendiente:
- Lógica de </t>
    </r>
    <r>
      <rPr>
        <b/>
        <sz val="11"/>
        <color theme="1"/>
        <rFont val="Santander Text"/>
        <family val="2"/>
      </rPr>
      <t>agregación</t>
    </r>
    <r>
      <rPr>
        <sz val="11"/>
        <color theme="1"/>
        <rFont val="Santander Text"/>
        <family val="2"/>
      </rPr>
      <t xml:space="preserve"> a nivel facility. Propuesta Máximo de todas las operaciones bajo la facility.
- No recomendamos usar ambas tablas IRB y STD (actulamente está todo en </t>
    </r>
    <r>
      <rPr>
        <b/>
        <sz val="11"/>
        <color theme="1"/>
        <rFont val="Santander Text"/>
        <family val="2"/>
      </rPr>
      <t xml:space="preserve">SIMA)
</t>
    </r>
    <r>
      <rPr>
        <sz val="11"/>
        <color theme="1"/>
        <rFont val="Santander Text"/>
        <family val="2"/>
      </rPr>
      <t xml:space="preserve">   scib_st_sima_s3.jm_cto_aj_reg --&gt; maturity (no existe)
   scib_st_sima_s3.jm_cto_aj_reg --&gt; matuposm (es la maturity en años, no es una fecha)
   scib_st_sima_s3.jm_amp_aj_std --&gt; Problema campo no en STD
</t>
    </r>
    <r>
      <rPr>
        <b/>
        <sz val="11"/>
        <color theme="1"/>
        <rFont val="Santander Text"/>
        <family val="2"/>
      </rPr>
      <t>- Propuesta</t>
    </r>
    <r>
      <rPr>
        <sz val="11"/>
        <color theme="1"/>
        <rFont val="Santander Text"/>
        <family val="2"/>
      </rPr>
      <t xml:space="preserve"> obtener la fecha de vencimiento de:</t>
    </r>
    <r>
      <rPr>
        <b/>
        <sz val="11"/>
        <color theme="1"/>
        <rFont val="Santander Text"/>
        <family val="2"/>
      </rPr>
      <t xml:space="preserve">
</t>
    </r>
    <r>
      <rPr>
        <b/>
        <sz val="11"/>
        <color rgb="FF00B050"/>
        <rFont val="Santander Text"/>
        <family val="2"/>
      </rPr>
      <t xml:space="preserve">   scib_cm_cdtrdfin_capital_metrics_s3.jm_contr_bis_san --&gt; fecvento</t>
    </r>
  </si>
  <si>
    <t>Effects of CRM on RWA</t>
  </si>
  <si>
    <t xml:space="preserve">   Se saca el id de la operación en BDR y con ese id se ataca a esta tabla y se restan ambos valores para el dato del reporte:
cd_bdr_san. jm_cto_categ2.crwaesca
 cd_bdr_san. jm_cto_categ2.rwaespmt
Según visto con BORM la relación contrato BDR - Partenon se tiene de LT para perimetro santander SA</t>
  </si>
  <si>
    <t>Amount of effect of the credit risk mitigation on RWA (either PD substitution or LGD mitigation)</t>
  </si>
  <si>
    <t xml:space="preserve"> cd_bdr_san. jm_cto_categ2.crwaesca
 cd_bdr_san. jm_cto_categ2.rwaespmt</t>
  </si>
  <si>
    <t xml:space="preserve">2. Si el campo "dbt_yld"  vale cualquier otra cosa, se informa el campo principal_payment  allocation_percent </t>
  </si>
  <si>
    <t>scib_st_sima_s3 &gt; jm_cto_categ2 &gt; crwaesca
scib_st_sima_s3 &gt; jm_cto_categ2 &gt; rwaespmt</t>
  </si>
  <si>
    <t xml:space="preserve">G7162_CRWAESCA
G7162_RWAESPMT  </t>
  </si>
  <si>
    <t>38601,295504
38601,295504</t>
  </si>
  <si>
    <t>Calculation needed: RWA escalado final (G7162_CRWAESCA) - RWA escalado pre-mitigación (G7162_RWAESPMT)</t>
  </si>
  <si>
    <t>SNC: Effect of PD Substitution and LGD Adjustment Approaches on RWA ($) (Required) Report the effect ($) of PD substitution and LGD adjustment approaches in the calculation of RWA for exposures that are fully or partially covered by an eligible guarantee or eligible credit derivative.</t>
  </si>
  <si>
    <r>
      <t xml:space="preserve">Pendiente:
- Lógica de </t>
    </r>
    <r>
      <rPr>
        <b/>
        <sz val="11"/>
        <color theme="1"/>
        <rFont val="Santander Text"/>
        <family val="2"/>
      </rPr>
      <t>agregación</t>
    </r>
    <r>
      <rPr>
        <sz val="11"/>
        <color theme="1"/>
        <rFont val="Santander Text"/>
        <family val="2"/>
      </rPr>
      <t xml:space="preserve"> a nivel facility. Propuesta Suma de la resta de la info
- Usar ambas tablas IRB y STD (actulamente está todo en </t>
    </r>
    <r>
      <rPr>
        <b/>
        <sz val="11"/>
        <color theme="1"/>
        <rFont val="Santander Text"/>
        <family val="2"/>
      </rPr>
      <t xml:space="preserve">SIMA)
</t>
    </r>
    <r>
      <rPr>
        <sz val="11"/>
        <color theme="1"/>
        <rFont val="Santander Text"/>
        <family val="2"/>
      </rPr>
      <t xml:space="preserve">   scib_st_sima_s3.jm_cto_aj_reg
      --&gt;</t>
    </r>
    <r>
      <rPr>
        <sz val="11"/>
        <color rgb="FFFF0000"/>
        <rFont val="Santander Text"/>
        <family val="2"/>
      </rPr>
      <t xml:space="preserve"> </t>
    </r>
    <r>
      <rPr>
        <b/>
        <sz val="11"/>
        <color rgb="FFFF0000"/>
        <rFont val="Santander Text"/>
        <family val="2"/>
      </rPr>
      <t>crwaesca</t>
    </r>
    <r>
      <rPr>
        <sz val="11"/>
        <color theme="1"/>
        <rFont val="Santander Text"/>
        <family val="2"/>
      </rPr>
      <t xml:space="preserve"> (no existe en SIMA)</t>
    </r>
    <r>
      <rPr>
        <b/>
        <sz val="11"/>
        <color rgb="FF00B050"/>
        <rFont val="Santander Text"/>
        <family val="2"/>
      </rPr>
      <t xml:space="preserve"> ¿c_rw_irb?</t>
    </r>
    <r>
      <rPr>
        <sz val="11"/>
        <color theme="1"/>
        <rFont val="Santander Text"/>
        <family val="2"/>
      </rPr>
      <t xml:space="preserve">
      --&gt; </t>
    </r>
    <r>
      <rPr>
        <b/>
        <sz val="11"/>
        <color rgb="FFFF0000"/>
        <rFont val="Santander Text"/>
        <family val="2"/>
      </rPr>
      <t>rwaespmt</t>
    </r>
    <r>
      <rPr>
        <sz val="11"/>
        <color theme="1"/>
        <rFont val="Santander Text"/>
        <family val="2"/>
      </rPr>
      <t xml:space="preserve"> (no existe en SIMA) </t>
    </r>
    <r>
      <rPr>
        <b/>
        <sz val="11"/>
        <color rgb="FF00B050"/>
        <rFont val="Santander Text"/>
        <family val="2"/>
      </rPr>
      <t>¿rwprmiti?</t>
    </r>
    <r>
      <rPr>
        <sz val="11"/>
        <color theme="1"/>
        <rFont val="Santander Text"/>
        <family val="2"/>
      </rPr>
      <t xml:space="preserve">
   scib_st_sima_s3.jm_amp_aj_std --&gt; Problema campo no en STD
      --&gt; </t>
    </r>
    <r>
      <rPr>
        <b/>
        <sz val="11"/>
        <color rgb="FFFF0000"/>
        <rFont val="Santander Text"/>
        <family val="2"/>
      </rPr>
      <t>crwaesca</t>
    </r>
    <r>
      <rPr>
        <sz val="11"/>
        <color theme="1"/>
        <rFont val="Santander Text"/>
        <family val="2"/>
      </rPr>
      <t xml:space="preserve"> (no existe en SIMA) </t>
    </r>
    <r>
      <rPr>
        <b/>
        <sz val="11"/>
        <color rgb="FF00B050"/>
        <rFont val="Santander Text"/>
        <family val="2"/>
      </rPr>
      <t xml:space="preserve"> ¿?</t>
    </r>
    <r>
      <rPr>
        <sz val="11"/>
        <color theme="1"/>
        <rFont val="Santander Text"/>
        <family val="2"/>
      </rPr>
      <t xml:space="preserve">
      --&gt; </t>
    </r>
    <r>
      <rPr>
        <b/>
        <sz val="11"/>
        <color rgb="FF00B050"/>
        <rFont val="Santander Text"/>
        <family val="2"/>
      </rPr>
      <t>rwa_prem</t>
    </r>
  </si>
  <si>
    <t>Expected Credit Loss (ECL)</t>
  </si>
  <si>
    <t>IFRS9 CIB</t>
  </si>
  <si>
    <t>Cruce directamente por contrato:
cd_ifrs9_gcb_local.informe_provisiones_mensual.provision</t>
  </si>
  <si>
    <t>Expected Credit loss (model calculation)</t>
  </si>
  <si>
    <t>yes, 27/07 (Modellica- Calos Lorenzo Figueroa, Almiudena García Martín)</t>
  </si>
  <si>
    <t>cd_ifrs9_gcb_local.informe_provisiones_mensual.provision</t>
  </si>
  <si>
    <t xml:space="preserve">3. Si el campo "dbt_yld"  está informado pero principal_payment (30) está vacío, entonces se informa formato missing o formato 'N/A' </t>
  </si>
  <si>
    <t>Mansual</t>
  </si>
  <si>
    <t>provisio</t>
  </si>
  <si>
    <t>SNC: Expected Credit Loss (Required) Report the ECL for the credit facility.
ECL = EAD * PD * LGD</t>
  </si>
  <si>
    <t>7/1- CDO team is awaiting extraction from Modellica</t>
  </si>
  <si>
    <t>Finalized- Validated 17/09 Almudena García (vía email)</t>
  </si>
  <si>
    <r>
      <t xml:space="preserve">Pendiente:
- Lógica de </t>
    </r>
    <r>
      <rPr>
        <b/>
        <sz val="11"/>
        <color theme="1"/>
        <rFont val="Santander Text"/>
        <family val="2"/>
      </rPr>
      <t>agregación</t>
    </r>
    <r>
      <rPr>
        <sz val="11"/>
        <color theme="1"/>
        <rFont val="Santander Text"/>
        <family val="2"/>
      </rPr>
      <t xml:space="preserve"> a nivel facility. Propuesta Suma de todas las operaciones bajo la facility.
- </t>
    </r>
    <r>
      <rPr>
        <b/>
        <sz val="11"/>
        <color rgb="FF00B050"/>
        <rFont val="Santander Text"/>
        <family val="2"/>
      </rPr>
      <t>cd_ifrs9_gcb_local.informe_provisiones_mensual --&gt; provision</t>
    </r>
  </si>
  <si>
    <t>Depende del modelo a reportar que se vaya  una tabla o otra.
STD simple:
   cd_bdr_san.jm_sim_aj_std.EADCFFPS 
STD ampliado:
      cd_bdr_san.jm_amp_aj_std.EADCFFPS  
IRB :
     cd_bdr_san.jm_cto_aj_reg.eadfinal
egún visto con BORM la relación contrato BDR - Partenon se tiene de LT para perimetro santander SA</t>
  </si>
  <si>
    <t>Santander Exposure at the time of default</t>
  </si>
  <si>
    <r>
      <t xml:space="preserve">La EAD que provee Cream solo es para el calculo del riesgo de contrapartida o CCR. 
Derivados y Repos y Prestamos de valores, Por lo tanto al ser capital y Leverege Finance el to be deberia de ser BDR y Banco 360.
He indicado las tablas con la información ajustada final.
He indicado la BDR de SAN al ser NY una branch de España pero depende del perimetro habra que conectarse a todas las BDRs.
</t>
    </r>
    <r>
      <rPr>
        <b/>
        <sz val="11"/>
        <rFont val="Santander Text"/>
        <family val="2"/>
      </rPr>
      <t>En principio el modelo de datos de la BDR con el cambio a Banco 360 no cambia. Habra temas de conectividad que cambiaran, así que la migración debe ser sencilla pero no completamente transparente.</t>
    </r>
    <r>
      <rPr>
        <sz val="11"/>
        <rFont val="Santander Text"/>
        <family val="2"/>
      </rPr>
      <t xml:space="preserve">
  </t>
    </r>
  </si>
  <si>
    <t>STD simple:
   cd_bdr_san.jm_sim_aj_std.EADCFFPS 
STD ampliado:
      cd_bdr_san.jm_amp_aj_std.EADCFFPS  
IRB :
     cd_bdr_san.jm_cto_aj_reg.eadfinal</t>
  </si>
  <si>
    <t>STD simple:
   scib_st_sima_s3.jm_sim_aj_std.EADCFFPS 
STD ampliado:
      scib_st_sima_s3.jm_amp_aj_std.EADCFFPS  
IRB :
     scib_st_sima_s3.jm_cto_aj_reg.eadfinal</t>
  </si>
  <si>
    <t>T0256_EADCFFPS
T0254_EADCFFPS
O9209_EADFINAL</t>
  </si>
  <si>
    <t>SNC: Exposure as Default (Required) Firms that are subject to the advanced approaches for regulatory capital:
Report the advanced IRB parameter estimate for the Exposure at Default (EAD). If the credit includes multiple loans with different EAD assignments, report the dollar weighted average EAD that approximates the overall EAD on the committed balance of the credit.
Firms not subject to the advanced approaches for regulatory capital:
Report the credit EAD estimate from the reporting entity’s internal credit risk management system. If an EAD estimate is not assigned, report 0 or do not report.</t>
  </si>
  <si>
    <t>07/12- Ask risk for a client in default to obtain the Exposure at Default field (it is an indirect field that is extracted from the Default date in Cream).
28/6- Ask risk if given the date of default, report the exposure at that time. Cross-reference, first report the date of default, and use that date to find the client's exposure in CREAM.</t>
  </si>
  <si>
    <r>
      <t xml:space="preserve">Pendiente:
- Lógica de </t>
    </r>
    <r>
      <rPr>
        <b/>
        <sz val="11"/>
        <color theme="1"/>
        <rFont val="Santander Text"/>
        <family val="2"/>
      </rPr>
      <t>agregación</t>
    </r>
    <r>
      <rPr>
        <sz val="11"/>
        <color theme="1"/>
        <rFont val="Santander Text"/>
        <family val="2"/>
      </rPr>
      <t xml:space="preserve"> a nivel facility. Propuesta Máximo de todas las operaciones bajo la facility.
- Mejor solución es utilizar ambas tablas IRB y STD (actulamente está todo en </t>
    </r>
    <r>
      <rPr>
        <b/>
        <sz val="11"/>
        <color theme="1"/>
        <rFont val="Santander Text"/>
        <family val="2"/>
      </rPr>
      <t xml:space="preserve">SIMA)
   scib_st_sima_s3.jm_cto_aj_reg --&gt; </t>
    </r>
    <r>
      <rPr>
        <b/>
        <sz val="11"/>
        <color rgb="FF00B050"/>
        <rFont val="Santander Text"/>
        <family val="2"/>
      </rPr>
      <t>eadfinal</t>
    </r>
    <r>
      <rPr>
        <b/>
        <sz val="11"/>
        <color theme="1"/>
        <rFont val="Santander Text"/>
        <family val="2"/>
      </rPr>
      <t xml:space="preserve">
   scib_st_sima_s3.jm_amp_aj_std --&gt; </t>
    </r>
    <r>
      <rPr>
        <b/>
        <sz val="11"/>
        <color rgb="FF00B050"/>
        <rFont val="Santander Text"/>
        <family val="2"/>
      </rPr>
      <t>eadcffps</t>
    </r>
  </si>
  <si>
    <t>Facility LGD after CRM</t>
  </si>
  <si>
    <t xml:space="preserve"> Se saca el id de la operación en BDR y con ese id se ataca a esta tabla:
cd_bdr_san.jm_cto_categ2.lgdfinal</t>
  </si>
  <si>
    <t>Facility LGD after Credit risk mitigation is applied (Monitoring)</t>
  </si>
  <si>
    <t>cd_bdr_san.jm_cto_categ2.lgdfinal</t>
  </si>
  <si>
    <t>scib_st_sima_s3 &gt; jm_cto_categ2 &gt; lgdfinal</t>
  </si>
  <si>
    <t xml:space="preserve">G7162_LGDFINAL
</t>
  </si>
  <si>
    <t>SNC: Loss Given Default (LGD) After Consideration of Credit Risk Mitigants (Required) Report the LGD of the exposure adjusted to reflect an eligible guarantee or credit derivative for the credit facility.</t>
  </si>
  <si>
    <r>
      <t xml:space="preserve">Pendiente:
- Lógica de </t>
    </r>
    <r>
      <rPr>
        <b/>
        <sz val="11"/>
        <color theme="1"/>
        <rFont val="Santander Text"/>
        <family val="2"/>
      </rPr>
      <t>agregación</t>
    </r>
    <r>
      <rPr>
        <sz val="11"/>
        <color theme="1"/>
        <rFont val="Santander Text"/>
        <family val="2"/>
      </rPr>
      <t xml:space="preserve"> a nivel facility. Propuesta Máximo de todas las operaciones bajo la facility.
- Mejor solución es utilizar ambas tablas IRB y STD (actulamente está todo en </t>
    </r>
    <r>
      <rPr>
        <b/>
        <sz val="11"/>
        <color theme="1"/>
        <rFont val="Santander Text"/>
        <family val="2"/>
      </rPr>
      <t xml:space="preserve">SIMA)
   scib_st_sima_s3.jm_cto_aj_reg --&gt; </t>
    </r>
    <r>
      <rPr>
        <b/>
        <sz val="11"/>
        <color rgb="FF00B050"/>
        <rFont val="Santander Text"/>
        <family val="2"/>
      </rPr>
      <t>lgdfinal</t>
    </r>
    <r>
      <rPr>
        <b/>
        <sz val="11"/>
        <color theme="1"/>
        <rFont val="Santander Text"/>
        <family val="2"/>
      </rPr>
      <t xml:space="preserve">
   scib_st_sima_s3.jm_amp_aj_std --&gt; </t>
    </r>
    <r>
      <rPr>
        <b/>
        <sz val="11"/>
        <color rgb="FFFF0000"/>
        <rFont val="Santander Text"/>
        <family val="2"/>
      </rPr>
      <t>Problema campo no en STD</t>
    </r>
  </si>
  <si>
    <t>Facility LGD before CRM</t>
  </si>
  <si>
    <t xml:space="preserve"> Se saca el id de la operación en BDR y con ese id se ataca a esta tabla:
cd_bdr_san.jm_cto_categ2.lgdinici
Según visto con BORM la relación contrato BDR - Partenon se tiene de LT para perimetro santander SA</t>
  </si>
  <si>
    <t>Facility LGD before Credit risk mitigation is applied (Monitoring)</t>
  </si>
  <si>
    <t>cd_bdr_san.jm_cto_categ2.lgdinici</t>
  </si>
  <si>
    <t>scib_st_sima_s3 &gt; jm_cto_categ2 &gt; lgdinici
scib_st_sima_s3 &gt; jm_cto_categ2 &gt; lgdprmit</t>
  </si>
  <si>
    <t>G7162_LGDINICI (LGD Pre-mitigación)
G7162_LGDPRMIT (LGD Pre-mitigada)</t>
  </si>
  <si>
    <t>45
45</t>
  </si>
  <si>
    <t>SNC:Loss Given Default (LGD) Before Consideration of Eligible Guarantees and Credit Derivatives (Required). Report the LGD of the exposure before any adjustment to reflect an eligible guarantee or credit derivative for the credit facility.</t>
  </si>
  <si>
    <r>
      <t xml:space="preserve">Pendiente:
- Lógica de </t>
    </r>
    <r>
      <rPr>
        <b/>
        <sz val="11"/>
        <color theme="1"/>
        <rFont val="Santander Text"/>
        <family val="2"/>
      </rPr>
      <t>agregación</t>
    </r>
    <r>
      <rPr>
        <sz val="11"/>
        <color theme="1"/>
        <rFont val="Santander Text"/>
        <family val="2"/>
      </rPr>
      <t xml:space="preserve"> a nivel facility. Propuesta Máximo de todas las operaciones bajo la facility.
- Mejor solución es utilizar ambas tablas IRB y STD (actulamente está todo en </t>
    </r>
    <r>
      <rPr>
        <b/>
        <sz val="11"/>
        <color theme="1"/>
        <rFont val="Santander Text"/>
        <family val="2"/>
      </rPr>
      <t xml:space="preserve">SIMA)
   scib_st_sima_s3.jm_cto_aj_reg --&gt; </t>
    </r>
    <r>
      <rPr>
        <b/>
        <sz val="11"/>
        <color rgb="FF00B050"/>
        <rFont val="Santander Text"/>
        <family val="2"/>
      </rPr>
      <t>lgdinici</t>
    </r>
    <r>
      <rPr>
        <b/>
        <sz val="11"/>
        <color theme="1"/>
        <rFont val="Santander Text"/>
        <family val="2"/>
      </rPr>
      <t xml:space="preserve">
   scib_st_sima_s3.jm_amp_aj_std --&gt; </t>
    </r>
    <r>
      <rPr>
        <b/>
        <sz val="11"/>
        <color rgb="FFFF0000"/>
        <rFont val="Santander Text"/>
        <family val="2"/>
      </rPr>
      <t>Problema campo no en STD</t>
    </r>
  </si>
  <si>
    <t>Summary of New Facilities</t>
  </si>
  <si>
    <t>Facility Maturity Date</t>
  </si>
  <si>
    <t>Legal expiration of the facility</t>
  </si>
  <si>
    <t>Campo del operacional de donde se obtiene el dato::
CD_Representation(ContractLine.MaturityDate)</t>
  </si>
  <si>
    <t>Legal expiration of the facility / maturity date of the facility - Date when the facility will be repayed in full (Closing)</t>
  </si>
  <si>
    <t>Field Availabe</t>
  </si>
  <si>
    <t>CD_Representation(ContractLine.MaturityDate)</t>
  </si>
  <si>
    <t>scib_cm_bktrdcd_finop_finoperation_s3.formalised_contracts_hist.maturity_date</t>
  </si>
  <si>
    <t>Maturity Date</t>
  </si>
  <si>
    <t>26 de abr. de 2026</t>
  </si>
  <si>
    <t>SNC: Maturity Date (Required) The date an obligor's global outstanding balance becomes due and payable, according to the most recent terms of the credit agreement.</t>
  </si>
  <si>
    <t>We need to check this with Gustavo's timeline</t>
  </si>
  <si>
    <t>Description of the facility</t>
  </si>
  <si>
    <t>scib_cm_bktrdcd_finop_finoperation_s3.contractsglobal.revolvingtype</t>
  </si>
  <si>
    <t>Name of the facility type according to the debt instruments in the agreement (see comments)</t>
  </si>
  <si>
    <t>Dropbox</t>
  </si>
  <si>
    <t>LOAn IQ --&gt; scib_cm_bktrdcd_finop_finoperation_s3 &gt; formalised_contracts_hist&gt;facility_type_name
Mercurio --&gt; Deal type tab</t>
  </si>
  <si>
    <t>Loan IQ--&gt; facility_type_name
Mercurio--&gt; deal type</t>
  </si>
  <si>
    <t>Revolver</t>
  </si>
  <si>
    <t>Syndicated</t>
  </si>
  <si>
    <t xml:space="preserve">SNC: Credit Type (Required) For both participants and agent. The value that best describes the type of credit, using a predefined list (see Appendix). If the predefined list does not adequately reflect the type of credit, report “Other” and enter a clear description of the credit type in the Other Credit Type Description field.
To ensure that the mapping we are preparing includes the values in the tables defined in SNC. 
Facility type= Term vs RCF
Facility type= Facility name (Term b, Term c, Term d)? </t>
  </si>
  <si>
    <t>We need to check the Risk process so it is assigned</t>
  </si>
  <si>
    <t>Fixed Charge Coverage Ratio</t>
  </si>
  <si>
    <t>As defined for SNC, ratio of the Adjusted EBITDA for TTMs ending on or as close as possible to the Total Outstanding Debt divided by fixed charges for that same TTM period. TTM fixed charges must include TTM principal (contractual), cash interest, and any other fixed charges (appropriate maintenance and/or growth CAPEX, PIK interest, required cash dividends, cash taxes, etc.). If company is materially impacted by rental expense (annual rents &gt;25% of Adjusted EBITDA), the calculation uses Adjusted EBITDAR and includes rent expense in the fixed charges.</t>
  </si>
  <si>
    <t>Required if corresponding ratio is provided; otherwise, becomes required for leveraged credits 9/30/2025</t>
  </si>
  <si>
    <t>SNC: (Required) (New) Fixed Charge Coverage Ratio
Report the Adjusted EBITDA for TTMs ending on or as close as possible to the Total Outstanding Debt divided by fixed charges for that same TTM period. TTM fixed charges must include TTM principal (contractual), cash interest, and any other fixed charges (appropriate maintenance and/or growth CAPEX, PIK interest, required cash dividends, cash taxes, etc.).
Requires TTm &amp; TTM as of date</t>
  </si>
  <si>
    <t>Check the Fixed Charge Coverage ratio</t>
  </si>
  <si>
    <t>Exposure</t>
  </si>
  <si>
    <t>scib_cm_bktrdcd_finop_finoperation_s3.contractsglobal.liveamount</t>
  </si>
  <si>
    <t>The current amount the obligor is legally allowed to borrow according to the credit agreement (all participants) (Monitoring)</t>
  </si>
  <si>
    <t>yes, 27/07 (Loan IQ- Iratxe Diéz, Lucas Videla)</t>
  </si>
  <si>
    <t>Validated 29/07 Lucas videla (vía email)</t>
  </si>
  <si>
    <r>
      <t xml:space="preserve">scib_cm_bktrdcd_finop_finoperation_s3.contractsglobal.liveamount
where version = </t>
    </r>
    <r>
      <rPr>
        <b/>
        <sz val="11"/>
        <color rgb="FFFF0000"/>
        <rFont val="Santander Text"/>
        <family val="2"/>
      </rPr>
      <t>'version actual de la operacion'</t>
    </r>
  </si>
  <si>
    <t>scib_cm_bktrdcd_finop_finoperation_s3 &gt; formalised_contracts_hist&gt;live_nominal_total</t>
  </si>
  <si>
    <t>live_nominal_total</t>
  </si>
  <si>
    <t>SNC: Global Committed (Required) The current amount the obligor is legally allowed to borrow according to the credit agreement.Report this amount in whole U.S. dollars only. Foreign currencies should be converted to U.S. dollars using the spot rate as of the report date.</t>
  </si>
  <si>
    <t>7/12: Pending revalidation with Risk</t>
  </si>
  <si>
    <t>Finalized- Validated 06/08 Lucas Videla (vía email)</t>
  </si>
  <si>
    <r>
      <t xml:space="preserve">Pendiente:
- Lógica de </t>
    </r>
    <r>
      <rPr>
        <b/>
        <sz val="11"/>
        <color theme="1"/>
        <rFont val="Santander Text"/>
        <family val="2"/>
      </rPr>
      <t>agregación</t>
    </r>
    <r>
      <rPr>
        <sz val="11"/>
        <color theme="1"/>
        <rFont val="Santander Text"/>
        <family val="2"/>
      </rPr>
      <t xml:space="preserve"> a nivel facility. Propuesta Suma de todas las operaciones bajo la facility.
- No siempre un </t>
    </r>
    <r>
      <rPr>
        <b/>
        <sz val="11"/>
        <color rgb="FFFF0000"/>
        <rFont val="Santander Text"/>
        <family val="2"/>
      </rPr>
      <t>Live_Nominal</t>
    </r>
    <r>
      <rPr>
        <sz val="11"/>
        <color theme="1"/>
        <rFont val="Santander Text"/>
        <family val="2"/>
      </rPr>
      <t xml:space="preserve"> es comprometido (avales, disponible tarjetas/créditos).</t>
    </r>
    <r>
      <rPr>
        <b/>
        <sz val="11"/>
        <color theme="1"/>
        <rFont val="Santander Text"/>
        <family val="2"/>
      </rPr>
      <t xml:space="preserve">
</t>
    </r>
  </si>
  <si>
    <t>Global Outstanding</t>
  </si>
  <si>
    <t>scib_cm_bktrdcd_finop_finoperation_s3.contractsglobal.usedamount</t>
  </si>
  <si>
    <t>The current amount that has been drawn and not repaid, plus the contingent liability created under a sublimit (i.e., for letters of credits that have been issued but not drawn), in accordance with the credit agreement (Monitoring)</t>
  </si>
  <si>
    <r>
      <t>scib_cm_bktrdcd_finop_finoperation_s3.contractsglobal.usedamount
Where version  = '</t>
    </r>
    <r>
      <rPr>
        <b/>
        <sz val="11"/>
        <color rgb="FFFF0000"/>
        <rFont val="Santander Text"/>
        <family val="2"/>
      </rPr>
      <t>Version actual de la operacion'</t>
    </r>
  </si>
  <si>
    <t>scib_cm_bktrdcd_finop_finoperation_s3 &gt; formalised_contracts_hist&gt;drawn_amount_total</t>
  </si>
  <si>
    <t>drawn_amount_total</t>
  </si>
  <si>
    <t>SNC: Global Outstanding (Required) N/A for Participants submission. The current amount that has been drawn and not repaid, plus the contingent liability created under a sublimit (i.e., for letters of credits that have been issued but not drawn), in accordance with the credit agreement.
Report this amount in whole U.S. dollars only. Foreign currencies should be converted to U.S. dollars using the spot rate as of the report date.</t>
  </si>
  <si>
    <r>
      <t xml:space="preserve">Pendiente:
- Lógica de </t>
    </r>
    <r>
      <rPr>
        <b/>
        <sz val="11"/>
        <color theme="1"/>
        <rFont val="Santander Text"/>
        <family val="2"/>
      </rPr>
      <t>agregación</t>
    </r>
    <r>
      <rPr>
        <sz val="11"/>
        <color theme="1"/>
        <rFont val="Santander Text"/>
        <family val="2"/>
      </rPr>
      <t xml:space="preserve"> a nivel facility. Propuesta Suma de todas las operaciones bajo la facility.
- Mejor solución es utilizar ambas tablas IRB y STD (actulamente está todo en </t>
    </r>
    <r>
      <rPr>
        <b/>
        <sz val="11"/>
        <color theme="1"/>
        <rFont val="Santander Text"/>
        <family val="2"/>
      </rPr>
      <t xml:space="preserve">SIMA)
   scib_st_sima_s3.jm_cto_aj_reg --&gt; </t>
    </r>
    <r>
      <rPr>
        <b/>
        <sz val="11"/>
        <color rgb="FF00B050"/>
        <rFont val="Santander Text"/>
        <family val="2"/>
      </rPr>
      <t>isdebala</t>
    </r>
    <r>
      <rPr>
        <b/>
        <sz val="11"/>
        <color theme="1"/>
        <rFont val="Santander Text"/>
        <family val="2"/>
      </rPr>
      <t xml:space="preserve">
   scib_st_sima_s3.jm_amp_aj_std --&gt;</t>
    </r>
    <r>
      <rPr>
        <b/>
        <sz val="11"/>
        <color rgb="FF00B050"/>
        <rFont val="Santander Text"/>
        <family val="2"/>
      </rPr>
      <t xml:space="preserve"> sdbpr</t>
    </r>
    <r>
      <rPr>
        <b/>
        <sz val="11"/>
        <color theme="1"/>
        <rFont val="Santander Text"/>
        <family val="2"/>
      </rPr>
      <t xml:space="preserve">
</t>
    </r>
  </si>
  <si>
    <t>Identifier (Agent)</t>
  </si>
  <si>
    <t xml:space="preserve">scib_cm_bktrdcd_finop_finoperation_s3.participants.Counterparty (ParticipantType=Agent) 
</t>
  </si>
  <si>
    <t>GLCS code of the Agent</t>
  </si>
  <si>
    <t>Parece que se solicita el GLCS, 
No el nombre de la contrapartida por eso se obtiene del BDH 3.0 y no falta acudir al Entities Data Hub</t>
  </si>
  <si>
    <t>Field: Add Participants - Name &amp; Add Participants - Código GLCS
Section: Participants
Level 3: Facility</t>
  </si>
  <si>
    <t>Pending- (Mercurio-Teresa Rubega, Lucas Videla)</t>
  </si>
  <si>
    <t>Dynamic</t>
  </si>
  <si>
    <t xml:space="preserve">
scib_cm_bktrdcd_finop_finoperation_s3 &gt; contracts_participants_hist &gt; intervention_type_name
scib_cm_bktrdcd_finop_finoperation_s3 &gt; formalised_contracts_hist&gt;glcs_code
</t>
  </si>
  <si>
    <t>OPTION A --&gt; Loan IQ
intervention_type_name
glcs_code
OPTION B --&gt; Mercurio 
Add Participants - Name &amp; Add Participants - Código GLCS</t>
  </si>
  <si>
    <t>BSNY</t>
  </si>
  <si>
    <t>If Loan IQ field "intervention_type" of particiapants table ="agente (HB)", extract the glcs code associated</t>
  </si>
  <si>
    <t>SNC: Internal Entity ID (Required). Identify for Credit level (Agent Bank). Report for all entities (the entity that is agent, the entity that is reporting, the entity that is the obligor, the entity that participates in the credit, the entity that is the financial sponsor). To capture Borrower, Parent, Agent, Guarantor, Participant, Sponsor</t>
  </si>
  <si>
    <t xml:space="preserve">6/24- Review fields with nCino/Mercurio. Not sent in first batch as it is KYC and first review was of U/W &amp; Closing fields.
6/24-Pending confirmation from Mercurio team if both the identifier and name are reported. </t>
  </si>
  <si>
    <t>Do we have the agent if Santander is not agent? Check with Gustavo</t>
  </si>
  <si>
    <t>Back Office</t>
  </si>
  <si>
    <t>Borrower Identifier</t>
  </si>
  <si>
    <t>scib_cm_bktrdcd_finop_finoperation_s3.participants.Counterparty (ParticipantType=Borrower)  
Se informar todos los intervinientes</t>
  </si>
  <si>
    <t>yes, 27/07 (JQUEST- Juan Carlos Albarrán, Miguel del val)</t>
  </si>
  <si>
    <t>4-6 digits</t>
  </si>
  <si>
    <t xml:space="preserve">No </t>
  </si>
  <si>
    <t xml:space="preserve">scib_cm_bktrdcd_finop_finoperation_s3.participants.Counterparty (ParticipantType=Borrower)  
</t>
  </si>
  <si>
    <t>scib_cm_strdt_refdata_s3 &gt; clients &gt; entityGLCS</t>
  </si>
  <si>
    <t>entityGLCS</t>
  </si>
  <si>
    <t>1TRK</t>
  </si>
  <si>
    <t>SNC: Internal Entity ID. Report for all entities (the entity that is agent, the entity that is reporting, the entity that is the obligor, the entity that participates in the credit, the entity that is the financial sponsor). To capture Borrower, Parent, Agent, Guarantor, Participant, Sponsor</t>
  </si>
  <si>
    <t>Identifier (Participant)</t>
  </si>
  <si>
    <t>scib_cm_bktrdcd_finop_finoperation_s3.participants.Counterparty (ParticipantType= All)  
Se deben informar todos los participantes</t>
  </si>
  <si>
    <t>GLCS code of the Participant</t>
  </si>
  <si>
    <t>Parece que se solicita el GLCS de todos los participantes, 
No el nombre de las contrapartidas por eso se obtiene del BDH 3.0 y no falta acudir al Entities Data Hub</t>
  </si>
  <si>
    <t xml:space="preserve">scib_cm_bktrdcd_finop_finoperation_s3.participants.Counterparty (ParticipantType= All)  
</t>
  </si>
  <si>
    <t>scib_cm_bktrdcd_finop_finoperation_s3 &gt; contracts_participants_hist &gt; intervention_type_name
scib_cm_bktrdcd_finop_finoperation_s3 &gt; formalised_contracts_hist&gt;glcs_code</t>
  </si>
  <si>
    <t>intervention_type_name
glcs_code</t>
  </si>
  <si>
    <t>If Loan IQ field "intervention_type" of particiapants table ="lender", extract the glcs code associated</t>
  </si>
  <si>
    <t>Participant</t>
  </si>
  <si>
    <t>SNC: Internal Entity ID (Required). Report for all entities (the entity that is agent, the entity that is reporting, the entity that is the obligor, the entity that participates in the credit, the entity that is the financial sponsor). To capture Borrower, Parent, Agent, Guarantor, Participant, Sponsor</t>
  </si>
  <si>
    <t xml:space="preserve">6/13: Do we want the participants at closing, at the time of the report or both? The % of participation can change. Ask PP. </t>
  </si>
  <si>
    <t xml:space="preserve">Depende, si son accionistas es accionista_1-8, nombre_completo_1-8 pero si es sponsor financiero, es financial_updated, financial_sponsor_1-8
For each credit, if applicable, report ownership information for financial sponsors that own at least twenty-five percent (25%) of the obligor involved in the transaction.
scib_cm_bktrdcd_finop_finoperation_s3.participants.Counterparty (ParticipantType=Borrower) &gt; scib_cm_cdrsk_person_customer_s3.hierarchy_risk_cpty_extended.cpty_parent(cpty) &gt;cib_cm_cdrsk_person_customer_s3.aqua_to_boxi. (cpty_parent).Nombre_completo_1 – 8
Si:
cib_cm_cdrsk_person_customer_s3.aqua_to_boxi.(cpty_parent).financial_sponsor_1 – 8 = 1 &amp; 
cib_cm_cdrsk_person_customer_s3.aqua_to_boxi.(cpty_parent).accionista_1_8 &gt;= 0.25 </t>
  </si>
  <si>
    <t>21/10: Se identifica como GAP. Comentado con Fede y efectivamente el GLCS no esta para corporativa y es un GAP. Ya se esta moviendo permitir incluir un GLCS como SF de una lista de candidatos cargada previamente y dejando una puerta abierta a si un SF no es cliente que pueda también incluirse como hasta ahora. Pte. plan de remediación y fechas.</t>
  </si>
  <si>
    <r>
      <t xml:space="preserve">Se solicita los accionistas del Borrower de la operacion y solo aquellos que tengan un 25% de participacion o mayor.
</t>
    </r>
    <r>
      <rPr>
        <b/>
        <sz val="11"/>
        <rFont val="Santander Text"/>
        <family val="2"/>
      </rPr>
      <t>Posible discrepancia entre los dos reportes regulatorios. Loan_Tape y Local de NY.  El reporte de Loan_Tape para un concepto similar utiliza inputs adicionales para determininar que no hay Sponsor financiero.</t>
    </r>
  </si>
  <si>
    <t xml:space="preserve">scib_cm_bktrdcd_finop_finoperation_s3.participants.Counterparty (ParticipantType=Borrower) &gt; scib_cm_cdrsk_person_customer_s3.hierarchy_risk_cpty_extended.cpty_parent(cpty) &gt;
cib_cm_cdrsk_person_customer_s3.aqua_to_boxi (cpty_parent).Nombre_completo_1 - 8 
</t>
  </si>
  <si>
    <t>cd_scib_internal_rating &gt; aqua_to_boxi &gt;  Nombre_completo_1 - 8 
scib_cm_bktrdcd_finop_finoperation_s3 &gt; formalised_contracts_hist&gt;glcs_code</t>
  </si>
  <si>
    <t>Nombre_completo_1 - 8 (hay 8 posiciones)
glcs_code</t>
  </si>
  <si>
    <t>For those AQUA+ fields where nombre_completo_1-8 is filled out, find the associated glcs code.</t>
  </si>
  <si>
    <t xml:space="preserve">SNC: Internal Entity ID (Required). Report for all entities (the entity that is agent, the entity that is reporting, the entity that is the obligor, the entity that participates in the credit, the entity that is the financial sponsor). To capture Borrower, Parent, Agent, Guarantor, Participant, Sponsor
</t>
  </si>
  <si>
    <t>6/13: There is no associated GLCS, in AQUA+ they only include the name. It has been considered sometime to include the code but unless there is a mistake it has been rejected and we don't think they have it in the AQUA+ backlog. GAP.</t>
  </si>
  <si>
    <t>Gap? To check
NEW FIELD intermediate and final sponsors</t>
  </si>
  <si>
    <r>
      <t xml:space="preserve">Pendiente:
- Control de titulares Loan Tape vs BDH
- </t>
    </r>
    <r>
      <rPr>
        <b/>
        <sz val="11"/>
        <color rgb="FFFF0000"/>
        <rFont val="Santander Text"/>
        <family val="2"/>
      </rPr>
      <t>¿Cómo capturarlo o saber qué es? ¿Ajuste?</t>
    </r>
  </si>
  <si>
    <t>Current Internal PD</t>
  </si>
  <si>
    <t>Map to internal Prob of Default at closing</t>
  </si>
  <si>
    <t>Internal PD (Borrower, Guarantor)</t>
  </si>
  <si>
    <t>Una vez se han obtenido los clientes se obtienen las pds de estas tablas:
cd_bdr_san.jm_cto_categ2.in_pdini
cd_bdr_san.jm_cto_categ2.in_pdfin</t>
  </si>
  <si>
    <t>Internal PD (Borrower)</t>
  </si>
  <si>
    <r>
      <t xml:space="preserve">cd_bdr_san.jm_cto_categ2.in_pdini
cd_bdr_san.jm_cto_categ2.in_pdfin
Where Data_Date_Part = </t>
    </r>
    <r>
      <rPr>
        <b/>
        <sz val="11"/>
        <color rgb="FFFF0000"/>
        <rFont val="Santander Text"/>
        <family val="2"/>
      </rPr>
      <t>'Fecha de la versión actual de la operación'</t>
    </r>
  </si>
  <si>
    <t>scib_st_sima_s3 &gt; jm_cto_categ2 &gt; in_pdini
scib_st_sima_s3 &gt; jm_cto_categ2 &gt; in_pdfin</t>
  </si>
  <si>
    <t>G7162_IN_PDINI (borrower)
G7162_IN_PDFIN (guarantor)</t>
  </si>
  <si>
    <t>SNC: Obligor Probability of Default (Required) Firms that are subject to the advanced approaches for regulatory capital: Report the advanced Internal Ratings Based (IRB) parameter estimate for the probability of default (PD) as defined in the Rule. For a defaulted obligor, report 100 percent (1).
Firms not subject to the advanced approaches for regulatory capital:
Report the PD estimate that corresponds to the Bank Internal Obligor Rating. If the reporting institution does not assign a PD estimate to the Bank Internal Obligor Rating, do not report a PD.</t>
  </si>
  <si>
    <r>
      <t xml:space="preserve">Pendiente:
- Lógica de </t>
    </r>
    <r>
      <rPr>
        <b/>
        <sz val="11"/>
        <color theme="1"/>
        <rFont val="Santander Text"/>
        <family val="2"/>
      </rPr>
      <t>agregación</t>
    </r>
    <r>
      <rPr>
        <sz val="11"/>
        <color theme="1"/>
        <rFont val="Santander Text"/>
        <family val="2"/>
      </rPr>
      <t xml:space="preserve"> a nivel facility.
- Realmente son dos campos la pd del titular sí la tenemos pero tirando de </t>
    </r>
    <r>
      <rPr>
        <b/>
        <sz val="11"/>
        <color theme="1"/>
        <rFont val="Santander Text"/>
        <family val="2"/>
      </rPr>
      <t>SIMA</t>
    </r>
    <r>
      <rPr>
        <sz val="11"/>
        <color theme="1"/>
        <rFont val="Santander Text"/>
        <family val="2"/>
      </rPr>
      <t xml:space="preserve"> actualmente y solo de la tabla: scib_st_sima_s3.jm_cto_aj_reg, realmente habría que cambiar el proceso para tirar de capital metrics (common) e incluir también la tabla de </t>
    </r>
    <r>
      <rPr>
        <b/>
        <sz val="11"/>
        <color theme="1"/>
        <rFont val="Santander Text"/>
        <family val="2"/>
      </rPr>
      <t xml:space="preserve">STD </t>
    </r>
    <r>
      <rPr>
        <sz val="11"/>
        <color theme="1"/>
        <rFont val="Santander Text"/>
        <family val="2"/>
      </rPr>
      <t xml:space="preserve">(scib_st_sima_s3.jm_amp_aj_std). </t>
    </r>
    <r>
      <rPr>
        <b/>
        <sz val="11"/>
        <color theme="1"/>
        <rFont val="Santander Text"/>
        <family val="2"/>
      </rPr>
      <t>Campo actual del loan tape instrument.pd_crr_rd</t>
    </r>
    <r>
      <rPr>
        <sz val="11"/>
        <color theme="1"/>
        <rFont val="Santander Text"/>
        <family val="2"/>
      </rPr>
      <t xml:space="preserve">
-  Pd del garante (no construida) tendríamos que tomar todas las garantías personales y a su vez decidir la pd de uno de ellos. Incluso puede ser que el contrato esté garantizado parcialmente. Nuestra propuesta sería tomar la menor pd_fin del contrato de BDR y solo presentarla cuando el idnumcli sea diferente al biengar.</t>
    </r>
  </si>
  <si>
    <t>Santander Internal Risk Rating - Closing</t>
  </si>
  <si>
    <t>cib_cm_cdrsk_person_customer_s3.aqua_to_boxi .s_int_rating_aut_ant pero se tendrá que tener en cuenta el qualified_53, ¿Qué pasa si es vencido?
El rating es valido si:
cib_cm_cdrsk_person_customer_s3.aqua_to_boxi.qualified_53 = QUALIFIED
cib_cm_cdrsk_person_customer_s3.aqua_to_boxi.¿fecha_gestion? &lt;= dia en curso</t>
  </si>
  <si>
    <t>Internal SRR (Santander Risk Rating)(Borrower)</t>
  </si>
  <si>
    <t>Es el rating interno de Banco Santander.</t>
  </si>
  <si>
    <r>
      <t xml:space="preserve">scib_cm_cdrsk_person_customer_s3.aqua_to_boxi.s_int_rating_aut
Where Data_date_Part = </t>
    </r>
    <r>
      <rPr>
        <b/>
        <sz val="11"/>
        <color rgb="FFFF0000"/>
        <rFont val="Santander Text"/>
        <family val="2"/>
      </rPr>
      <t>'Fecha de la versión actual de la operación'</t>
    </r>
  </si>
  <si>
    <t>cd_scib_internal_rating &gt; aqua_to_boxi &gt; s_int_rating_aut</t>
  </si>
  <si>
    <t>s_int_rating_aut</t>
  </si>
  <si>
    <t xml:space="preserve">SNC: Bank Internal Obligor Rating (Required) </t>
  </si>
  <si>
    <t>Investment Grade Pass Percentage</t>
  </si>
  <si>
    <t xml:space="preserve"> </t>
  </si>
  <si>
    <t>09/10: Pendiente de aclaración funcional.
15/10: Acordado plan de remediación con Mercurio/nCino para incluirlos en ambos</t>
  </si>
  <si>
    <r>
      <t xml:space="preserve">Lo que si que está en nCino es el US regulatory risk rating.  Actualmente no hay un proceso para poder informar este campo o tenerlo digitalizado en el banco Santander. 
M&amp;C- 1lod y riegos tienen que acordar un proceso para capturar este dato. 
</t>
    </r>
    <r>
      <rPr>
        <b/>
        <sz val="11"/>
        <rFont val="Santander Text"/>
        <family val="2"/>
      </rPr>
      <t>El To be propuesto To be seria incluir esta información en Mercurio en el proceso de generación de la propuesta de Riesgos.  Falta cerrar el proceso operativo como primer paso.</t>
    </r>
  </si>
  <si>
    <t>SNC:  (Required) based on the concordance reported and in variable US Regulatory Risk Rating. Report the percent of the Global Committed internally rated as “Investment Grade Pass”. The percent must be a value between 0 and 100.</t>
  </si>
  <si>
    <t>7/1 PP Changed to pending definition
6/13: Changed to inactive (PP). These definition are more complex than a simple field. To discuss</t>
  </si>
  <si>
    <t>Legal Entity Identifier (report for all Names)</t>
  </si>
  <si>
    <t>A partir de todos los GLCs que intervienen en el contrato: scib_cm_strdt_refdata_s3.clients. entitylei</t>
  </si>
  <si>
    <t>Legal Entity Identified for all Names (LEI)</t>
  </si>
  <si>
    <t>No veo necesario añadir la parte de la tabla de related_parties. lei_number 
porque eso es de transation monitoring y es de un imput manual. ¿Porque se ha puesto la segunda tabla en el As IS?</t>
  </si>
  <si>
    <t>scib_cm_strdt_refdata_s3.clients.entitylei</t>
  </si>
  <si>
    <r>
      <t xml:space="preserve">scib_cm_strdt_refdata_s3 &gt; clients &gt; entitylei
</t>
    </r>
    <r>
      <rPr>
        <sz val="11"/>
        <color rgb="FFFF0000"/>
        <rFont val="Santander Text"/>
        <family val="2"/>
      </rPr>
      <t>scib_cm_strdt_refdata_s3 &gt; related_parties &gt; lei_number</t>
    </r>
  </si>
  <si>
    <t>entitylei
lei_number</t>
  </si>
  <si>
    <t>54930004SGZKHN3JUN51</t>
  </si>
  <si>
    <t>SNC: LEI (Optional) (Legal Entity Identifier (LEI) is the 20-character alphanumeric code used to uniquely identify the entity involved in the financial transaction. Generally, the code is issued by one of several issuers accredited by the Global Legal Entity Identifier Foundation. These issuers serve as the primary interface to the global directory). Report for all entities (Borrower, Parent, Participant, etc.)</t>
  </si>
  <si>
    <t>7/2: Ask if it is required that LEI code integrates into LOANIQ
6/13- MEI is a unique 10-digit code issued to distinctly identify legal entities in the loan market. We propose to include a new field for MEI independent of LEI.</t>
  </si>
  <si>
    <t>We have the field and it is populated?</t>
  </si>
  <si>
    <t>Validated 29/07 Ownership by Manuel Marán</t>
  </si>
  <si>
    <t xml:space="preserve">Loan to Value Ratio </t>
  </si>
  <si>
    <r>
      <t xml:space="preserve">Nos lo tiene que enviar juan Oscar (se utiliza en LT)
</t>
    </r>
    <r>
      <rPr>
        <b/>
        <sz val="11"/>
        <rFont val="Santander Text"/>
        <family val="2"/>
      </rPr>
      <t>JE--&gt; No hay nada en el BDH 2.0 y ademas debe ser el BDH 3.0 Y mercurio no esta integrado con el BDH 3.0 ahora mismo.  HUB development pending</t>
    </r>
    <r>
      <rPr>
        <sz val="11"/>
        <rFont val="Santander Text"/>
        <family val="2"/>
      </rPr>
      <t>.</t>
    </r>
    <r>
      <rPr>
        <b/>
        <sz val="11"/>
        <rFont val="Santander Text"/>
        <family val="2"/>
      </rPr>
      <t xml:space="preserve"> Mismo criterio que el resto de Mercurio con BDH 3.0</t>
    </r>
  </si>
  <si>
    <t>Loan to Value (LTV)</t>
  </si>
  <si>
    <t>02/10: Reunión con Fede. Revisar si deberían ir en el módulo de monitoring de Mercurio (Debería de estar…)
09/10: Esta en el banking (nos lo manda Juan Oscar). Lo usa LT</t>
  </si>
  <si>
    <t xml:space="preserve">Loan to value ratio is included in the credit memos manually by analysts. </t>
  </si>
  <si>
    <t>SNC (Required) (New) Report only Agent</t>
  </si>
  <si>
    <t>Do we have the initial and the monitoring? Is this manual?</t>
  </si>
  <si>
    <t>Loss Percentage</t>
  </si>
  <si>
    <t>Based on the concordance reported and in variable US Regulatory Risk Rating. Report the percent of the Global Committed internally rated as “Loss”.</t>
  </si>
  <si>
    <t>02/10: Reunión con Fede. Revisar si deberían ir en el módulo de monitoring de Mercurio
09/10: Para operaciones de NY debe estar en el modulo de monitorizacion (acordado en reunión con Juan Oscar y javier) 
15/10: Acordado plan de remediación con Mercurio/nCino para incluirlos en ambos</t>
  </si>
  <si>
    <t>SNC:(Required) based on the concordance reported and in variable US Regulatory Risk Rating. Report the percent of the Global Committed internally rated as “Loss”. The percent must be a value between 0 and 100.</t>
  </si>
  <si>
    <t>Lowest Rated Pass Percentage</t>
  </si>
  <si>
    <t>Based on the concordance reported and in variable US Regulatory Risk Rating. Report the percent of the Global Committed internally rated as “Lowest Rated Pass”.</t>
  </si>
  <si>
    <t>02/10: Reunión con Fede. Revisar si deberían ir en el módulo de monitoring de Mercurio
09/10: Para operaciones de NY debe estar en el modulo de monitorizacion (acordado en reunión con Juan Oscar y javier)
15/10: Acordado plan de remediación con Mercurio/nCino para incluirlos en ambos</t>
  </si>
  <si>
    <r>
      <t xml:space="preserve">Lo que si que está en nCino es el US regulatory risk rating.  Actualmente no hay un proceso para poder informar este campo o tenerlo digitalizado en el banco Santander.
M&amp;C- 1lod y riegos tienen que acordar un proceso para capturar este dato. 
</t>
    </r>
    <r>
      <rPr>
        <b/>
        <sz val="11"/>
        <rFont val="Santander Text"/>
        <family val="2"/>
      </rPr>
      <t>El To be propuesto To be seria incluir esta información en Mercurio en el proceso de generación de la propuesta de Riesgos</t>
    </r>
    <r>
      <rPr>
        <sz val="11"/>
        <rFont val="Santander Text"/>
        <family val="2"/>
      </rPr>
      <t xml:space="preserve">. 
</t>
    </r>
    <r>
      <rPr>
        <b/>
        <sz val="11"/>
        <rFont val="Santander Text"/>
        <family val="2"/>
      </rPr>
      <t>Falta cerrar el proceso operativo como primer paso.</t>
    </r>
  </si>
  <si>
    <t>SNC:(Required) based on the concordance reported and in variable US Regulatory Risk Rating. Report the percent of the Global Committed internally rated as “Lowest Rated Pass”. The percent must be a value between 0 and 100.</t>
  </si>
  <si>
    <t>LTM Adjusted EBITDA</t>
  </si>
  <si>
    <t>Last 12 months Adjusted EBITDA (as at lastest financials)</t>
  </si>
  <si>
    <t>LTM Adjusted EBITDA (Monitoring)</t>
  </si>
  <si>
    <t>02/10: Pendientes de definir el criterio de los estados financieros</t>
  </si>
  <si>
    <t>Number</t>
  </si>
  <si>
    <t>scib_cm_cdrsk_person_customer_s3.aqua_to_boxi.pyg_corp_resultado_de_explotacionebitda</t>
  </si>
  <si>
    <t>cd_scib_internal_rating &gt; aqua_to_boxi &gt; pyg_corp_resultado_de_explotacionebitda</t>
  </si>
  <si>
    <t>pyg_corp_resultado_de_explotacionebitda</t>
  </si>
  <si>
    <t>Find the latest financial statement date, associated rating or lastest uploaded, eeff_state = HISTORIC, use pyg_corp_resultado_de_explotacionebitda</t>
  </si>
  <si>
    <t>SNC: As part of several ratios for SNC variables</t>
  </si>
  <si>
    <t>Risk requires a process to identify easily LTM versus other type of financial statements in AQUA+. This is a process requirement</t>
  </si>
  <si>
    <t>NAICs Industry Code</t>
  </si>
  <si>
    <t>2 digit code</t>
  </si>
  <si>
    <t>Fenergo</t>
  </si>
  <si>
    <t>21/10: Se levanta que no tiene sentido que vayan en Fenergo porque el cliente puede no haber pasado por ahí. Pendiente de ver si podría ir en ADS.</t>
  </si>
  <si>
    <t>Revisado con Client Data y es información que no se esta digitalizando, recuperando. Necesita proceso de desarrollo y digitalización de la informacion.</t>
  </si>
  <si>
    <t>Creation a new field for parent level
Required Development: conversion NACE to NAICS</t>
  </si>
  <si>
    <t xml:space="preserve">SNC: Industry Code: NAICS (preferred) or SIC (Required). The NAICS code (preferred) or SIC code that best describes the primary business activity of the entity. Report either a NAICS or SIC code, do not report both. This is reported for all entities/names (Borrower, Parent, Guarantor, Participant, Agent, Sponsor) </t>
  </si>
  <si>
    <t>Can we double check in nCino? I think the NAICS is used there</t>
  </si>
  <si>
    <t>NAIC Subsector Code</t>
  </si>
  <si>
    <t>4 digit code</t>
  </si>
  <si>
    <t>6 digit code</t>
  </si>
  <si>
    <t>Se obtienen los agentes asociados al contrato de esta tabla:
scib_cm_bktrdcd_finop_finoperation_s3.participants.Counterparty (ParticipantType=Agent)   
Se cruzan esos clientes con la siguiente para obtener el nombre:
scib_cm_strdt_refdata_s3 .clients .entity.entityfulllegalname</t>
  </si>
  <si>
    <t>Agent Name</t>
  </si>
  <si>
    <t xml:space="preserve">Field: Agency Bank
Section: Participants
Level3: Facility
</t>
  </si>
  <si>
    <t xml:space="preserve">scib_cm_bktrdcd_finop_finoperation_s3.participants.Counterparty (ParticipantType=Agent)  &gt;  scib_cm_strdt_refdata_s3 .clients .entity.entityfulllegalname
</t>
  </si>
  <si>
    <t>Loan IQ /JQUEST</t>
  </si>
  <si>
    <t>OPTION A --&gt; Loan IQ/JQUEST
scib_cm_bktrdcd_finop_finoperation_s3 &gt; formalised_contracts_hist&gt;glcs_code
OPTION B --&gt; Mercurio
Field: Agency Bank
Section: Participants
Level3: Facility</t>
  </si>
  <si>
    <t>OPTION A --&gt; Loan IQ/JQUEST 
glcs_code (Loan IQ particiapants hist)
Cpty Name (JQUEST)
OPTION B --&gt; Mercurio
Agency Bank
Agent Bank (Mercurio)</t>
  </si>
  <si>
    <t>Banco Santander, S.A</t>
  </si>
  <si>
    <t xml:space="preserve">For those fields  where intervention_type_name=Agente (HB) in Loan IQ, find the associated glcs code in table contracts_participants_hist in LoanIQ to obtain the agent name
Review if fields identified are in the proper system to report. </t>
  </si>
  <si>
    <t>SNC: Legal Name (Required) and Short Name (Optional). Report for all entities (the entity that is agent, the entity that is reporting, the entity that is the obligor, the entity that participates in the credit, the entity that is the financial sponsor). Reporting Borrower, Parent, Sponsor, Agent, Guarantor, Participant</t>
  </si>
  <si>
    <t xml:space="preserve">7/18- Field available in Mercurio
6/26- Review if fields identified are in the proper system to report. 
6/24- Confirmed field in nCino (partipation--&gt; add participation/syndicaytion--&gt; patricipation --&gt; Administrative Agent). Pending confirmation from Mercurio team if both the identifier and name are reported. 
6/13: Check if Mercurio team input the name and code in Mercurio. 
</t>
  </si>
  <si>
    <t>Borrower Name</t>
  </si>
  <si>
    <t>Se obtienen los agentes asociados al contrato de esta tabla:
scib_cm_bktrdcd_finop_finoperation_s3.participants.Counterparty (ParticipantType=Borrower)
Se cruzan esos clientes con la siguiente para obtener el nombre:
scib_cm_strdt_refdata_s3 .clients .entity.entityfulllegalname</t>
  </si>
  <si>
    <t xml:space="preserve">scib_cm_bktrdcd_finop_finoperation_s3.participants.Counterparty (ParticipantType=Borrower)  &gt;  scib_cm_strdt_refdata_s3 .clients .entity.entityfulllegalname
</t>
  </si>
  <si>
    <t>scib_cm_strdt_refdata_s3 &gt; clients &gt; entityFullLegalName</t>
  </si>
  <si>
    <t>entityFullLegalName</t>
  </si>
  <si>
    <t>BUCKEYE PARTNERS LP</t>
  </si>
  <si>
    <t xml:space="preserve">Review if fields identified are in the proper system to report. </t>
  </si>
  <si>
    <t>SNC: Legal Name (Required) and Short Name (Optional). For reporting Credits, Obligor (Required). Report for all entities (the entity that is agent, the entity that is reporting, the entity that is the obligor, the entity that participates in the credit, the entity that is the financial sponsor). Reporting Borrower, Parent, Sponsor, Agent, Guarantor, Participant</t>
  </si>
  <si>
    <t xml:space="preserve">6/26- Review if fields identified are in the proper system to report. </t>
  </si>
  <si>
    <t>Discuss the Required Dev here</t>
  </si>
  <si>
    <t>Name (Participant)</t>
  </si>
  <si>
    <t>Se obtienen los agentes asociados al contrato de esta tabla:
scib_cm_bktrdcd_finop_finoperation_s3.participants.Counterparty (ParticipantType= All)
Se cruzan esos clientes con la siguiente para obtener el nombre:
scib_cm_strdt_refdata_s3 .clients .entity.entityfulllegalname</t>
  </si>
  <si>
    <t>Participant Name</t>
  </si>
  <si>
    <t xml:space="preserve">scib_cm_bktrdcd_finop_finoperation_s3.participants.Counterparty (ParticipantType= All)  &gt;  scib_cm_strdt_refdata_s3 .clients .entity.entityfulllegalname
</t>
  </si>
  <si>
    <t>scib_cm_bktrdcd_finop_finoperation_s3 &gt; formalised_contracts_hist&gt;glcs_code</t>
  </si>
  <si>
    <t>glcs_code (Loan IQ particiapants hist)
Cpty Name (JQUEST)</t>
  </si>
  <si>
    <t>INTERSECT POWER LLC</t>
  </si>
  <si>
    <t xml:space="preserve">For those fields  where intervention_type_name=lender in Loan IQ, finde the associated glcs code in table participantes in LoanIQ to obtain the guarantor name
Review if fields identified are in the proper system to report. </t>
  </si>
  <si>
    <t xml:space="preserve">6/26- Review if fields identified are in the proper system to report. 
6/24- Confirmed field in nCino (partipation--&gt; add participation/syndications   --&gt; patricipation --&gt; bank). Pending confirmation from Mercurio team. </t>
  </si>
  <si>
    <t>Sponsor Name</t>
  </si>
  <si>
    <t xml:space="preserve">Misma lógica que para el flag pero mostrando el campo en sñi no solo que este informado.
scib_cm_bktrdcd_finop_finoperation_s3.participants.Counterparty (ParticipantType=Borrower) &gt; scib_cm_cdrsk_person_customer_s3.hierarchy_risk_cpty_extended.cpty_parent(cpty) &gt;cib_cm_cdrsk_person_customer_s3.aqua_to_boxi. (cpty_parent).Nombre_completo_1 – 8
Si:
cib_cm_cdrsk_person_customer_s3.aqua_to_boxi.(cpty_parent).financial_sponsor_1 – 8 = 1 &amp; 
cib_cm_cdrsk_person_customer_s3.aqua_to_boxi.(cpty_parent).accionista_1_8 &gt; 0.25 </t>
  </si>
  <si>
    <t>Se solicita los accionistas del Borrower de la operacion y solo aquellos que tengan un 25% de participacion o mayor.</t>
  </si>
  <si>
    <t xml:space="preserve">scib_cm_bktrdcd_finop_finoperation_s3.participants.Counterparty (ParticipantType=Borrower) &gt; scib_cm_cdrsk_person_customer_s3.hierarchy_risk_cpty_extended.cpty_parent(cpty) &gt;
cib_cm_cdrsk_person_customer_s3.aqua_to_boxi.Nombre_completo_1 - 8 
</t>
  </si>
  <si>
    <t xml:space="preserve">cd_scib_internal_rating &gt; aqua_to_boxi &gt;  Nombre_completo_1 - 8 </t>
  </si>
  <si>
    <t>Nombre_completo_1 - 8 (hay 8 posiciones)</t>
  </si>
  <si>
    <t>TPG</t>
  </si>
  <si>
    <t>Data Quality
Required Development</t>
  </si>
  <si>
    <t xml:space="preserve">Create a predefined format to fill up the name of the sponsor, in order to avoid data consistency problems (currently, each name added could be different, which creates problems in the unified reporting)
Review if fields identified are in the proper system to report. </t>
  </si>
  <si>
    <t>SNC: Legal Name (Required) and Short Name (Optional). Report for all entities (the entity that is agent, the entity that is reporting, the entity that is the obligor, the entity that participates in the credit, the entity that is the financial sponsor). Reporting Borrower, Parent, Sponsor, Agent, Guarantor, Participant
Also SNC Does the credit has financial sponsor? (New) Report the entity that is a financial sponsor owning at least twenty-five percent (25%) of the obligor involved in the transaction, up to four (4).
Refer to the Entity Data Elements table for required entity fields.</t>
  </si>
  <si>
    <t xml:space="preserve">7/24- New field: Intermediate and Final- Sponsors are required
6/26- Review if fields identified are in the proper system to report. </t>
  </si>
  <si>
    <t>Discuss the Required Dev here
Add NEW FIELD +1</t>
  </si>
  <si>
    <t>Pendiente:
- Control de titulares Loan Tape vs BDH
- ¿Formato Separador?
- Pendiente lógica desde EEFF</t>
  </si>
  <si>
    <t>Non-accrual date</t>
  </si>
  <si>
    <t>Operational Development ongoing</t>
  </si>
  <si>
    <t>Revisar el detalle en la parte derecha.
scib_cm_bktrdcd_finop_finoperation_s3.flow (ConceptSubTypeFK = 'Intereses').EffectivePaymentDate</t>
  </si>
  <si>
    <t>Date of non-accrual status</t>
  </si>
  <si>
    <t>30/09: Se ha mantenido reunión con Javier Delgado, CDO y CTO para determinar si los intereses pendientes de pagar asi como fecha de inicio de impago para ese concepto se tienen en EQ y si el unico operacional que les pasa información es LOAN IQ.
Se ha confirmado que el unico es LOAN IQ y tambien se ha determinado que dicha información debe recogerse directamente del operacional por lo que se va mantener reunión incluyendo a la excution manager de LOAN IQ (Iratxe) para identificar  la información en el operacional  (o gap si no estuviera) y ver si dicha información se va a enviar al BDH 3.0 en la tabla de flujos:
Lógica:
Concepto: Intereses
Para la primera fecha efectiva de pago que este a nulo comprobar si fecha prevista de pago + periodo de gracia es superior. En caso de que asi sea --&gt; Flag a Y y fecha de incio de pago la suma de prevista de pago + ¿periodo de gracia?
01/10: Reunión en la que se comenta que para el táctico se podrá utilizar el reporte de New Default o Anacredit. Pendiente de ver si puede ir por Anacredit. Para el estratégico se podrá recuperar del BDH 3.0. Revisar con Pablo Peletegui. Módulo final de año para APAC y NYB, para CEB y SLB ya está. Si está en final de año, podría estar en Q1 25 en BDH3 pero pendiente de ver con Pablo.</t>
  </si>
  <si>
    <r>
      <t xml:space="preserve">Confirmar que lo que se busca es la fecha de impagado y el estado de situación de la operación. Morosidad.
¿Normativa Prudencial (New Default) o Contable (Equation y ACYG y motor de morosidad)?
New Default siendo normativa prudencial bajo directiva de la UE 
Morosidad siendo normativa contable bajo circular del BDE.
</t>
    </r>
    <r>
      <rPr>
        <b/>
        <sz val="11"/>
        <rFont val="Santander Text"/>
        <family val="2"/>
      </rPr>
      <t>Se define por parte del usuario y CDO que se necesita la versión prudencial y por lo tanto es el motor de New Default.</t>
    </r>
  </si>
  <si>
    <r>
      <t xml:space="preserve">scib_cm_bktrdcd_finop_finoperation_s3.flow (ConceptSubTypeFK = </t>
    </r>
    <r>
      <rPr>
        <b/>
        <sz val="11"/>
        <color rgb="FFFF0000"/>
        <rFont val="Santander Text"/>
        <family val="2"/>
      </rPr>
      <t>'Intereses'</t>
    </r>
    <r>
      <rPr>
        <sz val="11"/>
        <rFont val="Santander Text"/>
        <family val="2"/>
      </rPr>
      <t>).EffectivePaymentDate</t>
    </r>
  </si>
  <si>
    <r>
      <t xml:space="preserve">Para todos los flujos con ConceptSubTypeFK = 'Intereses quedarse con el de fecha menor que cumpla que </t>
    </r>
    <r>
      <rPr>
        <b/>
        <sz val="11"/>
        <rFont val="Santander Text"/>
        <family val="2"/>
      </rPr>
      <t>EffectivePaymentDate &gt; ExpectedPaymentDate + GracePeriodEnd and IrregularFlag = TRUE</t>
    </r>
    <r>
      <rPr>
        <sz val="11"/>
        <rFont val="Santander Text"/>
        <family val="2"/>
      </rPr>
      <t xml:space="preserve"> entonces EffectivePaymentDate</t>
    </r>
  </si>
  <si>
    <t>Equation</t>
  </si>
  <si>
    <t>Accounting DH</t>
  </si>
  <si>
    <t>scib_cm_bktrdcd_finop_finoperation_s3.crossreference (AliasClassification = AccountingContract). ObjectAlias &gt; 
scib_cm_bktrdcd_finop_finoperation_s3.new_default_contract.fimp  (concat(empresa,centro,producto, contrato)
scib_cm_bktrdcd_finop_finoperation_s3.morosidad.situ_con(empresa,centro,producto, contrato)</t>
  </si>
  <si>
    <t xml:space="preserve">If situ_con  &lt;&gt; NR Then fimp </t>
  </si>
  <si>
    <t>Diaro</t>
  </si>
  <si>
    <t>Required if the Accrual Status is ‘Nonaccrual’</t>
  </si>
  <si>
    <t>SNC: Non-Accrual Date (Required). Report the date the credit was placed on nonaccrual status, if applicable.</t>
  </si>
  <si>
    <t>Validated 04/10 Lucas Videla (vía email)</t>
  </si>
  <si>
    <t>P&amp;L</t>
  </si>
  <si>
    <t>Non-accrual flag</t>
  </si>
  <si>
    <t>Non-accrual Flag (Y/N)</t>
  </si>
  <si>
    <t>30/09: Ver detalle en el campo Non-accrual date. Ambos campos estan relacionados.
01/10: Reunión en la que se comenta que para el táctico se podrá utilizar el reporte de New Default o Anacredit. Pendiente de ver si puede ir por Anacredit. Para el estratégico se podrá recuperar del BDH 3.0. Revisar con Pablo Peletegui. Módulo final de año para APAC y NYB, para CEB y SLB ya está. Si está en final de año, podría estar en Q1 25 en BDH3 pero pendiente de ver con Pablo.</t>
  </si>
  <si>
    <t>Se define por parte del usuario y CDO que se necesita la versión prudencial y por lo tanto es el motor de New Default.</t>
  </si>
  <si>
    <r>
      <t xml:space="preserve">If </t>
    </r>
    <r>
      <rPr>
        <b/>
        <sz val="11"/>
        <rFont val="Santander Text"/>
        <family val="2"/>
      </rPr>
      <t xml:space="preserve">EffectivePaymentDate &lt; ExpectedPaymentDate + GracePeriodEnd and IrregularFlag = TRUE </t>
    </r>
    <r>
      <rPr>
        <sz val="11"/>
        <rFont val="Santander Text"/>
        <family val="2"/>
      </rPr>
      <t xml:space="preserve">
Then accrual
Else Then nonaccrual</t>
    </r>
  </si>
  <si>
    <t>If  situ_con == NR Then accrual
If  situ_con  &lt;&gt; NR Then nonaccrual</t>
  </si>
  <si>
    <t>SNC: Accrual Status (Required) (New) Report accrual or non-accrual. Align to the SNC definition Report the accrual status of the credit as Accrual or Nonaccrual.
Report ‘Not Applicable’ for letters of credit and for credits where the internal rating is the equivalent of a Concordance Rating of 100% Loss.</t>
  </si>
  <si>
    <t xml:space="preserve">6/13:  Further description is required. Do we want to know if a contract stops accruing interest because it is doubtful or in default? If so, it should be in the application, which can be LOAN IQ or some local system. </t>
  </si>
  <si>
    <t>Non-Investment Grade Pass Percentage</t>
  </si>
  <si>
    <t>Based on the concordance reported and in variable US Regulatory Risk Rating. Report the percent of the Global Committed internally rated as “Non-investent Grade Pass”.</t>
  </si>
  <si>
    <r>
      <t xml:space="preserve">Lo que si que está en nCino es el US regulatory risk rating.  Actualmente no hay un proceso para poder informar este campo o tenerlo digitalizado en el banco Santander.
M&amp;C- 1lod y riegos tienen que acordar un proceso para capturar este dato. 
</t>
    </r>
    <r>
      <rPr>
        <b/>
        <sz val="11"/>
        <rFont val="Santander Text"/>
        <family val="2"/>
      </rPr>
      <t xml:space="preserve">El To be propuesto To be seria incluir esta información en Mercurio en el proceso de generación de la propuesta de Riesgos.  </t>
    </r>
    <r>
      <rPr>
        <sz val="11"/>
        <rFont val="Santander Text"/>
        <family val="2"/>
      </rPr>
      <t xml:space="preserve">
</t>
    </r>
    <r>
      <rPr>
        <b/>
        <sz val="11"/>
        <rFont val="Santander Text"/>
        <family val="2"/>
      </rPr>
      <t>Falta cerrar el proceso operativo como primer paso.</t>
    </r>
  </si>
  <si>
    <t>SNC: (Required) based on the concordance reported and in variable US Regulatory Risk Rating. Report the percent of the Global Committed internally rated as “Non-Investment Grade Pass”. The percent must be a value between 0 and 100.</t>
  </si>
  <si>
    <t>Obligor Real Estate Investment Trust</t>
  </si>
  <si>
    <t>Se saca de NAICs Subsector 6 digit Code directamente no ahce falta crearlo ni ingestarlo.
Campo calculado.</t>
  </si>
  <si>
    <t>Flag REITs</t>
  </si>
  <si>
    <r>
      <t xml:space="preserve">Este campo es el NAIC, es un campo de nCino pero esa informacióin no esta integrada con Mercurio y tampoco está bajando al lago de datos de SCIB y no se puede establecer una estructura técnica. 
</t>
    </r>
    <r>
      <rPr>
        <b/>
        <sz val="11"/>
        <rFont val="Santander Text"/>
        <family val="2"/>
      </rPr>
      <t>Confirmado con Amian Virgili Javier ( Operaciones )</t>
    </r>
  </si>
  <si>
    <t>To get the Obligor REIT, you need to use the NAICS code in order to identify the Obligor as a REIT – There is no particular flag for REITS</t>
  </si>
  <si>
    <t>SNC (Required) (New) Is the obligor a Real Estate Investment Trust or equivalent? Indicate if the reporting entity identifies the obligor as a Real Estate Investment Trust (REIT) or equivalent (i.e., Real Estate fund, Real Estate Business Development Company, etc.) that primarily holds real estate assets. Report Yes or No (default).Only if reporting as Agent</t>
  </si>
  <si>
    <t>Gustavo. 
Have we asked it back?</t>
  </si>
  <si>
    <t>Origination Date</t>
  </si>
  <si>
    <t>scib_cm_bktrdcd_finop_finoperation_s3.Contract.TradeDate</t>
  </si>
  <si>
    <t>Origination Date. The date a credit becomes legally binding</t>
  </si>
  <si>
    <t>Pata el To be: En el roodmap del BDH 3.0 hay que llevar la información  
de Mercurio al Lago.</t>
  </si>
  <si>
    <t>scib_cm_bktrdcd_finop_finoperation_s3.formalised_contracts_hist.trade_date</t>
  </si>
  <si>
    <t>Effective Date</t>
  </si>
  <si>
    <t>26 de abr. de 2023</t>
  </si>
  <si>
    <t>SNC: Origination Date (Required) For reporting Credits. The date a credit becomes legally binding.
Internal note: this is probably aligned with the date of Closing that we are looking at in Mercurio (to check)</t>
  </si>
  <si>
    <t>Which date do we want: effective date or signing date? How do we differentiate u/w from closing?</t>
  </si>
  <si>
    <t>To validate with Raquel Cáceres</t>
  </si>
  <si>
    <t>Other Credit Purpose Description</t>
  </si>
  <si>
    <t>Other Credit Purpose Description (if the Credit Purpose is not part of the list provided by SNC)</t>
  </si>
  <si>
    <t xml:space="preserve">Sólo necesario si el propósito es Other.
Se podria ampliar los valores permitidos en el BDH 3.0 para la Lista de Purpose List [Purpose] y si llega Other en el campo Purpose de Mercurio mapearlo algun tipo de descripcion adicional.
</t>
  </si>
  <si>
    <t>If Purpose == Other Then List [Purpose] 
Else null or vacio</t>
  </si>
  <si>
    <t>Creation of New Field
Required development</t>
  </si>
  <si>
    <t>Develop a new field "other credit purpose description" from field purpose in Loan IQ</t>
  </si>
  <si>
    <t>Conditional: Required when “Other” is selected as the Credit Purpose.</t>
  </si>
  <si>
    <t>SNC: Other Credit Purpose Description (Optional). Only needed if the Other is selected in Credit Purpose</t>
  </si>
  <si>
    <t>7/1- Further definition is required</t>
  </si>
  <si>
    <t>Other Credit Type Description</t>
  </si>
  <si>
    <t>Other Credit Type Description (if the Credit Type is not part of the list provided by SNC)</t>
  </si>
  <si>
    <t>Sólo necesario si el tipo de crédito es Other.
¿Cual es el campo Type Description sobre el que mapear el Other?
Confirmado que es el Facility Type.</t>
  </si>
  <si>
    <t>If Facility Type == Other Then List [RevolvingType]
Else null or vacio</t>
  </si>
  <si>
    <t>Develop a new field "other credit type description" from field facility_type_name in Loan IQ.</t>
  </si>
  <si>
    <t>Conditional: Required when “Other” is selected as the Credit Type.</t>
  </si>
  <si>
    <t>SNC: Other Credit Type Description (Optional) Only needed if the type Other is selected in Credit Type</t>
  </si>
  <si>
    <t xml:space="preserve">Property Type </t>
  </si>
  <si>
    <t>MODULO DE BIENES</t>
  </si>
  <si>
    <r>
      <t xml:space="preserve">scib_cm_bktrdcd_finop_mitigateasset_s3.mmbb_assets_hist.asset_type
</t>
    </r>
    <r>
      <rPr>
        <b/>
        <sz val="11"/>
        <rFont val="Santander Text"/>
        <family val="2"/>
      </rPr>
      <t>asset_type --&gt; Tipo de bien (Valores TIPO_BIEN)</t>
    </r>
  </si>
  <si>
    <t>Type of property (hotel, multifamily, etc.). Report CRE properties defined in SNC, if not, "Other"</t>
  </si>
  <si>
    <t xml:space="preserve">No existe un campo que digitalice el property type y que baje al lago de datos para poder aplciarlo al reporte.  Se tiene en ficheros internos o excel si es Hotel, CC, Residencia u otras categorias. Pero no en sistemas.
Cuando se cree el campo, se deberá hacer con la grandularidad suficiente para poder crear el mapeo entre la clase de uso del SANT y lo que quiere el reporte SNC. El tipo de propiedad lo imputa manualmente el analista en el credit memo de nCino. No hay ningun campo que recoja los valores esperados del SNC.
Confirmado con Amian Virgili Javier ( Operaciones )
El primer campo es la tabla BIEN y los otros 2 son de la tabla VALOR.BIEN y dependiendo del tipo de valoración que quieran hay que filtrar en esa tabla.
mmbb_assets_value: La primera te dice el tipo de bien que es
 La segunda es donde están las valorsciones
 Y luego hay otra específica de Bienes inmuebles: Que era mmbb_real_estate_assets o algo asi
</t>
  </si>
  <si>
    <t>Modulo de Bienes</t>
  </si>
  <si>
    <t>SNC (Required) (New) Report the property type from the list of acceptable values (see Commercial Real Estate (CRE) Property Types. If the credit is secured by a property type which is not included in the available options, report “Other". Only if reporting as Agent</t>
  </si>
  <si>
    <t>Información de garantía reflejada a nivel contrato. Pentiente Waiver para mejorar el cruce automático. Pendiente criterio para agregar las posibles garantías de una facility.</t>
  </si>
  <si>
    <t>Property Valuation</t>
  </si>
  <si>
    <r>
      <rPr>
        <sz val="11"/>
        <rFont val="Santander Text"/>
        <family val="2"/>
      </rPr>
      <t xml:space="preserve">scib_cm_bktrdcd_finop_mitigateasset_s3.mmbb_assets_value_hist.appraisal_amount
</t>
    </r>
    <r>
      <rPr>
        <b/>
        <sz val="11"/>
        <rFont val="Santander Text"/>
        <family val="2"/>
      </rPr>
      <t xml:space="preserve">appraisal_amount --&gt; Importe de la tasación
</t>
    </r>
    <r>
      <rPr>
        <sz val="11"/>
        <rFont val="Santander Text"/>
        <family val="2"/>
      </rPr>
      <t xml:space="preserve">scib_cm_bktrdcd_finop_mitigateasset_s3.mmbb_assets_hist.asset_price
</t>
    </r>
    <r>
      <rPr>
        <b/>
        <sz val="11"/>
        <rFont val="Santander Text"/>
        <family val="2"/>
      </rPr>
      <t>asset_price --&gt; Precio del bien según proveedor</t>
    </r>
  </si>
  <si>
    <t>Value of the property</t>
  </si>
  <si>
    <t>02/10: Módulo de bienes? 
Para Santander SA se podrá recuperar del módulo de bienes. Para el futuro, deberá de valorarse si se hace un módulo solo para esto.</t>
  </si>
  <si>
    <r>
      <t>Si es el valor a nivel del Angente de la Guarantia seria el mapeo propuesto.
El primer campo es la tabla BIEN y los otros 2 son de la tabla VALOR.BIEN y dependiendo del tipo de valoración que quieran hay que filtrar en esa tabla
mmbb_assets_value: La primera te dice el tipo de bien que es
La segunda es donde están las valorsciones
Y luego hay otra específica de Bienes inmuebles: Que era mmbb_real_estate_assets o algo asi</t>
    </r>
    <r>
      <rPr>
        <b/>
        <sz val="11"/>
        <rFont val="Santander Text"/>
        <family val="2"/>
      </rPr>
      <t xml:space="preserve">
¿Entendemos que es el valor de la tasacion?</t>
    </r>
    <r>
      <rPr>
        <sz val="11"/>
        <rFont val="Santander Text"/>
        <family val="2"/>
      </rPr>
      <t xml:space="preserve">: </t>
    </r>
    <r>
      <rPr>
        <b/>
        <sz val="11"/>
        <rFont val="Santander Text"/>
        <family val="2"/>
      </rPr>
      <t>Hemos puesto las dos opciones. Precio de tasacion o precio del proveedor</t>
    </r>
    <r>
      <rPr>
        <sz val="11"/>
        <rFont val="Santander Text"/>
        <family val="2"/>
      </rPr>
      <t xml:space="preserve">.
</t>
    </r>
    <r>
      <rPr>
        <b/>
        <sz val="11"/>
        <rFont val="Santander Text"/>
        <family val="2"/>
      </rPr>
      <t>Entendemos que lo que se busca es el precio de tasacion.</t>
    </r>
  </si>
  <si>
    <t xml:space="preserve">Creation of New Field 
Required Digitalization </t>
  </si>
  <si>
    <t>SNC (Required) (New) Report the most recent property valuation in whole numbers. Only reporting if Agent</t>
  </si>
  <si>
    <t>Rated Flag</t>
  </si>
  <si>
    <t>no lo tenemos y no sabemos que quieren, tener en cuenta los desgarantizados, etc. Tenemos un campo de rating_caducado, ¿se refiere a eso?
cib_cm_cdrsk_person_customer_s3.aqua_to_boxi .s_int_rating_aut_ant pero se tendrá que tener en cuenta el qualified_53, ¿Qué pasa si es vencido?
El rating es valido si:
cib_cm_cdrsk_person_customer_s3.aqua_to_boxi.qualified_53 = QUALIFIED
cib_cm_cdrsk_person_customer_s3.aqua_to_boxi.¿fecha_gestion? &lt;= dia en curso</t>
  </si>
  <si>
    <t>Rated Flag (SNC). Do you rate this credit?</t>
  </si>
  <si>
    <r>
      <t xml:space="preserve">Es el metodo de valoracion de la operación del Leverage finance. El informe espera 3 posibles opciones.
Revisandolo con tecnologia de Ncino y Origen. No estamos recogiendo en sistemas el tipo de valoración.  </t>
    </r>
    <r>
      <rPr>
        <b/>
        <sz val="11"/>
        <rFont val="Santander Text"/>
        <family val="2"/>
      </rPr>
      <t xml:space="preserve">IT Ncino confirma que no se tiene esa información digitalizada en el sistema y tampoco esta en Mercurio. </t>
    </r>
    <r>
      <rPr>
        <sz val="11"/>
        <rFont val="Santander Text"/>
        <family val="2"/>
      </rPr>
      <t xml:space="preserve">
</t>
    </r>
    <r>
      <rPr>
        <b/>
        <sz val="11"/>
        <rFont val="Santander Text"/>
        <family val="2"/>
      </rPr>
      <t>Confirmado con Amian Virgili Javier ( Operaciones )</t>
    </r>
    <r>
      <rPr>
        <sz val="11"/>
        <rFont val="Santander Text"/>
        <family val="2"/>
      </rPr>
      <t xml:space="preserve">
</t>
    </r>
    <r>
      <rPr>
        <b/>
        <sz val="11"/>
        <rFont val="Santander Text"/>
        <family val="2"/>
      </rPr>
      <t>El primer campo es la tabla BIEN y los otros 2 son de la tabla VALOR.BIEN y dependiendo del tipo de valoración que quieran hay que filtrar en esa tabla</t>
    </r>
    <r>
      <rPr>
        <sz val="11"/>
        <rFont val="Santander Text"/>
        <family val="2"/>
      </rPr>
      <t xml:space="preserve">
</t>
    </r>
    <r>
      <rPr>
        <b/>
        <sz val="11"/>
        <rFont val="Santander Text"/>
        <family val="2"/>
      </rPr>
      <t>mmbb_assets_value: La primera te dice el tipo de bien que es
La segunda es donde están las valorsciones
Y luego hay otra específica de Bienes inmuebles: Que era mmbb_real_estate_assets o algo asi
Refinando para sacar la estrutura tecnica.</t>
    </r>
  </si>
  <si>
    <t>scib_cm_cdrsk_person_customer_s3.aqua_to_boxi.s_int_rating_aut</t>
  </si>
  <si>
    <t>If (scib_cm_cdrsk_person_customer_s3.aqua_to_boxi.s_int_rating_aut &lt;&gt; null or Vacio )  = True
Else False</t>
  </si>
  <si>
    <t>Flag with: cd_scib_internal_rating &gt; aqua_to_boxi &gt; s_int_rating_aut</t>
  </si>
  <si>
    <t>If there is an Internal SRR informed, Rated Flag=Y. If the Internal SRR is not informed, Rated Flag=N</t>
  </si>
  <si>
    <t>SNC: Rated Flag. Do you rate this Credit?</t>
  </si>
  <si>
    <t xml:space="preserve">6/27: PP Internal rating, not external
6/13: Do we mean external rating? If so, we asked AC/Express Feed. </t>
  </si>
  <si>
    <t>scib_cm_bktrdcd_finop_finoperation_s3.contractsglobal.liveamount
scib_cm_bktrdcd_finop_finoperation_s3.contractsglobalsan.sanliveamount</t>
  </si>
  <si>
    <t>The current amount the participant has legally committed to lend, according to the credit agreement. Note the difference if Agent is reporting (all participants) or if Participant is reporting (the sole entity that is reporting)</t>
  </si>
  <si>
    <t>Misma descripción y valor que el siguiente? No es este comprometido y el siguiente el real?</t>
  </si>
  <si>
    <r>
      <t xml:space="preserve">scib_cm_bktrdcd_finop_finoperation_s3.contractsglobal.liveamount
scib_cm_bktrdcd_finop_finoperation_s3.contractsglobalsan.sanliveamount
Where Data_date_part = </t>
    </r>
    <r>
      <rPr>
        <b/>
        <sz val="11"/>
        <color rgb="FFFF0000"/>
        <rFont val="Santander Text"/>
        <family val="2"/>
      </rPr>
      <t>'Fecha de la Version actual de la operacion'</t>
    </r>
  </si>
  <si>
    <t>If (ParticipantType=Agent) Then
 scib_cm_bktrdcd_finop_finoperation_s3.contractsglobal.liveamount
if (ParticipantType=Borrower ) Then
scib_cm_bktrdcd_finop_finoperation_s3.contractsglobalsan.sanliveamount</t>
  </si>
  <si>
    <t>scib_cm_bktrdcd_finop_finoperation_s3 &gt; formalised_contracts_hist&gt;live_nominal_total
scib_cm_bktrdcd_finop_finoperation_s3 &gt; contracts_participants_hist &gt; intervention_percent</t>
  </si>
  <si>
    <t>live_nominal_total
intervention_percent</t>
  </si>
  <si>
    <t>Required development</t>
  </si>
  <si>
    <t>SNC: Share of Commitment (Required). The current amount the participant has legally committed to lend, according to the credit agreement. Note the difference if Agent is reporting (all participants) or if Participant is reporting (the sole entity that is reporting)</t>
  </si>
  <si>
    <t>Shouldn't this be field availabe? We have the information although we need to calculate</t>
  </si>
  <si>
    <t>Share of Outstanding</t>
  </si>
  <si>
    <t>scib_cm_bktrdcd_finop_finoperation_s3.contractsglobal.usedamount
scib_cm_bktrdcd_finop_finoperation_s3.contractsglobalsan.sanusedamount</t>
  </si>
  <si>
    <t>If (ParticipantType=Agent) Then
scib_cm_bktrdcd_finop_finoperation_s3.contractsglobal.usedamount
if (ParticipantType=Borrower ) Then
scib_cm_bktrdcd_finop_finoperation_s3.contractsglobalsan.sanusedamount</t>
  </si>
  <si>
    <t>scib_cm_bktrdcd_finop_finoperation_s3 &gt; formalised_contracts_hist&gt;live_nominal_total
scib_cm_bktrdcd_finop_finoperation_s3 &gt; formalised_contracts_hist&gt;drawn_amount_total
scib_cm_bktrdcd_finop_finoperation_s3 &gt; contracts_participants_hist &gt; intervention_percent</t>
  </si>
  <si>
    <t>(live_nominal_total - drawn_amount_total )--&gt; this is the outstanding
intervention_percent</t>
  </si>
  <si>
    <t>Special Mention Percentage</t>
  </si>
  <si>
    <t>Based on the concordance reported and in variable US Regulatory Risk Rating. Report the percent of the Global Committed internally rated as “Special Mentioned”.</t>
  </si>
  <si>
    <t>SNC:(Required) based on the concordance reported and in variable US Regulatory Risk Rating. Report the percent of the Global Committed internally rated as “Special Mention”. The percent must be a value between 0 and 100.</t>
  </si>
  <si>
    <t>7/1 PP Changed to pending definition
6/13: Changed to inactive (PP). These definition are more complex than a simple field. To discuss
Is it required for external or internal rating?</t>
  </si>
  <si>
    <t>Sponsor Flag</t>
  </si>
  <si>
    <t xml:space="preserve">scib_cm_bktrdcd_finop_finoperation_s3.participants.Counterparty (ParticipantType=Borrower) &gt; scib_cm_cdrsk_person_customer_s3.hierarchy_risk_cpty_extended.cpty_parent(cpty) &gt;cib_cm_cdrsk_person_customer_s3.aqua_to_boxi. (cpty_parent).Nombre_completo_1 – 8
Si:
cib_cm_cdrsk_person_customer_s3.aqua_to_boxi.(cpty_parent).financial_sponsor_1 – 8 = 1 &amp; 
cib_cm_cdrsk_person_customer_s3.aqua_to_boxi.(cpty_parent).accionista_1_8 &gt; 0.25 </t>
  </si>
  <si>
    <t>Flag for Sponsor</t>
  </si>
  <si>
    <t xml:space="preserve">scib_cm_bktrdcd_finop_finoperation_s3.participants.Counterparty (ParticipantType=Borrower) &gt; scib_cm_cdrsk_person_customer_s3.hierarchy_risk_cpty_extended.cpty_parent(cpty) &gt;
cib_cm_cdrsk_person_customer_s3.aqua_to_boxi (cpty_parent). Nombre_completo_1 - 8 
</t>
  </si>
  <si>
    <t>If scib_cm_bktrdcd_finop_finoperation_s3.participants.Counterparty (ParticipantType=Agent)  == Banco Santander and  Nombre_completo_1 - 8  &lt;&gt; Vacio and  Accionista_1-8 &gt;= 25%   Then True
Else False</t>
  </si>
  <si>
    <t xml:space="preserve">If "Nombre_completo_1 - 8" vació = 0; if "Nombre_completo_1 - 8" =1 . </t>
  </si>
  <si>
    <t>Required if Sponsor Indicator is ‘Yes’</t>
  </si>
  <si>
    <t>SNC: Does the credit has financial sponsor (Required) (New)- Report Yes if the credit’s obligor has financial sponsors owning at least twenty-five (25%) of the obligor involved in the transaction. Otherwise, report No. Reporting if Agent</t>
  </si>
  <si>
    <t>NEW FIELD +1</t>
  </si>
  <si>
    <t>Pendiente ver como extraemos el porcentaje</t>
  </si>
  <si>
    <t>Sponsor Ownership Percentage</t>
  </si>
  <si>
    <t>scib_cm_bktrdcd_finop_finoperation_s3.participants.Counterparty (ParticipantType=Borrower) &gt; scib_cm_cdrsk_person_customer_s3.hierarchy_risk_cpty_extended.cpty_parent(cpty) &gt;
cib_cm_cdrsk_person_customer_s3.aqua_to_boxi (cpty_parent). Accionista_1-8</t>
  </si>
  <si>
    <t>Percentage of ownership of the reported sponsor</t>
  </si>
  <si>
    <t xml:space="preserve">scib_cm_bktrdcd_finop_finoperation_s3.participants.Counterparty (ParticipantType=Borrower) &gt; scib_cm_cdrsk_person_customer_s3.hierarchy_risk_cpty_extended.cpty_parent(cpty) &gt;
cib_cm_cdrsk_person_customer_s3.aqua_to_boxi (cpty_parent). Accionista_1-8
</t>
  </si>
  <si>
    <t>If scib_cm_bktrdcd_finop_finoperation_s3.participants.Counterparty (ParticipantType=Agent)  == Banco Santander and  Nombre_completo_1 - 8  &lt;&gt; Vacio and  Accionista_1-8 &gt;= 25%   Then Accionista_1-8
Else 0</t>
  </si>
  <si>
    <t>cd_scib_internal_rating &gt; aqua_to_boxi &gt; Accionista_1-8</t>
  </si>
  <si>
    <t>Accionista_1-8 (hay 8 posiciones)</t>
  </si>
  <si>
    <t xml:space="preserve">Sponsorship % may change during different stages of a deal. </t>
  </si>
  <si>
    <t>Required for each sponsor provided</t>
  </si>
  <si>
    <t>SNC: Ownership Percentage (Required) (New) For each Sponsor, report the Sponsor's percentage ownership of the obligor involved in this transaction. The minimum value per sponsor is twenty-five percent (25%). Only if Agent</t>
  </si>
  <si>
    <t>La información del sponsor se encuentra en la tabla aqua to boxi a nivel cliente, ¿no debería estar registrado a nivel operación?
Buscar el porcentaje en aqua to boxy. Pendiente ver como extraemos el porcentaje</t>
  </si>
  <si>
    <t xml:space="preserve">Substandard Percentage </t>
  </si>
  <si>
    <t>Based on the concordance reported and in variable US Regulatory Risk Rating. Report the percent of the Global Committed internally rated as “Substandard”.</t>
  </si>
  <si>
    <t>02/10: Reunión con Fede. Revisar si deberían ir en el módulo de monitoring de Mercurio
15/10: Acordado plan de remediación con Mercurio/nCino para incluirlos en ambos
09/10: Para operaciones de NY debe estar en el modulo de monitorizacion (acordado en reunión con Juan Oscar y javier)</t>
  </si>
  <si>
    <r>
      <t xml:space="preserve">Lo que si que está en nCino es el US regulatory risk rating.  Actualmente no hay un proceso para poder informar este campo o tenerlo digitalizado en el banco Santander.
M&amp;C- 1lod y riegos tienen que acordar un proceso para capturar este dato. 
</t>
    </r>
    <r>
      <rPr>
        <b/>
        <sz val="11"/>
        <rFont val="Santander Text"/>
        <family val="2"/>
      </rPr>
      <t xml:space="preserve">El To be propuesto To be seria incluir esta información en Mercurio en el proceso de generación de la propuesta de Riesgos.  </t>
    </r>
    <r>
      <rPr>
        <sz val="11"/>
        <rFont val="Santander Text"/>
        <family val="2"/>
      </rPr>
      <t xml:space="preserve"> 
Falta cerrar el proceso operativo como primer paso.</t>
    </r>
  </si>
  <si>
    <t>SNC:(Required) based on the concordance reported and in variable US Regulatory Risk Rating. Report the percent of the Global Committed internally rated as “Substandard”. The percent must be a value between 0 and 100.</t>
  </si>
  <si>
    <t>Tax Identification Number (TIN)</t>
  </si>
  <si>
    <t>scib_cm_strdt_refdata_s3.clients.entityDocumentId
(entityDocumentType=Tax ID)</t>
  </si>
  <si>
    <t>Tax Identification Number (TIM)</t>
  </si>
  <si>
    <t>Create a new field in GBO</t>
  </si>
  <si>
    <t>SNC: TIN (Optional) Reported for all Names</t>
  </si>
  <si>
    <t>6/13: Check if GBO field Document ID could be the equivalent to this field (Docuement ID field could be TIN, but could also be something else because it does not have an predefined format)</t>
  </si>
  <si>
    <t>Validated 17/09 Ownership by Manuel Marán</t>
  </si>
  <si>
    <t>Duda de si usar el titular que nos pasa IT España en el perímetro del Loan Tape. Hacer revisiones titular Loan Tape vs Titular de Contract Participants</t>
  </si>
  <si>
    <t>Total Committed Debt / LTM Adjusted EBITDA</t>
  </si>
  <si>
    <r>
      <t xml:space="preserve">Total Committed Debt / </t>
    </r>
    <r>
      <rPr>
        <sz val="11"/>
        <color rgb="FFFF0000"/>
        <rFont val="Santander Text"/>
        <family val="2"/>
      </rPr>
      <t>LTM Adjusted EBITDA</t>
    </r>
  </si>
  <si>
    <r>
      <rPr>
        <b/>
        <sz val="11"/>
        <color rgb="FFFF0000"/>
        <rFont val="Santander Text"/>
        <family val="2"/>
      </rPr>
      <t>El campo existe pero falta el criterio para recuperar los estados financieros</t>
    </r>
    <r>
      <rPr>
        <sz val="11"/>
        <rFont val="Santander Text"/>
        <family val="2"/>
      </rPr>
      <t xml:space="preserve">
scib_cm_cdrsk_person_customer_s3.lt_eeff.deuda_financiera_bruta
scib_cm_cdrsk_person_customer_s3.aqua_to_boxi.pyg_corp_resultado_de_explotacionebitda</t>
    </r>
  </si>
  <si>
    <t>Total Committed Debt / Last 12 months adjusted EBITDA at the time of monitoring</t>
  </si>
  <si>
    <t xml:space="preserve">
scib_cm_cdrsk_person_customer_s3.lt_eeff.deuda_financiera_bruta
scib_cm_cdrsk_person_customer_s3.aqua_to_boxi.pyg_corp_resultado_de_explotacionebitda</t>
  </si>
  <si>
    <t>deuda_financiera_bruta / pyg_corp_resultado_de_explotacionebitda</t>
  </si>
  <si>
    <t>SNC: (Required) (New) Total Committed Leveraged Ratio
Requires TTM &amp; TTM as of date</t>
  </si>
  <si>
    <t>Net Total Funded Debt / LTM Adjusted EBITDA</t>
  </si>
  <si>
    <r>
      <t xml:space="preserve">Total Funded Debt (Net) / </t>
    </r>
    <r>
      <rPr>
        <sz val="11"/>
        <color rgb="FFFF0000"/>
        <rFont val="Santander Text"/>
        <family val="2"/>
      </rPr>
      <t>LTM Adjusted EBITDA</t>
    </r>
  </si>
  <si>
    <t>SNC: Total Outstanding Leverage Ratio (Required) (New)
Requires TTM &amp; TTM as of date</t>
  </si>
  <si>
    <t>Valuation Type</t>
  </si>
  <si>
    <t xml:space="preserve">scib_cm_bktrdcd_finop_mitigateasset_s3.mmbb_assets_registration_data_hist.valuation_method
</t>
  </si>
  <si>
    <t>Valuation basis used to calculate Property Valuation and Loan to Value (As-is, As-completed, As-stabilized)</t>
  </si>
  <si>
    <r>
      <t xml:space="preserve">El primer campo es la tabla BIEN y los otros 2 son de la tabla VALOR.BIEN y dependiendo del tipo de valoración que quieran hay que filtrar en esa tabla
mmbb_assets_value: La primera te dice el tipo de bien que es
 La segunda es donde están las valorsciones
 Y luego hay otra específica de Bienes inmuebles: Que era mmbb_real_estate_assets o algo asi
</t>
    </r>
    <r>
      <rPr>
        <b/>
        <sz val="11"/>
        <rFont val="Santander Text"/>
        <family val="2"/>
      </rPr>
      <t>Habra que hacer mapeo al catalogo propio que espera el reporte.</t>
    </r>
    <r>
      <rPr>
        <sz val="11"/>
        <rFont val="Santander Text"/>
        <family val="2"/>
      </rPr>
      <t xml:space="preserve">
</t>
    </r>
  </si>
  <si>
    <t>Habra que hacer mapeo al catalogo propio que espera el reporte.</t>
  </si>
  <si>
    <t xml:space="preserve">SNC (Required) (New) Report the valuation basis used to calculate Property Valuation and Loan to Value (As-is, As-completed, As-stabilized). Report only if Agent
</t>
  </si>
  <si>
    <t>F&amp;C Basket</t>
  </si>
  <si>
    <t>3rd group - Gaps Identified</t>
  </si>
  <si>
    <t>(Additional 1st lien Debt (Net or Gross) Basket + F&amp;C Basket amount) / LTM Adjusted EBITDA</t>
  </si>
  <si>
    <t>C- Gap Identified</t>
  </si>
  <si>
    <t>(Additional 1st lien Debt (Net or Gross) Basket + available F&amp;C) / LTM Adjusted EBITDA</t>
  </si>
  <si>
    <t>(Additional 1st lien Debt (Net) Basket + available F&amp;C) / LTM Adjusted EBITDA
6/13 - Ana: Are these covenants?</t>
  </si>
  <si>
    <t>LF Advisory</t>
  </si>
  <si>
    <t>(Additional Secured Debt (Net or Gross) Basket + F&amp;C Basket amount) / LTM Adjusted EBITDA</t>
  </si>
  <si>
    <t>(Additional Secured Debt (Net or Gross) Basket + available F&amp;C) / LTM Adjusted EBITDA</t>
  </si>
  <si>
    <t xml:space="preserve">(Additional Secured Debt (Net) Basket + available F&amp;C) / LTM Adjusted EBITDA
6/13 - Ana: Are these covenants?
</t>
  </si>
  <si>
    <t>(Additional Total Debt (Net or Gross) Basket + F&amp;C Basket amount) / LTM Adjusted EBITDA</t>
  </si>
  <si>
    <t>(Additional Total Debt (Net or Gross) Basket + available F&amp;C) / LTM Adjusted EBITDA</t>
  </si>
  <si>
    <t>(Additional Total Debt (Net) Basket + available F&amp;C) / LTM Adjusted EBITDA
6/13 - Ana: Are these covenants?</t>
  </si>
  <si>
    <t>1st lien (Net or Gross) Leverage Ratio Basket</t>
  </si>
  <si>
    <t>1st lien Debt (Net or Gross) / LTM Adjusted EBITDA</t>
  </si>
  <si>
    <t>Section: Amounts</t>
  </si>
  <si>
    <t>1st lien Debt (Net or Gross) / LTM Adjusted EBITDA
6/13 - Ana: Are these covenants?</t>
  </si>
  <si>
    <t>1st lien (Net or Gross) Leverage Ratio Basket Threshold</t>
  </si>
  <si>
    <t>Threshold of the 1st lien Leverage Ratio Basket at per the Credit Agreement</t>
  </si>
  <si>
    <t>Creation of New Field
Required Architecture Redesign
Required Digitalization</t>
  </si>
  <si>
    <t>Create a new field that Leverage Ratio Basket  manually or from AQUA+ taking the closing date. Create a new field that informs the variable at closing</t>
  </si>
  <si>
    <t>Threshold at per the Credit Agreement</t>
  </si>
  <si>
    <t>What is in comments?</t>
  </si>
  <si>
    <t>7-Year Senior Debt Repayment Profile</t>
  </si>
  <si>
    <t>7-Year Senior Secured Debt Repayment Profile Santander Base Case</t>
  </si>
  <si>
    <t>7-Year projected cumulative free cash flow / Total Senior Secured Debt (Base Case)</t>
  </si>
  <si>
    <t>Creation of New Field
Required Architecture Redesign
Required Development
Required Digitalization</t>
  </si>
  <si>
    <t>Create a new field that informs the variable at U/W
Same development as 7-Year Debt Repayment Profile Santander Base Case but using Total Senior Funded Debt
Not in AQUA+. There is no fields to map the senior secured debt (check Total Senior Secured Debt)
Gap 1: Field not available in AQUA+ (how should it be included). Check the field flujo_caja_libre_leverage (this is in EEFF_LF)
Gap 2: Align procedure to ensure that the debt repayment test is utilized and correctly implemented to be filled in in AQUA+
Gap 3: ECB definition differs from US definition (ECB uses as Total Funded Debt the sum up of total funded debt + committed unfunded debt; US only uses total funded debt)
--------Required Development--------
Find eeff state = "FORECAST_BASE_CASE" and s_ent_corp_irat1_fst_date OR s_ent_corp_irat1_fst_year CONTAINS the projected 7 years (2024, 2025, 2026, 2027, 2028, 2029, 2030 if 2023 is the reference), find the latest upload date in s_ent_corp_irat1_eeff_date, sum(CF_CORP_Flujo_de_Caja_Libre) for the 7 years
Divide by corp_deuda_financiera_bruta (total funded debt)</t>
  </si>
  <si>
    <t>6/24: Name changed to Senior Secured Debt, instead of Senior Debt
6/13 - Ana: Is this digitized? 6/24 PP This is a gap. This is Senior Secured Debt (not in the AQUA+ model). 7-year cash free flow is in the AQUA+ model</t>
  </si>
  <si>
    <t>Current 7-Year Senior Debt Repayment Profile</t>
  </si>
  <si>
    <t>Same development as 7-Year Debt Repayment Profile Santander Base Case but using Total Senior Funded Debt
Not in AQUA+. There is no fields to map the senior secured debt (check Total Senior Secured Debt)
Gap 1: Field not available in AQUA+ (how should it be included). Check the field flujo_caja_libre_leverage (this is in EEFF_LF)
Gap 2: Align procedure to ensure that the debt repayment test is utilized and correctly implemented to be filled in in AQUA+
Gap 3: ECB definition differs from US definition (ECB uses as Total Funded Debt the sum up of total funded debt + committed unfunded debt; US only uses total funded debt)
--------Required Development--------
Find eeff state = "FORECAST_BASE_CASE" and s_ent_corp_irat1_fst_date OR s_ent_corp_irat1_fst_year CONTAINS the projected 7 years (2024, 2025, 2026, 2027, 2028, 2029, 2030 if 2023 is the reference), find the latest upload date in s_ent_corp_irat1_eeff_date, sum(CF_CORP_Flujo_de_Caja_Libre) for the 7 years
Divide by corp_deuda_financiera_bruta (total funded debt)</t>
  </si>
  <si>
    <t>6/24: Name changed to Senior Secured Debt, instead of Senior Debt</t>
  </si>
  <si>
    <t>This does not exit. Let´s check all 7-Year Repayment Profile together</t>
  </si>
  <si>
    <t>Create a new field that informs the variable at closing</t>
  </si>
  <si>
    <t>7-Year Senior Secured Debt Repayment Profile Santander Downside Case</t>
  </si>
  <si>
    <t>7-Year projected cumulative free cash flow / Total Senior Secured Debt (Downside)</t>
  </si>
  <si>
    <t>6/24: Name changed to Senior Secured Debt, instead of Senior Debt
6/13: Change from New Group to Financial Statements. This is mapped with the other Repayment test. 
6/8: Group added as a result of Risk review 6-8</t>
  </si>
  <si>
    <t>Actual Loss Realized at time of write-off</t>
  </si>
  <si>
    <t>Equation/ACyG -&gt; Loan_iq</t>
  </si>
  <si>
    <t>Faltaria el importe del ajuste manual de provisiones realizado en contabilidad
Faltaria sacar la fecha en la que la operación se saca de balance contablemente y se da por perdida
Santander Comminment --&gt; scib_cm_bktrdcd_finop_finoperation_s3.contractsglobalsan.sanliveamount</t>
  </si>
  <si>
    <t>Actual Loss Realized at time of Write-off</t>
  </si>
  <si>
    <t>Accounting Data Hub -&gt; BDH3</t>
  </si>
  <si>
    <t xml:space="preserve">lo aprovisionado (motor de modelica) + la provision manual metida en contabilidad </t>
  </si>
  <si>
    <t xml:space="preserve">Contabilidad </t>
  </si>
  <si>
    <t xml:space="preserve">6/13: Further description is required Is it a proxy with the insolvency fund? If so, it is in Equation. </t>
  </si>
  <si>
    <t>Confirm with WO team what they expected from this field</t>
  </si>
  <si>
    <t>Actual Loss Realized as % of Commitment</t>
  </si>
  <si>
    <t>Actual Loss Realized at time of write-off / REC</t>
  </si>
  <si>
    <t>Calculated: Under analysis</t>
  </si>
  <si>
    <t>Actual Loss Realized at time of WO / Santander Commitment (as of)</t>
  </si>
  <si>
    <t>calcular primero la diferencia entre el importe vivo de la operación - lo aprovisionado (motor de modelica) + la provision manual metida en contabilidad / dividido entre el importe vivo de la operación.</t>
  </si>
  <si>
    <t>crwaesca</t>
  </si>
  <si>
    <t>Denominator aligned to REC</t>
  </si>
  <si>
    <t>Agent - Junior Debt</t>
  </si>
  <si>
    <t>Name of Bank acting as Agent</t>
  </si>
  <si>
    <t>7/17- Asked risk
7/1: Mercurio has only information for the agent. Pending extraction for validation.</t>
  </si>
  <si>
    <t>Is this closed already?</t>
  </si>
  <si>
    <t>Agent - Senior Debt</t>
  </si>
  <si>
    <t>Name of the Bank acting as Agent  (for Senior Debt)</t>
  </si>
  <si>
    <t>Closing Attestion of Deal Term</t>
  </si>
  <si>
    <t>Attestation of Deal Term</t>
  </si>
  <si>
    <t>Certification of the terms of the deal (Closing)</t>
  </si>
  <si>
    <t>Gustavo. 
Has this being located?</t>
  </si>
  <si>
    <t>Dollar amount over par if the debt security is called early</t>
  </si>
  <si>
    <t>Number / bps</t>
  </si>
  <si>
    <t>LF Capital Markets</t>
  </si>
  <si>
    <t>Total Cash Equity</t>
  </si>
  <si>
    <t>Cash Equity</t>
  </si>
  <si>
    <t>not available</t>
  </si>
  <si>
    <t>Creation of New Field
Required digitalization</t>
  </si>
  <si>
    <t>6/12 - This was preclassified as FS; it is a measurement of cash equity contributed by sponsor. Definition is updated</t>
  </si>
  <si>
    <t>Closing Cash Equity</t>
  </si>
  <si>
    <t>Actual cash equity contributed at closing</t>
  </si>
  <si>
    <t>PF Cash Interest Expense</t>
  </si>
  <si>
    <t xml:space="preserve">Cash Interest </t>
  </si>
  <si>
    <t>Cash Interest (U/W)</t>
  </si>
  <si>
    <t>Loan IQ/FMIS</t>
  </si>
  <si>
    <t>Creation of New Field
Required Architecture Redesign</t>
  </si>
  <si>
    <t>Create a new field that informs this at u/w</t>
  </si>
  <si>
    <t>7/1- Review variable name with Risk
6/12 - These are interest on the transactions; it is not captured in AQUA+. Description is updated
6/13 - Ana: This is from the client's Financial Statements?</t>
  </si>
  <si>
    <t>Closing Cash Interest Expense</t>
  </si>
  <si>
    <t>Cash Interest (Closing)</t>
  </si>
  <si>
    <t>Create a new field that informs this at closing</t>
  </si>
  <si>
    <t>7/1- Review variable name with Risk
6/12 - These are interest on the transactions; it is not captured in AQUA+. Description is updated</t>
  </si>
  <si>
    <t>In BS not in P&amp;L. Gustavo</t>
  </si>
  <si>
    <t>Current Cash Interest Expense</t>
  </si>
  <si>
    <t>Cash Interest (Monitoring)</t>
  </si>
  <si>
    <t>No need to send to anyone because it is a Gap
yes, 27/07 (Loan IQ- Iratxe Diéz, Lucas Videla)</t>
  </si>
  <si>
    <t>Create a new field. Currently taking "gasto financiero" from P&amp;L and Cashflow</t>
  </si>
  <si>
    <t>6/12 - These are interest on the transactions; it is not captured in AQUA+. Description is updated</t>
  </si>
  <si>
    <t>Closing Cash Interest Coverage</t>
  </si>
  <si>
    <t>Ratio of LTM Adjusted EBITDA and Cash Interest (Closing)</t>
  </si>
  <si>
    <t>Ratio of LTM Adjusted EBITDA and Cash Interest (U/W)</t>
  </si>
  <si>
    <t>Collateral Dilution</t>
  </si>
  <si>
    <t>Free and Clear Basket</t>
  </si>
  <si>
    <t>Amount of the F&amp;C Basket that is in used at the time of U/W</t>
  </si>
  <si>
    <t>6/13: Further description is required</t>
  </si>
  <si>
    <t>Being reviewed with Isabel, we can safely say it is a gap</t>
  </si>
  <si>
    <t>Amount of the F&amp;C Basket that is in used</t>
  </si>
  <si>
    <t>IG/ Modellica</t>
  </si>
  <si>
    <t>Amount of cost savings and synergies (Closing)</t>
  </si>
  <si>
    <t>Create a new field that informs the variable at closing
Not in AQUA+.</t>
  </si>
  <si>
    <t>Amount of cost savings and synergies (U/W)</t>
  </si>
  <si>
    <t>Create a new field that informs the variable at U/W
Field not in AQUA+, need digitalization.</t>
  </si>
  <si>
    <t>Ratio of cost saving and synergies by LTM Adjusted EBITDA (Closing)</t>
  </si>
  <si>
    <t>Ratio of cost saving and synergies by LTM Adjusted EBITDA (U/W)</t>
  </si>
  <si>
    <t>Country where the majority (TO BE DEFINED) of sales takes place/source of EBITDA</t>
  </si>
  <si>
    <t>Ask B.Villapadierna or review id this is digitalized</t>
  </si>
  <si>
    <t>Covenant Test - Springer % Utilization</t>
  </si>
  <si>
    <t>Covenants</t>
  </si>
  <si>
    <t>% Utilization (Springer) at the time of the monitoring</t>
  </si>
  <si>
    <t>Actual Financial Indicator value - Financial Indicator Value</t>
  </si>
  <si>
    <t>194 - 50 = 144</t>
  </si>
  <si>
    <t>Required Architecture Redesign</t>
  </si>
  <si>
    <t>Need to conect nCino with other system</t>
  </si>
  <si>
    <t>7/18: Ask Gustavo 
7/4: Covenants not available in Loan IQ at monitoring. 
6/26: Ask which will be the Golden Source at monitoring (Loan IQ?)
6/13: Risk analyzing nCino information that is used locally</t>
  </si>
  <si>
    <t>Review all covenants for final checks. What about the open ones?</t>
  </si>
  <si>
    <t>Covenant Test - Springer Utilization</t>
  </si>
  <si>
    <t>Amount of utilization ($ amount) at the time of the monitoring</t>
  </si>
  <si>
    <t>La información de clausulas legales y de monitorización de las mismas es Mercurio y su reflejo en BDH 3.0. 
Ha dia de hoy no se tiene iniciado la intrgracción por lo tanto no se puede establecer una estructura tecnica.</t>
  </si>
  <si>
    <t>Amount of Credit Reserve Written-Off</t>
  </si>
  <si>
    <t>Credit Reserve Written-Off</t>
  </si>
  <si>
    <t>Modelica or contabilidad</t>
  </si>
  <si>
    <t>Amount of credit reserve at WO (only reported once WO)</t>
  </si>
  <si>
    <t>Credit Risk DH o Acoounting data hub</t>
  </si>
  <si>
    <t>Date Credit Reserve Written-Off</t>
  </si>
  <si>
    <t>Date of the Credit Reserve WO</t>
  </si>
  <si>
    <t>Date Credit Reserve Taken</t>
  </si>
  <si>
    <t>Date Specific Credit Reserve Taken</t>
  </si>
  <si>
    <t xml:space="preserve">Date of the manual provision added </t>
  </si>
  <si>
    <t>6/13:  Further description is required. If we are referring to the restructuration mark it is in Mercurio.</t>
  </si>
  <si>
    <t>PF EBITDA Adjustments</t>
  </si>
  <si>
    <t>Amount of pro-forma EBITDA adjustments made</t>
  </si>
  <si>
    <t>EBITDA Adjustments</t>
  </si>
  <si>
    <t>EBITDA adjustments made (Closing)</t>
  </si>
  <si>
    <t xml:space="preserve">Number </t>
  </si>
  <si>
    <t>Create a new field that informs the variable at closing
Field not in AQUA+</t>
  </si>
  <si>
    <t>6/13 - Ana: Is this digitized?</t>
  </si>
  <si>
    <t>Review the yellow with all EBITDA Ad</t>
  </si>
  <si>
    <t>EBITDA adjustments made (Monitoring)</t>
  </si>
  <si>
    <t>EBITDA adjustments made (U/W)</t>
  </si>
  <si>
    <t>PF EBITDA Addbacks as % of Santander Financeable EBITDA</t>
  </si>
  <si>
    <t>Amount of pro-forma EBITDA adjustments accepted by SAN as part of SAN PF LTM Financeable EBITDA</t>
  </si>
  <si>
    <t>EBITDA Adjustments / LTM Adjusted EBITDA</t>
  </si>
  <si>
    <t>Calculated: C- Gap Identified</t>
  </si>
  <si>
    <t>EBITDA Adjustments as a ratio of LTM Adjusted EBITDA</t>
  </si>
  <si>
    <t>6/13: Definition updated
6/13 - Ana: Is this digitized?</t>
  </si>
  <si>
    <t>6/13: Definition updated</t>
  </si>
  <si>
    <t>Santander Base Case EV</t>
  </si>
  <si>
    <t>EV (Santander Base Case)</t>
  </si>
  <si>
    <t>Santander baseline estimation of Enterprise Value (Monitoring)</t>
  </si>
  <si>
    <t>Naming convention modified</t>
  </si>
  <si>
    <t>Santander baseline estimation of Enterprise Value (Closing)</t>
  </si>
  <si>
    <t>Santander baseline estimation of Enterprise Value (U/W)</t>
  </si>
  <si>
    <t>Creation of New Field
Required Architecture Redesign 
Required Digitalization</t>
  </si>
  <si>
    <t>ACPM</t>
  </si>
  <si>
    <t>Santander Downside EV</t>
  </si>
  <si>
    <t>EV (Santander Downside Case)</t>
  </si>
  <si>
    <t>Santander downside estimation of Enterprise Value (Monitoring)</t>
  </si>
  <si>
    <t>Santander downside estimation of Enterprise Value (Closing)</t>
  </si>
  <si>
    <t>Santander downside estimation of Enterprise Value (U/W)</t>
  </si>
  <si>
    <t>EV Mulitple (PF LTM Adjusted EBITDA)</t>
  </si>
  <si>
    <t>Total Capitalization / PF LTM Adjusted EBITDA</t>
  </si>
  <si>
    <t>EV / LTM Adjusted EBITDA</t>
  </si>
  <si>
    <t>EV as ratio of LTM Adjusted EBITDA</t>
  </si>
  <si>
    <t>EV / Projected 1y EBITDA (Santander Base Case)</t>
  </si>
  <si>
    <t>EV as ratio of projected 1y EBITDA</t>
  </si>
  <si>
    <t>EV Mulitple (Santander Downside Case)</t>
  </si>
  <si>
    <t>Total Capitalization / SAN PF LTM Financeable EBITDA</t>
  </si>
  <si>
    <t>EV / Projected 1y EBITDA (Santander Downside Case)</t>
  </si>
  <si>
    <t>Naming convention for the Projected 1y EBITDA (Santander Downside Case)</t>
  </si>
  <si>
    <t>F&amp;C Basket % EBITDA</t>
  </si>
  <si>
    <t>F&amp;C Basket amount available % LTM EBITDA</t>
  </si>
  <si>
    <t>inner join [fichero scan] scan on (scan.IDENTIFICADOR =  entityparentglcs)</t>
  </si>
  <si>
    <t>F&amp;C Basket % EBITDA Threshold</t>
  </si>
  <si>
    <t>Threshold established to the use of Free&amp;Clear Basket (calculated as the maximum amount of the Free&amp;Clear Basket that can be used as a percentage of the EBITDA)</t>
  </si>
  <si>
    <t>Creation of new field
Required Architecture Redesign
Required Digitalization</t>
  </si>
  <si>
    <t>% LTM EBITDA Threshold</t>
  </si>
  <si>
    <t>Risk process as well</t>
  </si>
  <si>
    <t>F&amp;C Basket amount</t>
  </si>
  <si>
    <t>F&amp;C Basket amount available</t>
  </si>
  <si>
    <t>F&amp;C Basket amount available. / This is possibly a calculation (PNDG)</t>
  </si>
  <si>
    <t>F&amp;C Basket Amount Threshold</t>
  </si>
  <si>
    <t>Threshold established to the use of Free&amp;Clear Basket (calculated as the maximum amount of the Free&amp;Clear Basket that can be used)</t>
  </si>
  <si>
    <t>$ amount of the FreeBie Basket Threshod</t>
  </si>
  <si>
    <t>Middle Office (BO)</t>
  </si>
  <si>
    <t>Facility Limit</t>
  </si>
  <si>
    <r>
      <t xml:space="preserve">scib_cm_bktrdcd_finop_finoperation_s3.contractsglobal.TotalAmount
Where operación = </t>
    </r>
    <r>
      <rPr>
        <sz val="11"/>
        <color rgb="FFFF0000"/>
        <rFont val="Santander Text"/>
        <family val="2"/>
      </rPr>
      <t>'Commitment Letter'</t>
    </r>
  </si>
  <si>
    <t>Loan IQ/Mercurio</t>
  </si>
  <si>
    <t>Create a new field that informs the variable at U/W
The process of distinguishing between underwriting and closing it is not yet in CREAM</t>
  </si>
  <si>
    <t>Nominal (CREAM field)</t>
  </si>
  <si>
    <t>Let´s review if we need to remove this
DELETE</t>
  </si>
  <si>
    <t>Facility Rating - Fitch</t>
  </si>
  <si>
    <t>Facility Rating Fitch scale</t>
  </si>
  <si>
    <t>Once Facility rating field is created, capture at U/W moment</t>
  </si>
  <si>
    <t xml:space="preserve">6/24- Ask Risk if this is related to FRR (facility risk rating) calculated by risk agencies as LGD.  </t>
  </si>
  <si>
    <t>How is this mapped right now?</t>
  </si>
  <si>
    <t xml:space="preserve">External ratings are only available at Borrower level. There is no rating at facility level. </t>
  </si>
  <si>
    <t>Facility rating</t>
  </si>
  <si>
    <t xml:space="preserve">6/13 - Ana: What is the scale?
6/24- Ask Risk if this is related to FRR (facility risk rating) calculated by risk agencies as LGD.  </t>
  </si>
  <si>
    <t>Facility Rating - Moody's</t>
  </si>
  <si>
    <t>Facility Rating Moody's scale</t>
  </si>
  <si>
    <t>Once Facility rating field is created, capture at closing moment</t>
  </si>
  <si>
    <t>Facility Rating - S&amp;P</t>
  </si>
  <si>
    <t>Facility Rating S&amp;P scale</t>
  </si>
  <si>
    <t>Create a new field that informs the variable at U/W
Field is not available in AQUA</t>
  </si>
  <si>
    <t>Flag of Net/Gross for Basket Ratios</t>
  </si>
  <si>
    <t>Flag indicating if the F&amp;C Basket ratios are to be calculated over Net or Gross metrics</t>
  </si>
  <si>
    <t>This is a flag to differentiate if the basket ratios are calculated based on gross or net values. All the values will be then aligned to it.</t>
  </si>
  <si>
    <t>High Leverage Transaction Flag</t>
  </si>
  <si>
    <t xml:space="preserve">Create a new field that informs the variable at U/W
This flag is available in reports but there isn´t a specific field created. </t>
  </si>
  <si>
    <t>6/13: Is it a flag of the transaction itself?</t>
  </si>
  <si>
    <t>Identifier (Intermediate Sponsor)</t>
  </si>
  <si>
    <t>GLCS code of the Sponsor (Intermediate)</t>
  </si>
  <si>
    <t>Leverage Buy Out Flag</t>
  </si>
  <si>
    <t>7/16- Reconfirm the gap
Subsegment in CREAM</t>
  </si>
  <si>
    <t>Legal Counsel</t>
  </si>
  <si>
    <t>Lawyers to the Company for the transaction</t>
  </si>
  <si>
    <t>Name of the Lawyers Company assigend to the Obligor</t>
  </si>
  <si>
    <t>Text</t>
  </si>
  <si>
    <t>I can safely say this is a gap</t>
  </si>
  <si>
    <t>Leverage Finance Designation</t>
  </si>
  <si>
    <t>Flagged as a Leveraged Finance transaction</t>
  </si>
  <si>
    <t>Leveraged Finance transaction flag (Y/N)</t>
  </si>
  <si>
    <t>Yes/No</t>
  </si>
  <si>
    <t>Creation of New Field
Required Architecture Redesign
Required Development</t>
  </si>
  <si>
    <t xml:space="preserve">Create a new field that informs the variable at U/W
Requires a development to cover all LevFin definitions </t>
  </si>
  <si>
    <t>6/26: Currently we only have a manual flag.</t>
  </si>
  <si>
    <t>Risk process, definitions and criteria</t>
  </si>
  <si>
    <t>PF LTM Reported EBITDA</t>
  </si>
  <si>
    <t>Pro-forma last 12 months Reported EBITDA by the Company</t>
  </si>
  <si>
    <t>LTM Reported EBITDA</t>
  </si>
  <si>
    <t>LTM EBITDA reported by the company (Closing)</t>
  </si>
  <si>
    <t>Creation of New Field
Required Architecture Redesign  
Required Digitalization</t>
  </si>
  <si>
    <t>Create a new field that informs the variable at Closing</t>
  </si>
  <si>
    <t>6/13 - Ana: Is this digitized?
24/6- Not in local or Global systems. How are we goint to capture this?</t>
  </si>
  <si>
    <t>LTM EBITDA reported by the company (U/W)</t>
  </si>
  <si>
    <t>Create a new field that informs the variable at U/W</t>
  </si>
  <si>
    <t>24/6- Not in local or Global systems. How are we goint to capture this?</t>
  </si>
  <si>
    <t>Margin Cash Pay</t>
  </si>
  <si>
    <t>Amount of the margin being paid in cash</t>
  </si>
  <si>
    <t>Capital Markets</t>
  </si>
  <si>
    <t>Flag of payment in cash (no PIK toggle possible)</t>
  </si>
  <si>
    <t>We sent those to Gustavo? To review</t>
  </si>
  <si>
    <t>Margin PIK</t>
  </si>
  <si>
    <t>Amount of the margin being paid in PIK</t>
  </si>
  <si>
    <t xml:space="preserve">Flag PIK </t>
  </si>
  <si>
    <t>Minimum Underwriting Standards Score</t>
  </si>
  <si>
    <t>Scorecard to be developed but factors in debt repayment profile, EV etc.</t>
  </si>
  <si>
    <t>Scorecard to be developed but factors in debt repayment profile, EV etc. at U/W</t>
  </si>
  <si>
    <t>22/07: Minimum U/W Exceptions are in nCino but score is being created by RK to be part of the process. This is a gap at this point
26/6: To ask nCino. 
Underwriting standards exceptions: codes depending on the elements (tenor, etc.). We won't have an "aggregation" yet</t>
  </si>
  <si>
    <t>This is a Risk process to create</t>
  </si>
  <si>
    <t>Minimum Underwriting Standards Score - Closing</t>
  </si>
  <si>
    <t>Scorecard to be developed but factors in debt repayment profile, EV etc. at closing</t>
  </si>
  <si>
    <t>22/07: Minimum Closing Exceptions are in nCino but score is being created by RK to be part of the process. This is a gap at this point
26/6: To ask nCino. 
Underwriting standards exceptions: codes depending on the elements (tenor, etc.). We won't have an "aggregation" yet</t>
  </si>
  <si>
    <t>Moody's Industry Code</t>
  </si>
  <si>
    <t>High level sector</t>
  </si>
  <si>
    <t>Moody's Industry Code (Borrower)</t>
  </si>
  <si>
    <t>Moody's industry code for industry sector classification of the borrower</t>
  </si>
  <si>
    <t>Create a new field to include it in AQUA+
Required development to capture the information regarding Industry Code from Bloomberg using Ticker Equity in AC</t>
  </si>
  <si>
    <t>6/13: Ask PP. Local risk report?</t>
  </si>
  <si>
    <t>Review with Gustavo</t>
  </si>
  <si>
    <t>Moody's Industry Sub-Code</t>
  </si>
  <si>
    <t>Subsector</t>
  </si>
  <si>
    <t>Moody's Industry Sub-Code (Borrower)</t>
  </si>
  <si>
    <t>Create a new field to include it in AQUA+
Required development to capture the information regarding Industry Sub-Code from Bloomberg using Ticker Equity in AC</t>
  </si>
  <si>
    <t>Name (Intermediate Sponsor)</t>
  </si>
  <si>
    <t>Name of Intermadiate Sponsor</t>
  </si>
  <si>
    <t>PIK Toggle</t>
  </si>
  <si>
    <t>Does the margin have a PIK toggle feature?</t>
  </si>
  <si>
    <t>PIK Toggle Flag</t>
  </si>
  <si>
    <t>Flag of optional PIK activation</t>
  </si>
  <si>
    <t>Yes / No</t>
  </si>
  <si>
    <t>Projected 1y Management EBITDA</t>
  </si>
  <si>
    <t xml:space="preserve">1y Management EBITDA </t>
  </si>
  <si>
    <t>6/24- AQUA has two cases (base &amp; stress case); management is not captured. How is this treated and how could we capture it?</t>
  </si>
  <si>
    <t>Closing RCF Funding</t>
  </si>
  <si>
    <t>RCF Funding</t>
  </si>
  <si>
    <t>Amount of Total Debt Funded of the RCF Facility</t>
  </si>
  <si>
    <t>To check this with Gustavo/Isabel</t>
  </si>
  <si>
    <t>Region of Assets</t>
  </si>
  <si>
    <t>Where the majority of assets are located</t>
  </si>
  <si>
    <t>Region (macro-region, e.g, US, Europe, ..) where the majority (TO BE DEFINED) of assets are located</t>
  </si>
  <si>
    <t>Region of Risk (sales, EBITDA)</t>
  </si>
  <si>
    <t>Where majority of sales take place</t>
  </si>
  <si>
    <t>Region (macro-region, e.g, US, Europe, ..) where the majority (TO BE DEFINED) of sales takes place/source of EBITDA</t>
  </si>
  <si>
    <t>Risk Outlook</t>
  </si>
  <si>
    <t>Se ha puesto el Outlock de lo los rating. Sino es eso  hay que correguir. Revisar en conjunto</t>
  </si>
  <si>
    <t>scib_cm_mkrkdt_refdata_finmarketecodata_s3.entity_current_ratings.outlook</t>
  </si>
  <si>
    <t>6/17- Is risk outlook only for external rating?
6/24- To review with risk</t>
  </si>
  <si>
    <t>To review with Gustavo. Are we mapping the risk outlook from Moodys, etc? AQUA then?</t>
  </si>
  <si>
    <t>Es como una tendencia adicional al rating interno (estable, positivo, negativo) 
y para ellos necesita desarrollar esa metodoglogia interna que complemente al rating interno de Aqua plus</t>
  </si>
  <si>
    <t>No need to send to anyone because it is a Gap
yes 27/07 (AQUA+ - Blanca Villapadierna, miguel del val)</t>
  </si>
  <si>
    <t xml:space="preserve">Create a new field. External rating outlook is not what is expected from this field. </t>
  </si>
  <si>
    <t>6/24- To review with risk</t>
  </si>
  <si>
    <t>Senior Committed Debt</t>
  </si>
  <si>
    <t>Amount of Senior Debt committed (Monitoring)</t>
  </si>
  <si>
    <t>This will be calculated in AQUA+</t>
  </si>
  <si>
    <t>6/24: Changed to CALCULATED. Senior Funded Debt + Committed Unfunded Debt</t>
  </si>
  <si>
    <t>Review the gap to understand why they are like this</t>
  </si>
  <si>
    <t>Amount of Senior Debt committed (Closing)</t>
  </si>
  <si>
    <t>Rango de prioridad. Se tiene la total. Pero no la senior o la junior. 
Parece que esta relacionada con la parte de repago de la deuda y una subdivisión adicional en dos partes.</t>
  </si>
  <si>
    <t>Amount of Senior Debt committed (U/W)</t>
  </si>
  <si>
    <t>Senior Committed Debt / EV (Santander Base Case)</t>
  </si>
  <si>
    <t>Senior Committed Debt as ratio of EV</t>
  </si>
  <si>
    <t>Senior Committed Debt / EV (Santander Downside Case)</t>
  </si>
  <si>
    <t>Senior Committted Debt / Santander PF LTM Financeable EBITDA</t>
  </si>
  <si>
    <t>Senior Committed Debt / LTM Adjusted EBITDA</t>
  </si>
  <si>
    <t>Senior Committed Debt / Last 12 months adjusted EBITDA at the time of U/W</t>
  </si>
  <si>
    <t>Closing Committed Senior Debt / Closing LTM Adjusted EBITDA</t>
  </si>
  <si>
    <t>Actual committed Senior Debt / LTM Adjusted EBITDA at closing</t>
  </si>
  <si>
    <t>Senior Committed Debt / Last 12 months adjusted EBITDA at the time of closing</t>
  </si>
  <si>
    <t>Senior Committed Debt / Last 12 months adjusted EBITDA at the time of monitoring</t>
  </si>
  <si>
    <t>Senior Committed Debt / Projected 1y EBITDA (Santander Base Case)</t>
  </si>
  <si>
    <t>Senior Committed Debt as ratio of projected 1y EBITDA</t>
  </si>
  <si>
    <t>Total Committed Senior Debt / EV Mulitple (Santander Downside Case)</t>
  </si>
  <si>
    <t>Senior Committed Debt / Projected 1y EBITDA (Santander Downside Case)</t>
  </si>
  <si>
    <t>Committed Senior Debt as a ratio of EV Multiple (calculated with financeable EBITDA downside case) at closing</t>
  </si>
  <si>
    <t>Aligned with Projected 1y EBITDA (Santander Base Case)</t>
  </si>
  <si>
    <t>Senior Committed Debt / Total Capitalization</t>
  </si>
  <si>
    <t>Senior Committed Debt as ratio of Total Capitalization</t>
  </si>
  <si>
    <t>Closing Funded Senior Debt</t>
  </si>
  <si>
    <t>Senior Funded Debt</t>
  </si>
  <si>
    <t>Amount of Total Senior Funded Debt (Closing)</t>
  </si>
  <si>
    <t>Breakdown not available in AQUA; we need to capture from local financial model
Create a new field that informs the variable at closing</t>
  </si>
  <si>
    <t xml:space="preserve">6/18- Ask nCino if this is digitalized or only the pdf/Excel file is uploaded. </t>
  </si>
  <si>
    <t>Amount of Total Senior Funded Debt (Monitoring)</t>
  </si>
  <si>
    <t>Breakdown not available in AQUA; we need to capture from local financial model</t>
  </si>
  <si>
    <t>Amount of Total Senior Funded Debt (U/W)</t>
  </si>
  <si>
    <t>Create a new field that informs the variable at U/W
Breakdown not available in AQUA; we need to capture from local financial model</t>
  </si>
  <si>
    <t>Net Senior Funded Debt</t>
  </si>
  <si>
    <t>Senior Funded Debt (Net)</t>
  </si>
  <si>
    <t>Amount of Total Senior Funded Debt net of Cash and Cash equivalents (U/W)</t>
  </si>
  <si>
    <t>Net Funded Senior Debt</t>
  </si>
  <si>
    <t>Amount of Total Senior Funded Debt net of Cash and Cash equivalents (Monitoring)</t>
  </si>
  <si>
    <t>Amount of Total Senior Funded Debt net of Cash and Cash equivalents (Closing)</t>
  </si>
  <si>
    <t>Creation of New Field
Required Architecture Redesign  
Required Development</t>
  </si>
  <si>
    <t>Senior Funded Debt (Net) / EV (Santander Base Case)</t>
  </si>
  <si>
    <t>Senior Funded Debt as ratio of EV</t>
  </si>
  <si>
    <t>Senior Funded Debt (Net) / EV (Santander Downside Case)</t>
  </si>
  <si>
    <t>Net Senior Funded Debt / LTM Adjusted EBITDA</t>
  </si>
  <si>
    <t>Senior Funded Debt (Net) / LTM Adjusted EBITDA</t>
  </si>
  <si>
    <t>Net Senior Funded Debt / LTM adjusted EBITDA at the time of closing</t>
  </si>
  <si>
    <t>Net Funded Senior Debt / LTM Adjusted EBITDA</t>
  </si>
  <si>
    <t>Net Senior Funded Debt / LTM adjusted EBITDA at the time of monitoring</t>
  </si>
  <si>
    <t>Net Senior Funded Debt / LTM adjusted EBITDA at the time of U/W</t>
  </si>
  <si>
    <t>Senior Funded Debt (Net) / Projected 1y EBITDA (Santander Base Case)</t>
  </si>
  <si>
    <t>Net Senior Funded Debt as a ratio of project 1y EBITDA</t>
  </si>
  <si>
    <t>Senior Funded Debt (Net) / Projected 1y EBITDA (Santander Downside Case)</t>
  </si>
  <si>
    <t>Senior Funded Debt (Net) / Total Capitalization</t>
  </si>
  <si>
    <t>Net Senior Funded Debt as a ratio of total Capitalization</t>
  </si>
  <si>
    <t>Closing Funded Senior Debt / Closing LTM Adjusted EBITDA</t>
  </si>
  <si>
    <t>Actual Senior funding / LTM adjusted EBITDA at closing</t>
  </si>
  <si>
    <t>Senior Funded Debt / LTM Adjusted EBITDA</t>
  </si>
  <si>
    <t>Senior Secured + Unsecured Funded Debt / LTM Adjusted EBITDA at the time of closing</t>
  </si>
  <si>
    <t>Senior Secured + Unsecured Funded Debt / LTM Adjusted EBITDA at the time of monitoring</t>
  </si>
  <si>
    <t>Senior Secured + Unsecured Funded Debt / LTM Adjusted EBITDA at the time of U/W</t>
  </si>
  <si>
    <t>Senior Secured Committed Debt</t>
  </si>
  <si>
    <t>Senior Secured Debt that is committed (U/W)</t>
  </si>
  <si>
    <t xml:space="preserve">6/13 - Ana: Is this digitized?
6/18- Ask nCino if this is digitalized or only the pdf/Excel file is uploaded. </t>
  </si>
  <si>
    <t>Closing Committed Senior Secured Debt</t>
  </si>
  <si>
    <t>Senior Secured Debt that is committed (Closing)</t>
  </si>
  <si>
    <t>Breakdown not available in AQUA; we need to capture from local Financial Model.
Create a new field that informs the variable at closing</t>
  </si>
  <si>
    <t>Senior Secured Debt that is committed (Monitoring)</t>
  </si>
  <si>
    <t>Breakdown not available in AQUA; we need to capture from local Financial Model.</t>
  </si>
  <si>
    <t>Senior Secured Committed Debt / EV (Santander Base Case)</t>
  </si>
  <si>
    <t>Senior Secured Committed Debt as a ratio of EV</t>
  </si>
  <si>
    <t>Senior Secured Committed Debt / EV (Santander Downside Case)</t>
  </si>
  <si>
    <t>Closing Committed Senior Secured Debt / Closing LTM Adjusted EBITDA</t>
  </si>
  <si>
    <t>Actual committed Senior Secured Debt / LTM Adjusted EBITDA at closing</t>
  </si>
  <si>
    <t>Senior Secured Committed Debt / LTM Adjusted EBITDA</t>
  </si>
  <si>
    <t>Senior Secured Committed Debt as ratio of LTM Adjusted EBITDA at closing</t>
  </si>
  <si>
    <t>Senior Secured Committed Debt as ratio of LTM Adjusted EBITDA at monitoring</t>
  </si>
  <si>
    <t>Senior Secured Committed Debt as ratio of LTM Adjusted EBITDA at U/W</t>
  </si>
  <si>
    <t>Senior Secured Committed Debt / Projected 1y EBITDA (Santander Base Case)</t>
  </si>
  <si>
    <t xml:space="preserve">Senior Secured Committed Debt as ratio of projected 1y EBITDA  </t>
  </si>
  <si>
    <t>Senior Secured Committed Debt / Projected 1y EBITDA (Santander Downside Case)</t>
  </si>
  <si>
    <t>Senior Secured Committed Debt / Total Capitalization</t>
  </si>
  <si>
    <t>Senior Secured Committed Debt as ratio of total Capitalization</t>
  </si>
  <si>
    <t>Senior Secured Funded Debt</t>
  </si>
  <si>
    <t>Amount of Senior Secured Debt Funded at closing</t>
  </si>
  <si>
    <t>Amount of Senior Secured Debt Funded (fully drawn) (U/W)</t>
  </si>
  <si>
    <t>Create a new field that informs the variable at U/W
Breakdown not available in AQUA; we need to capture from local Financial Model.</t>
  </si>
  <si>
    <t xml:space="preserve">6/13 - Ana: This is from the client's operation?
6/18- Ask nCino if this is digitalized or only the pdf/Excel file is uploaded. </t>
  </si>
  <si>
    <t>Closing Funded Senior Secured Debt</t>
  </si>
  <si>
    <t>Amount of Senior Secured Debt Funded (fully drawn) (Closing)</t>
  </si>
  <si>
    <t>Amount of Senior Secured Funded Debt Funded (fully drawn) (Monitoring)</t>
  </si>
  <si>
    <t>Senior Secured Funded Debt / EV (Santander Base Case)</t>
  </si>
  <si>
    <t>Senior Secured Funded Debt as ratio of EV</t>
  </si>
  <si>
    <t>Senior Secured Funded Debt / EV (Santander Downside Case)</t>
  </si>
  <si>
    <t>Senior Secured Funded Debt / Santander PF LTM Financeable EBITDA</t>
  </si>
  <si>
    <t>Senior Secured Leverage at closing</t>
  </si>
  <si>
    <t>Senior Secured Funded Debt / LTM Adjusted EBITDA</t>
  </si>
  <si>
    <t>Senior Secured Funded Debt as ratio of LTM Adjusted EBITDA at U/W</t>
  </si>
  <si>
    <t>New definition to include (PNDG)
6/13 - Ana: Is this digitized?</t>
  </si>
  <si>
    <t>Closing Funded Senior Secured Debt / Closing LTM Adjusted EBITDA</t>
  </si>
  <si>
    <t>Actual Senior Secured funding / LTM adjusted EBITDA at closing</t>
  </si>
  <si>
    <t>Senior Secured Funded Debt as ratio of LTM Adjusted EBITDA at closing</t>
  </si>
  <si>
    <t>Senior Secured Funded Debt as ratio of LTM Adjusted EBITDA at monitoring</t>
  </si>
  <si>
    <t>Senior Secured Funded Debt / Projected 1y EBITDA (Santander Base Case)</t>
  </si>
  <si>
    <t>Senior Secured Funded Debt as ratio of projected 1y EBITDA</t>
  </si>
  <si>
    <t>Senior Secured Funded Debt / Projected 1y EBITDA (Santander Downside Case)</t>
  </si>
  <si>
    <t>Senior Secured Funded Debt / Total Capitalization</t>
  </si>
  <si>
    <t>Senior Secured Funded Debt as ratio of Total Capitalization</t>
  </si>
  <si>
    <t>Senior Unsecured Committed Debt</t>
  </si>
  <si>
    <t>Amount of Senior Unsecured Debt that is committed at U/W</t>
  </si>
  <si>
    <t>Closing Committed Senior Unsecured Debt</t>
  </si>
  <si>
    <t>Amount of Senior Unsecured Debt that is committed at Closing</t>
  </si>
  <si>
    <t>Amount of Senior Unsecured Debt that is committed at monitoring</t>
  </si>
  <si>
    <t>Senior Unsecured Committed Debt / EV (Santander Base Case)</t>
  </si>
  <si>
    <t>Senior Unsecured Committed Debt as ratio of EV</t>
  </si>
  <si>
    <t>Senior Unsecured Committed Debt / EV (Santander Downside Case)</t>
  </si>
  <si>
    <t>Senior Unsecured Committed Debt / LTM Adjusted EBITDA</t>
  </si>
  <si>
    <t>Senior Unsecured Committed Debt as ratio of LTM Adjusted EBITDA</t>
  </si>
  <si>
    <t>Senior Unsecured Committed Debt / Projected 1y EBITDA (Santander Base Case)</t>
  </si>
  <si>
    <t>Senior Unsecured Committed Debt as ratio of projected 1y EBITDA</t>
  </si>
  <si>
    <t>Senior Unsecured Committed Debt / Projected 1y EBITDA (Santander Downside Case)</t>
  </si>
  <si>
    <t>Senior Unsecured Committed Debt / Total Capitalization</t>
  </si>
  <si>
    <t>Senior Unsecured Committed Debt as ratio of Total Capitalization</t>
  </si>
  <si>
    <t>Senior Unsecured Funded Debt</t>
  </si>
  <si>
    <t>Amount of Senior Unsecured Debt Funded at closing</t>
  </si>
  <si>
    <t>Amount of Senior Unsecured Debt Funded (fully drawn) at U/W</t>
  </si>
  <si>
    <t>Amount of Senior Unsecured Funded Debt (fully drawn) at the time of the monitoring</t>
  </si>
  <si>
    <t>Amount of Senior Unsecured Funded Debt (fully drawn) at the time of the closing</t>
  </si>
  <si>
    <t>Senior Unsecured Funded Debt / EV (Santander Base Case)</t>
  </si>
  <si>
    <t>Senior Unsecured Funded Debt a ratio of EV</t>
  </si>
  <si>
    <t>Senior Unsecured Funded Debt / EV (Santander Downside Case)</t>
  </si>
  <si>
    <t>Senior Unsecured Funded Debt / Santander PF LTM Financeable EBITDA</t>
  </si>
  <si>
    <t>Senior Unsecured Leverage at closing</t>
  </si>
  <si>
    <t>Senior Unsecured Funded Debt / LTM Adjusted EBITDA</t>
  </si>
  <si>
    <t>Senior Unsecured Funded Debt a ratio of LTM Adjusted EBITDA</t>
  </si>
  <si>
    <t xml:space="preserve">New definition to include (PNDG)
6/13 - Ana: Is this digitized? </t>
  </si>
  <si>
    <t>Senior Unsecured Funded Debt / Projected 1y EBITDA (Santaner Base Case)</t>
  </si>
  <si>
    <t>Senior Unsecured Funded Debt a ratio of projected 1y EBITDA</t>
  </si>
  <si>
    <t>Senior Unsecured Funded Debt / Projected 1y EBITDA (Santaner Downside Case)</t>
  </si>
  <si>
    <t>Senior Unsecured Funded Debt / Total Capitalization</t>
  </si>
  <si>
    <t>Senior Unsecured Funded Debt a ratio of Total Capitalization</t>
  </si>
  <si>
    <t>DELETE</t>
  </si>
  <si>
    <t>To delete. 
7/12: Pending revalidation with Risk
At UW do I know if I am an agent bank?</t>
  </si>
  <si>
    <t>SNC Reporting Designation</t>
  </si>
  <si>
    <t>Cafet</t>
  </si>
  <si>
    <t>SNC Reporting flag (Y/N)</t>
  </si>
  <si>
    <t>Sponsor (Intermediate) Ownership Percentage</t>
  </si>
  <si>
    <t>Percentage of ownership of the reported sponsor (Intermediate)</t>
  </si>
  <si>
    <t>State (US) of Assets</t>
  </si>
  <si>
    <t>Where the majority of assets are located in the U.S.</t>
  </si>
  <si>
    <t>State where the majority (TO BE DEFINED) of assets are located if the Region of Assets is "US"</t>
  </si>
  <si>
    <t>Total (Net or Gross) Leverage Ratio Basket</t>
  </si>
  <si>
    <t>Total Debt (Net or Gross) / LTM Adjusted EBITDA</t>
  </si>
  <si>
    <t>Total (Net or Gross) Leverage Ratio Basket Threshold</t>
  </si>
  <si>
    <t>Threshold established to the ratio of Total Debt (Net or Gross) / LTM Adjusted EBITDA as per the Credit Agreement</t>
  </si>
  <si>
    <t>Total Committed Debt / EV (Santander Base Case)</t>
  </si>
  <si>
    <t>Total Committed Debt / EV (Santander Downside Case)</t>
  </si>
  <si>
    <t>Total Committed Debt / Projected 1y EBITDA (Santander Base Case)</t>
  </si>
  <si>
    <t>Total Committed Debt / Projected 1y EBITDA (Santander Downside Case)</t>
  </si>
  <si>
    <t>Total Committed Debt / Total Capitalization</t>
  </si>
  <si>
    <t>Fee Paid</t>
  </si>
  <si>
    <t>Fees</t>
  </si>
  <si>
    <t>Total Fee amount paid at the closing</t>
  </si>
  <si>
    <r>
      <t>scib_cm_bktrdcd_finop_finoperation_s3.contractsglobalsa (</t>
    </r>
    <r>
      <rPr>
        <b/>
        <sz val="11"/>
        <color rgb="FFFF0000"/>
        <rFont val="Santander Text"/>
        <family val="2"/>
      </rPr>
      <t>ConceptTypeFK:Fee AND ConceptSubTypeName:All)</t>
    </r>
    <r>
      <rPr>
        <sz val="11"/>
        <rFont val="Santander Text"/>
        <family val="2"/>
      </rPr>
      <t xml:space="preserve">.SANAmount
Where </t>
    </r>
    <r>
      <rPr>
        <b/>
        <sz val="11"/>
        <color rgb="FFFF0000"/>
        <rFont val="Santander Text"/>
        <family val="2"/>
      </rPr>
      <t>data_date_part = 'Fecha de la versión 1 de la operacaion'</t>
    </r>
  </si>
  <si>
    <t>Definition confirmed. At Closing
6/13: Do we want to inpt the financial and non-financial fees? We want only the Santander fees or the total fees? Ask PP
Ask for an example of the expected values to have something to compare the fees we see in LoanIQ.
If we want to group the fees, and we have different divisions, what exchange rates should we use?</t>
  </si>
  <si>
    <t>Total Funded Debt (Net) / EV (Santander Base Case)</t>
  </si>
  <si>
    <t>Total Funded Debt (Net) / EV (Santander Downside Case)</t>
  </si>
  <si>
    <t>Total Funded Debt / Santander PF LTM Financeable EBITDA</t>
  </si>
  <si>
    <t>Total Funded Leverage at closing</t>
  </si>
  <si>
    <t>Total Funded Leverage at closing as ratio of the San PF LTM Financeable EBITDA</t>
  </si>
  <si>
    <t>Closing Funded Total Debt / Closing LTM Adjusted EBITDA</t>
  </si>
  <si>
    <t>Actual total debt funding / LTM adjusted EBITDA at closing</t>
  </si>
  <si>
    <t>Total Funded Debt as ratio of LTM Adjusted EBITDA at closing</t>
  </si>
  <si>
    <t>Fee income paid to Santander</t>
  </si>
  <si>
    <t>Total Projected Income with client (Year 1)</t>
  </si>
  <si>
    <t xml:space="preserve">Creation of New Field
RequireDigitalization </t>
  </si>
  <si>
    <t>Create a new field that informs the variable at closing
Connect Mercurio with Rorwa calculator</t>
  </si>
  <si>
    <t>Definition confirmed
6/13: Ask if it is referred to this year or the next year. For fees only? Not for interest?</t>
  </si>
  <si>
    <t>Total Rolled Equity</t>
  </si>
  <si>
    <t>Total Equity Rolled</t>
  </si>
  <si>
    <t>Create a new field that informs the variable at U/W. Requires new field and it is available in the Credit Memo</t>
  </si>
  <si>
    <t>Closing Rolled Equity</t>
  </si>
  <si>
    <t>Actual equity rolled at closing</t>
  </si>
  <si>
    <t>Create a new field that informs the variable at closing
Field available in the Credit Memo</t>
  </si>
  <si>
    <t>Requires new field and it is available in the Credit Memo</t>
  </si>
  <si>
    <t>Total Secured (Net or Gross) Leverage Ratio Basket</t>
  </si>
  <si>
    <t>Secured Debt (Net or Gross) / LTM Adjusted EBITDA</t>
  </si>
  <si>
    <t>Total Secured (Net or Gross) Leverage Ratio Basket Threshold</t>
  </si>
  <si>
    <t>Threshold established to the ratio of Total Secured (Net or Gross) / LTM Adjusted EBITDA as per the Credit Agreement</t>
  </si>
  <si>
    <t>Committee</t>
  </si>
  <si>
    <t>Underwritten Approval Amount</t>
  </si>
  <si>
    <t>The Underwritten Amount to be risked approved</t>
  </si>
  <si>
    <t>CD representation ( ContractLine.UnderwritingAmount)</t>
  </si>
  <si>
    <t>Underwritten Amount to be risked approved</t>
  </si>
  <si>
    <r>
      <rPr>
        <b/>
        <sz val="11"/>
        <rFont val="Santander Text"/>
        <family val="2"/>
      </rPr>
      <t>Tenemos todos estos posibles campos de Mercurio asociado al momento inicial de esteblecer los objetivos de   Underwriting- Yo entiendo que es el UnderwritingAmount. ¿Es Ese?. ¿Que diferencia hay entre este el 34 y el campo?</t>
    </r>
    <r>
      <rPr>
        <sz val="11"/>
        <rFont val="Santander Text"/>
        <family val="2"/>
      </rPr>
      <t xml:space="preserve">
FinalTakeAmount --&gt; Target Final Amount for SAN position in the ContractLine
	UnderwritingAmount --&gt; Target Amount to be distributed in the origination process (primary market)
	UnderwritingTargetDate --&gt; Target date to accomplish Underwriting objective
	WarehousingAmount --&gt; Target Amount to be distributed in the secundary market
	WarehousingTargetDate --&gt; Target date to accomplish Warehousing objective
	BestEffortAmount --&gt; Target Amount to be distributed additional to Underwriting and Warehousing
	BestEffortTargetDate --&gt; Target date to accomplish BestEffort objective
	FreeToShareAmount --&gt; Amount available to be distributed by PDM addiotionally to Underwriting, Warehousing and BestEffort</t>
    </r>
  </si>
  <si>
    <t>Confirmed name alignment</t>
  </si>
  <si>
    <t>Underwritten Approval Amount (at close)</t>
  </si>
  <si>
    <t>The Underwritten Amount Committed to at close</t>
  </si>
  <si>
    <t>CD representation ( ContractLine.UnderwritingAmount )</t>
  </si>
  <si>
    <t>Underwritten amount committed to at closing</t>
  </si>
  <si>
    <t xml:space="preserve">  FinalTakeAmount --&gt; Target Final Amount for SAN position in the ContractLine
	UnderwritingAmount --&gt; Target Amount to be distributed in the origination process (primary market)
	UnderwritingTargetDate --&gt; Target date to accomplish Underwriting objective
	WarehousingAmount --&gt; Target Amount to be distributed in the secundary market
	WarehousingTargetDate --&gt; Target date to accomplish Warehousing objective
	BestEffortAmount --&gt; Target Amount to be distributed additional to Underwriting and Warehousing
	BestEffortTargetDate --&gt; Target date to accomplish BestEffort objective
	FreeToShareAmount --&gt; Amount available to be distributed by PDM addiotionally to Underwriting, Warehousing and BestEffort</t>
  </si>
  <si>
    <t>New group</t>
  </si>
  <si>
    <t>US Regulatory Risk Rating Assignment Date</t>
  </si>
  <si>
    <t>Date of validity of the US Regulatory Risk Rating</t>
  </si>
  <si>
    <t>Use  the field "US regulatory risk rating" to capture the assignment date</t>
  </si>
  <si>
    <t>7/1 PP Changed to Pending Definition
Group added as a result of Risk review 6-10</t>
  </si>
  <si>
    <t>UTP Trigger</t>
  </si>
  <si>
    <t xml:space="preserve">BDR - commom obligors </t>
  </si>
  <si>
    <t>Group added as a result of Risk review 6-14</t>
  </si>
  <si>
    <t>UTP Trigger Date</t>
  </si>
  <si>
    <t>Date of UTP classification</t>
  </si>
  <si>
    <t>Group added as a result of Risk review 6-15</t>
  </si>
  <si>
    <t>2nd group- Available fields</t>
  </si>
  <si>
    <t>Pendiente del campo del operacional</t>
  </si>
  <si>
    <t>1Line of Defense analyst in charge of the deal</t>
  </si>
  <si>
    <t>Esta información esta en Mercurio pero no cae al lago de datos.</t>
  </si>
  <si>
    <t>Not found in datatooling</t>
  </si>
  <si>
    <t>1LOD Underwriter</t>
  </si>
  <si>
    <t>Group added as a result of Risk review 6-7</t>
  </si>
  <si>
    <t>Can we review this one? Is in nCino?</t>
  </si>
  <si>
    <t>7-Year Total Debt Repayment Profile</t>
  </si>
  <si>
    <t xml:space="preserve">Enviado email "Approach u/w fields- CTO/ CDO review", en revisión por Riesgos y Patricia. </t>
  </si>
  <si>
    <r>
      <t xml:space="preserve">Se deberia de atacar o la traza hacerla por la operación de commitment letter. 
una vez la fase de sindicación finaliza, la commitment letter muere y entra el préstamo por loaniq.
</t>
    </r>
    <r>
      <rPr>
        <b/>
        <sz val="11"/>
        <rFont val="Santander Text"/>
        <family val="2"/>
      </rPr>
      <t>Son dos operaciones diferentes.</t>
    </r>
  </si>
  <si>
    <t>This will be calculated in AQUA+. But it is required to capture at U/W and Closing in the proper system
For a number of borrowers, the repayment test utilized the holding level (per the nature of the business, the borrower repayment test does not pass the condition). This is not captured in AQUA+.
Gap 2: ECB definition differs from US definition (ECB uses as Total Funded Debt the sum up of total funded debt + committed unfunded debt; US only uses total funded debt)</t>
  </si>
  <si>
    <t>6/13 - Ana: Is this digitized? 6/24 PP This is in the AQUA+ model, however, the second test run by the teams is not (when they use the test of the holding)</t>
  </si>
  <si>
    <t>This will be calculated in AQUA+. But it is required to capture at U/W and Closing in the proper system. Create a new field that informs the variable at closing
For a number of borrowers, the repayment test utilized the holding level (per the nature of the business, the borrower repayment test does not pass the condition). This is not captured in AQUA+.
Gap 2: ECB definition differs from US definition (ECB uses as Total Funded Debt the sum up of total funded debt + committed unfunded debt; US only uses total funded debt)</t>
  </si>
  <si>
    <t>7-Year Debt Repayment Profile Santander Downside Case</t>
  </si>
  <si>
    <t>7-Year projected cumulative free cash flow / Total Funded Debt (Downside)</t>
  </si>
  <si>
    <t>For a number of borrowers, the repayment test utilized the holding level (per the nature of the business, the borrower repayment test does not pass the condition). This is not captured in AQUA+.</t>
  </si>
  <si>
    <t>6/13: Change from New Group to Financial Statements. This is mapped with the other Repayment test. 
6/8: Group added as a result of Risk review 6-8</t>
  </si>
  <si>
    <t>Finance</t>
  </si>
  <si>
    <t>Booking unit</t>
  </si>
  <si>
    <t>Loan_iq</t>
  </si>
  <si>
    <t>scib_cm_bktrdcd_finop_finoperation_s3.contractsglobal.bookinglegalentity
scib_cm_bktrdcd_finop_finoperation_s3.contractsglobal.bookingoperationalentity</t>
  </si>
  <si>
    <t>Se tiene a todos los niveles; Deal, Facility y Utilización
Se deberia de atacar o la traza hacerla por la operación de commitment letter. 
una vez la fase de sindicación finaliza, la commitment letter muere y entra el préstamo por loaniq.
Son dos operaciones diferentes.</t>
  </si>
  <si>
    <t>Loan IQ--&gt; scib_cm_bktrdcd_finop_finoperation_s3 &gt; formalised_contracts_hist&gt;bookingunit
Mercurio---&gt; Deal--&gt; Terms --&gt; Booking unit</t>
  </si>
  <si>
    <t>bookingunit</t>
  </si>
  <si>
    <t>NYB
GBP</t>
  </si>
  <si>
    <t>7/11: Pending validation with Risk. 
7/1: Ask risks for definition</t>
  </si>
  <si>
    <t>Is this closed?</t>
  </si>
  <si>
    <t>Facility ID CREAM</t>
  </si>
  <si>
    <t>scib_cm_bktrdcd_finop_finoperation_s3.contractsglobal.facilityidservicing</t>
  </si>
  <si>
    <t>El id de la facility en Cream es el mismo que el Id de la facility 
en Loan_Iq porque pillan el dato del Loan_iq  &gt; BDH &gt; Cream</t>
  </si>
  <si>
    <t>Loan IQ/CREAM</t>
  </si>
  <si>
    <t>scib_cm_bktrdcd_finop_finoperation_s3 &gt; formalised_contracts_hist&gt;deal_id_level_2</t>
  </si>
  <si>
    <t>deal_id_level_2</t>
  </si>
  <si>
    <t>2HFTN6DW</t>
  </si>
  <si>
    <t>Revisar ids for matching</t>
  </si>
  <si>
    <t>Facility ID Loan IQ</t>
  </si>
  <si>
    <t>T2417_LGDIFRS9</t>
  </si>
  <si>
    <t>Applicable Margin</t>
  </si>
  <si>
    <t>Current margin being applied to the facility</t>
  </si>
  <si>
    <t>Rate</t>
  </si>
  <si>
    <t>CD_representation (ContractLine.InternalMargin)</t>
  </si>
  <si>
    <t>Margin applied to the facility (Closing)</t>
  </si>
  <si>
    <t xml:space="preserve">Sí, es el margen aplicado en el momento de closing </t>
  </si>
  <si>
    <t>¿Internal Margin applied among desks?</t>
  </si>
  <si>
    <t>Field: Margin (Bps)
Section: Summary 
Level: Level 3- Tranche</t>
  </si>
  <si>
    <t>Margin (Bps)</t>
  </si>
  <si>
    <t>7/1: Disponible en Mercurio. Solicitar extracción
Differences w. contracted rate/margin
6/13: Applicable Margin is only at closing; talking to Gonçalo he said it should be in monitoring since the description says Current margin being applied to the facility (Closing), which is contradictory (current with closing)
What is the difference between rate and margin?</t>
  </si>
  <si>
    <t>Is this closed? To review</t>
  </si>
  <si>
    <t>Flag Committed/Uncommitted</t>
  </si>
  <si>
    <t>scib_cm_bktrdcd_finop_finoperation_s3.contractsglobal.committedflag</t>
  </si>
  <si>
    <t>ECO</t>
  </si>
  <si>
    <t>ORACLE</t>
  </si>
  <si>
    <t xml:space="preserve">scib_cm_fipoac_riskfincap_accounting_s3.morosidad </t>
  </si>
  <si>
    <t>We don’t have in the systems the real forbearance cure date, but it’s possible to identify with a logic because it’s when the forbearance cure flag is changed by Preventive Management.</t>
  </si>
  <si>
    <t xml:space="preserve">7/12: Pending revalidation with Risk
6/13: currently is only required for U/W but the field depends on the time of the operation. Maybe we should add the closing and monitoring times as well?
Committed CREAM (0/1) CREAM field. </t>
  </si>
  <si>
    <t>Review this: where is it finally?</t>
  </si>
  <si>
    <t>Warning mail - José Manuel Mendizabal (reopened 09/10)</t>
  </si>
  <si>
    <t xml:space="preserve">Banker </t>
  </si>
  <si>
    <t xml:space="preserve">Field Banker in deal 2 </t>
  </si>
  <si>
    <t>7/18: This field is not being updated in monitoring
Group added as a result of Risk review 6-5</t>
  </si>
  <si>
    <t>Do we have this finally?</t>
  </si>
  <si>
    <r>
      <t xml:space="preserve">scib_cm_bktrdcd_finop_finoperation_s3.contractsglobal.liveamount
where version = 'version actual de la operacion'
</t>
    </r>
    <r>
      <rPr>
        <b/>
        <sz val="11"/>
        <color rgb="FFFF0000"/>
        <rFont val="Santander Text"/>
        <family val="2"/>
      </rPr>
      <t>AND the facility u operación deberia de ser la commitment letter y no la operación de financiación. Dos operaciones diferentes en los sistemas</t>
    </r>
  </si>
  <si>
    <t>The current amount the obligor is legally allowed to borrow at U/W (all participants) (U/W)</t>
  </si>
  <si>
    <r>
      <t xml:space="preserve">Toda la parte de U/W se puede esolver como:
con las commitment letters cubrimos la fase de underwriting, es decir, cuando sindicamos la fase colocación del préstamo en primario en base al compromiso inicial adquirido en la commitment letter
Ahora mismo se está metiendo en LoanIQ cómo una facility más y se identifica las CLs mediante expense codes
 En el estratégico que se quiere implementar durante el año que viene, el servicing lo hará un módulo nuevo que se desarrollará en Mercurio y se creará también un producto partenon nuevo
Una vez la fase de sindicación finaliza, la commitment letter muere y entra el préstamo por loaniq (si procede, la idea en estas operaciones es venderlo todo en primario)
el tema de la traza habría que ver cómo lo resolvemos porque ahora se generará un id desde mercurio para la CL y, posteriormente, otro para el préstamo
</t>
    </r>
    <r>
      <rPr>
        <b/>
        <sz val="11"/>
        <rFont val="Santander Text"/>
        <family val="2"/>
      </rPr>
      <t>La facility u operación deberia de ser la commitment letter y no la operación de financiación. Dos operaciones diferentes en los sistemas</t>
    </r>
    <r>
      <rPr>
        <sz val="11"/>
        <rFont val="Santander Text"/>
        <family val="2"/>
      </rPr>
      <t xml:space="preserve">
  </t>
    </r>
  </si>
  <si>
    <t>pmercu_sapp.nngg.corp &gt; USU_OWN_MER &gt; MER_FACILITY &gt; GLOBAL_AMOUNT</t>
  </si>
  <si>
    <t xml:space="preserve">Global amount </t>
  </si>
  <si>
    <t>Internal PD - At Underwrite</t>
  </si>
  <si>
    <t>Translation of internal Prob. of Default from Santander Risk Rating</t>
  </si>
  <si>
    <r>
      <t xml:space="preserve">cd_bdr_san.jm_cto_categ2.in_pdini
cd_bdr_san.jm_cto_categ2.in_pdfin
Where Data_Date_Part = </t>
    </r>
    <r>
      <rPr>
        <b/>
        <sz val="11"/>
        <color rgb="FFFF0000"/>
        <rFont val="Santander Text"/>
        <family val="2"/>
      </rPr>
      <t>'Fecha de aprobación del comité de riesgos'</t>
    </r>
  </si>
  <si>
    <t>6/13 - Ana: nCino/Mercury should capture the PD from BDR at the time of UW.</t>
  </si>
  <si>
    <t>Methodology</t>
  </si>
  <si>
    <t>Internal Risk Rating - At Underwrite</t>
  </si>
  <si>
    <t>Internal Santander Risk Rating at time of deal closing</t>
  </si>
  <si>
    <r>
      <t xml:space="preserve">scib_cm_cdrsk_person_customer_s3.aqua_to_boxi.s_int_rating_aut
Where Data_date_Part = </t>
    </r>
    <r>
      <rPr>
        <b/>
        <sz val="11"/>
        <color rgb="FFFF0000"/>
        <rFont val="Santander Text"/>
        <family val="2"/>
      </rPr>
      <t>'Fecha de la versión actual de la operación'
And La operaccion tiene que ser la commitment letter</t>
    </r>
  </si>
  <si>
    <t xml:space="preserve"> Credit Risk DH </t>
  </si>
  <si>
    <t>6/13 - Ana: nCino/Mercury should capture AQUA+ rating at the time of UW.</t>
  </si>
  <si>
    <t>CD_Representation(Contract. BusinessLegalEntity )
CD_Representation(Contract.BusinessOperationalEntity )
CD_Representation( Contract.BusinessArea )</t>
  </si>
  <si>
    <t xml:space="preserve">Preguntado a Riesgos, pendiente contestación. </t>
  </si>
  <si>
    <t>Si es el area de negocio de la operación o cliente la golden source es Misco, 
pero se rellena en Mercurio con el Closing del contrato a nivel de operación o Deal.
Hay tres posibles: 
BusinessLegalEntity--&gt; (GLCS 5)que representa la entidad legal Santander SA por ejemplo
BusinessOperationalEntity (GLCS 4/6) --&gt; El glcs de 4 0 6 caracteres que representa la entidad operativa por ejemplo NY que pertenece a la entidad legal de Santander SA
BusinessArea
Hay que cerrar con Riesgos el adecuado.</t>
  </si>
  <si>
    <t>cd_scib_risk_hierarchies &gt; hierarchy_risk_cpty_extended &gt; area</t>
  </si>
  <si>
    <t>Cpty SCIB segment area; Parent Área; Last Parent Area</t>
  </si>
  <si>
    <t>LEVFIN/Corporate/LBO</t>
  </si>
  <si>
    <t>To know the business originator (CREAM)</t>
  </si>
  <si>
    <t>Current Carry Value</t>
  </si>
  <si>
    <t>Carry Value</t>
  </si>
  <si>
    <t>Carry Value (current)</t>
  </si>
  <si>
    <t>25/10: Pendiente evidencia de Loan IQ.</t>
  </si>
  <si>
    <t xml:space="preserve">A preguntar a riesgos la fórmula. </t>
  </si>
  <si>
    <t>En revisión con FMIS y con Isabel Elvira. Ellos calculan el Curry que es un concepto semejante a la TTI en Banking: Ellos exponen este dato mediante un API.
En revisión con el proyecto de FMIS.</t>
  </si>
  <si>
    <t>6/13: What do Risk mean by carry value? We understand that it is a subtraction between 2 fields but we need to know the concept of which we want the carry value.</t>
  </si>
  <si>
    <t>Validated 24/09 Lucas Videla (vía email)</t>
  </si>
  <si>
    <t>PF Cash</t>
  </si>
  <si>
    <t>Pro-forma cash on the balance sheet at closing</t>
  </si>
  <si>
    <t>Cash Position</t>
  </si>
  <si>
    <r>
      <t xml:space="preserve">scib_cm_cdrsk_person_customer_s3.aqua_to_boxi.sl_corp_efectivo_y_equivalentes_de_efectivo
Where Data_Date_part  = </t>
    </r>
    <r>
      <rPr>
        <b/>
        <sz val="11"/>
        <color rgb="FFFF0000"/>
        <rFont val="Santander Text"/>
        <family val="2"/>
      </rPr>
      <t>'Version actual de la operacion'
AND la operación tiene que ser la operación de commitment letter</t>
    </r>
  </si>
  <si>
    <t>Cash on Balance Sheet (U/W)</t>
  </si>
  <si>
    <t>10/10: Pendiente de criterio de los estados financieros. Revisión de monitoring.</t>
  </si>
  <si>
    <t>scib_cm_cdrsk_person_customer_s3.aqua_to_boxi.sl_corp_efectivo_y_equivalentes_de_efectivo</t>
  </si>
  <si>
    <t>Create a new field that informs the variable at U/W
Find the latest financial statement date, associated rating or lastest uploaded, eeff_state = HISTORIC, use sl_corp_efectivo_y_equivalentes_de_efectivo</t>
  </si>
  <si>
    <t>sl_corp_efectivo_y_equivalentes_de_efectivo</t>
  </si>
  <si>
    <t>6/13: Included fields in AQUA+
6/13 - Ana: Is this digitized?</t>
  </si>
  <si>
    <t>Closing Cash Position</t>
  </si>
  <si>
    <t>Cash on Balance Sheet at closing</t>
  </si>
  <si>
    <t>scib_cm_cdrsk_person_customer_s3.aqua_to_boxi.sl_corp_efectivo_y_equivalentes_de_efectivo
Where Data_Date_part  = 'Version actual de la operacion'
AND la operación tiene que ser la operación de commitment letter</t>
  </si>
  <si>
    <t>Cash on Balance Sheet (Closing)</t>
  </si>
  <si>
    <r>
      <t>scib_cm_cdrsk_person_customer_s3.aqua_to_boxi.sl_corp_efectivo_y_equivalentes_de_efectivo
Where Data_Date_part =</t>
    </r>
    <r>
      <rPr>
        <b/>
        <sz val="11"/>
        <color rgb="FFFF0000"/>
        <rFont val="Santander Text"/>
        <family val="2"/>
      </rPr>
      <t>'Version Inical de la operacion'</t>
    </r>
  </si>
  <si>
    <t>Find the latest financial statement date, associated rating or lastest uploaded, eeff_state = HISTORIC, use sl_corp_efectivo_y_equivalentes_de_efectivo
Create a new field that informs the variable at closing</t>
  </si>
  <si>
    <t>6/13: Included fields in AQUA+</t>
  </si>
  <si>
    <t>Current Cash</t>
  </si>
  <si>
    <t>Cash on Balance Sheet (Monitoring)</t>
  </si>
  <si>
    <r>
      <t>scib_cm_cdrsk_person_customer_s3.aqua_to_boxi.sl_corp_efectivo_y_equivalentes_de_efectivo
Where Data_Date_part ='</t>
    </r>
    <r>
      <rPr>
        <b/>
        <sz val="11"/>
        <color rgb="FFFF0000"/>
        <rFont val="Santander Text"/>
        <family val="2"/>
      </rPr>
      <t>Version actual de la operación o Today</t>
    </r>
    <r>
      <rPr>
        <sz val="11"/>
        <rFont val="Santander Text"/>
        <family val="2"/>
      </rPr>
      <t>'</t>
    </r>
  </si>
  <si>
    <r>
      <t xml:space="preserve">	scib_cm_cdrsk_person_customer_s3.aqua_to_boxi.s_int_rating_aut
Where Data_Date_part = '</t>
    </r>
    <r>
      <rPr>
        <b/>
        <sz val="11"/>
        <color rgb="FFFF0000"/>
        <rFont val="Santander Text"/>
        <family val="2"/>
      </rPr>
      <t>Fecha de aprobación en comité de Riesgos'</t>
    </r>
  </si>
  <si>
    <t>"If (scib_cm_cdrsk_person_customer_s3.aqua_to_boxi.s_int_rating_aut &lt;&gt; null or Vacio )  = True
Else False"</t>
  </si>
  <si>
    <r>
      <t xml:space="preserve">scib_bu_alice_s3.rorwa_alice_initial.Rorwa_mes --&gt; Rowwa del mes a nivel de cliente.
Where Data_date_part= </t>
    </r>
    <r>
      <rPr>
        <b/>
        <sz val="11"/>
        <color rgb="FFFF0000"/>
        <rFont val="Santander Text"/>
        <family val="2"/>
      </rPr>
      <t>'Fecha de aprobación del comité de riesgos'</t>
    </r>
    <r>
      <rPr>
        <sz val="11"/>
        <rFont val="Santander Text"/>
        <family val="2"/>
      </rPr>
      <t xml:space="preserve">
scib_bu_alice_s3.rorwa_alice_initial.rorwa_hco.  --&gt; Calculo Mensual y calculo de los ultimos 12 meses.</t>
    </r>
  </si>
  <si>
    <t>Return on risk Weighted Assets</t>
  </si>
  <si>
    <t>El RWA se calcula en la BDR pero el RoRWA se calcula en alice 
y solo a nivel de cliente o contrapartida, no a nivel de operación.
Es un dato mensual porque necesita la informacción del RWA de la BDR.
No esta en una common data y otros consumidores lo consumen  mediente el API de Alice.</t>
  </si>
  <si>
    <t>Field: RORWA
Section: Fees &amp; profitability (at deal level), general data (at facility and tranche level)
Level: Deal, Facility, Tranche</t>
  </si>
  <si>
    <t>Qlik Sense</t>
  </si>
  <si>
    <t>scib_bu_acpm_s3 &gt; rorwa_alice &gt; rorwa_mes</t>
  </si>
  <si>
    <t>Connect nCino/Mercurio to Calculadora RoRWA</t>
  </si>
  <si>
    <t>6/13: Ask to Jesús Izquierdo</t>
  </si>
  <si>
    <t>Portfolio Hold Approval Amount</t>
  </si>
  <si>
    <t>The Portfolio Hold to be risk approved</t>
  </si>
  <si>
    <t>Santander Hold Commitment</t>
  </si>
  <si>
    <r>
      <t xml:space="preserve">scib_cm_bktrdcd_finop_finoperation_s3.contractsglobalsan.sanliveamount
Where Data_Date_Part </t>
    </r>
    <r>
      <rPr>
        <b/>
        <sz val="11"/>
        <color rgb="FFFF0000"/>
        <rFont val="Santander Text"/>
        <family val="2"/>
      </rPr>
      <t>= 'Fecha version actual de la operación actual'
AND Operación = 'Comminment Letter'</t>
    </r>
  </si>
  <si>
    <t>Santander Hold Commitment (U/W)</t>
  </si>
  <si>
    <t>Target Final Amount for SAN position in the ContractLine. Es la parte del balance del santander de esa operación que se tien que quedar el santander.</t>
  </si>
  <si>
    <t>Deal --&gt; Facility --&gt; Amount --&gt; Santander commitment</t>
  </si>
  <si>
    <t>Santander commitment</t>
  </si>
  <si>
    <t xml:space="preserve">Use field "Deal --&gt; Facility --&gt; Amount --&gt; Santander commitment" to create a new field that informs the variable at U/W
</t>
  </si>
  <si>
    <t>7/12: Pending revalidation with Risk
Name aligned in U/W, Closing and Monitoring</t>
  </si>
  <si>
    <t>Underwriting / Commitment Expiry Date</t>
  </si>
  <si>
    <t>The legal drop dead date of the underwriting commitment</t>
  </si>
  <si>
    <t>CD_Representation(ContractLine.UnderwritingTargetDate )</t>
  </si>
  <si>
    <t>Commitment Expire Date (U/W) The legal drop dead date of the underwriting commitment - Last date when the undrawn commitment can be exercised</t>
  </si>
  <si>
    <t xml:space="preserve">Si, eso es lo que se quiere en este concepto. </t>
  </si>
  <si>
    <t>Estoy mapeando la fecha final en el que se tiene que tener cerrado el compromiso de Underwriting. 
¿Eso es lo que se quiere en ese concepto?</t>
  </si>
  <si>
    <t>TI_Limit_Report_ &gt; Limit expiry</t>
  </si>
  <si>
    <t xml:space="preserve"> Limit expiry</t>
  </si>
  <si>
    <t>Confirm if we want the field Maturity Date from Mercurio. It could be the field FAC_DTE_EXPIRY from Loan IQ</t>
  </si>
  <si>
    <t>Description of role Santander is playing</t>
  </si>
  <si>
    <t>scib_cm_bktrdcd_finop_finoperation_s3.participants.participanttype</t>
  </si>
  <si>
    <t>Se deberia de pillar el de Loan_Iq (Servicing System) porque el rol del santander 
puede cambiar con el tiempo y en Mercurio estara el del closing del contrato.
Darle una vuelta al tema del underwraiting?</t>
  </si>
  <si>
    <t>Field: Santander Role
Section: generalData
Level2: Deal</t>
  </si>
  <si>
    <t>Loan IQ --&gt; scib_cm_bktrdcd_finop_finoperation_s3 &gt; formalised_contracts_hist&gt;role_san 
Mercurio --&gt; Deals --&gt; role</t>
  </si>
  <si>
    <t>role_san</t>
  </si>
  <si>
    <t>null in majority of cases 
Arrgenger, Bookrunner, Lead Arranger, Mandate Lead Arranger, Participant, other</t>
  </si>
  <si>
    <t>6/13: The field is in Loan IQ but is reported empty in Loan IQ. Shall we ask mercury?</t>
  </si>
  <si>
    <t>Underwriting / Commitment Tenor (days)</t>
  </si>
  <si>
    <t>Duration of the commitment (at facility level) based on the legal expiration of the underwriting commitment</t>
  </si>
  <si>
    <t>Commitment Tenor (days)</t>
  </si>
  <si>
    <r>
      <t>CD_Representation(ContractLine.MaturityDate)
scib_cm_bktrdcd_finop_finoperation_s3.Contract.TradeDate
Where Data_date_part =</t>
    </r>
    <r>
      <rPr>
        <b/>
        <sz val="11"/>
        <color rgb="FFFF0000"/>
        <rFont val="Santander Text"/>
        <family val="2"/>
      </rPr>
      <t xml:space="preserve"> 'Fecha actual de la version de la operación'</t>
    </r>
    <r>
      <rPr>
        <sz val="11"/>
        <rFont val="Santander Text"/>
        <family val="2"/>
      </rPr>
      <t xml:space="preserve">
</t>
    </r>
    <r>
      <rPr>
        <b/>
        <sz val="11"/>
        <color rgb="FFFF0000"/>
        <rFont val="Santander Text"/>
        <family val="2"/>
      </rPr>
      <t>And the operación debe ser la commintment letter</t>
    </r>
  </si>
  <si>
    <t>Days</t>
  </si>
  <si>
    <t>abs [MaturityDate - TradeDate] y pasarlo a formato dias</t>
  </si>
  <si>
    <t>Shouldn't be include a description of why it is a gap and how to calculate it?</t>
  </si>
  <si>
    <r>
      <t xml:space="preserve">scib_cm_bktrdcd_finop_finoperation_s3.contractsglobal.liveamount
scib_cm_bktrdcd_finop_finoperation_s3.contractsglobalsan.sanliveamount
Where Data_date_part = </t>
    </r>
    <r>
      <rPr>
        <b/>
        <sz val="11"/>
        <color rgb="FFFF0000"/>
        <rFont val="Santander Text"/>
        <family val="2"/>
      </rPr>
      <t>'Fecha de la Version actual de la operacion'</t>
    </r>
    <r>
      <rPr>
        <sz val="11"/>
        <rFont val="Santander Text"/>
        <family val="2"/>
      </rPr>
      <t xml:space="preserve">
</t>
    </r>
    <r>
      <rPr>
        <b/>
        <sz val="11"/>
        <color rgb="FFFF0000"/>
        <rFont val="Santander Text"/>
        <family val="2"/>
      </rPr>
      <t>And the operación tiene que ser la commintment letter</t>
    </r>
  </si>
  <si>
    <t>The current amount each participant has legally committed to lend at U/W. Note the difference if Agent is reporting (all participants) or if Participant is reporting (the sole entity that is reporting)</t>
  </si>
  <si>
    <t>Deal--&gt; Terms--&gt; Facilities --&gt; Global Ammount
Deal--&gt; Terms--&gt; Facilities --&gt; SAN Participation</t>
  </si>
  <si>
    <t xml:space="preserve">You can calculated the share of committed from Global amount and SAN partcipation. </t>
  </si>
  <si>
    <t>7/12: Pending revalidation with Risk
At UW do I know if I am an agent bank?</t>
  </si>
  <si>
    <t>Validated 20/09 Guillermo Contreras (BO) (vía email)</t>
  </si>
  <si>
    <t>Committed Unfunded Debt</t>
  </si>
  <si>
    <t>Amount of committed unfunded debt at closing (e.g. RCF)</t>
  </si>
  <si>
    <r>
      <t xml:space="preserve">scib_cm_cdrsk_person_customer_s3.aqua_to_boxi.aqua_to_boxi_espejo.lineas_comprometidas_no_dispuestas
</t>
    </r>
    <r>
      <rPr>
        <b/>
        <sz val="11"/>
        <color rgb="FFFF0000"/>
        <rFont val="Santander Text"/>
        <family val="2"/>
      </rPr>
      <t>Where Data_Date_part  = 'Version actual de la operacion'
AND la operación tiene que ser la operación de commitment letter</t>
    </r>
  </si>
  <si>
    <t>Amount Committed unfunded debt (U/W)</t>
  </si>
  <si>
    <t>scib_cm_cdrsk_person_customer_s3 &gt; aqua_to_boxi &gt; lineas_comprometidas_no_dispuestas</t>
  </si>
  <si>
    <t>Create a new field that informs the variable at U/W
Find the latest financial statement date, associated rating or lastest uploaded, eeff_state = HISTORIC, use lineas_comprometidas_no_dispuestas</t>
  </si>
  <si>
    <t>lineas_comprometidas_no_dispuestas</t>
  </si>
  <si>
    <t>6/13: Included field in AQUA+
New definition to include (PNDG)
6/13 - Ana: This is from the client's operation?</t>
  </si>
  <si>
    <t>Current Committed Unfunded Debt</t>
  </si>
  <si>
    <r>
      <t>scib_cm_cdrsk_person_customer_s3.aqua_to_boxi.aqua_to_boxi_espejo.lineas_comprometidas_no_dispuestas
Where Data_Date_part ='</t>
    </r>
    <r>
      <rPr>
        <b/>
        <sz val="11"/>
        <color rgb="FFFF0000"/>
        <rFont val="Santander Text"/>
        <family val="2"/>
      </rPr>
      <t>Version actual de la operación o Today</t>
    </r>
    <r>
      <rPr>
        <sz val="11"/>
        <rFont val="Santander Text"/>
        <family val="2"/>
      </rPr>
      <t>'</t>
    </r>
  </si>
  <si>
    <t>Amount Committed unfunded debt (Monitoring)</t>
  </si>
  <si>
    <t>6/13: Included field in AQUA+
New definition to include (PNDG)
6/13 Ana: Are all the Financial Statements digitalized?</t>
  </si>
  <si>
    <r>
      <t>scib_cm_cdrsk_person_customer_s3.aqua_to_boxi.aqua_to_boxi_espejo.lineas_comprometidas_no_dispuestas
Where Data_Date_part ='</t>
    </r>
    <r>
      <rPr>
        <b/>
        <sz val="11"/>
        <color rgb="FFFF0000"/>
        <rFont val="Santander Text"/>
        <family val="2"/>
      </rPr>
      <t>Version Inical de la operacion</t>
    </r>
    <r>
      <rPr>
        <sz val="11"/>
        <rFont val="Santander Text"/>
        <family val="2"/>
      </rPr>
      <t>'</t>
    </r>
  </si>
  <si>
    <t>Amount Committed unfunded debt (Closing)</t>
  </si>
  <si>
    <t>Find the latest financial statement date, associated rating or lastest uploaded, eeff_state = HISTORIC, use lineas_comprometidas_no_dispuestas
Create a new field that informs the variable at closing</t>
  </si>
  <si>
    <t>6/13: Included field in AQUA+
New definition to include (PNDG)</t>
  </si>
  <si>
    <t>Committee Approval Level</t>
  </si>
  <si>
    <t>The Final Risk Admissions body</t>
  </si>
  <si>
    <t>CD_Representartion (Propuestas de riesgos)</t>
  </si>
  <si>
    <t>Final Admission body - committe at which the decision on approval is taken</t>
  </si>
  <si>
    <t>Global Approval Level</t>
  </si>
  <si>
    <t>GLOBAL ERC</t>
  </si>
  <si>
    <t>Description of Accounting Treatment</t>
  </si>
  <si>
    <t>Accounting</t>
  </si>
  <si>
    <r>
      <t>scib_cm_bktrdcd_finop_finoperation_s3.contractsglobalsan.portfolio
Where Data_date_Part =</t>
    </r>
    <r>
      <rPr>
        <b/>
        <sz val="11"/>
        <color rgb="FFFF0000"/>
        <rFont val="Santander Text"/>
        <family val="2"/>
      </rPr>
      <t xml:space="preserve"> 'Fecha de la version actual de la operacion'</t>
    </r>
  </si>
  <si>
    <t>Description of the accounting treatment (Monitoring)</t>
  </si>
  <si>
    <t>La segreagción del balance por HTC, HTCS,etc en el BDH 3.0 se hace por portfolios
tienes un registro en la tabla con un portfolio y moneda y su total amount, available amount o live amount asociado a la parte corresponiente. HTC, HTCS,etc</t>
  </si>
  <si>
    <t>scib_cm_bktrdcd_finop_finoperation_s3 &gt; scib_cm_bktrdcd_finop_finoperation_s3 &gt; ifrs9_accounting</t>
  </si>
  <si>
    <t>ifrs9_accounting</t>
  </si>
  <si>
    <t>HTC/ HTCS Hold to Collect and Sell</t>
  </si>
  <si>
    <t xml:space="preserve">7/1: Ask Risk if field "ifrs9_accounting" from the extraction example is the correct field (it was extracted from bdh). </t>
  </si>
  <si>
    <t>CFR by Fitch</t>
  </si>
  <si>
    <r>
      <t xml:space="preserve">Hay que aclarar para determinar si se puede poner una estructura tecnica:
1) ¿si es el rating el emisor? Es la del cliente.
2) ¿Si es el rating a corto o a largo plazo?
3) ¿Si es el rating en moneda local o en moneda extranjera?
o si no es nada de eso y por ejemplo se quiere o se necesita algún tipo de algoritmo como a veces sa ha necesitado. En Loan_tape al final se definio un algoritmo que hacia una media de varios tipos de rating
</t>
    </r>
    <r>
      <rPr>
        <b/>
        <sz val="11"/>
        <rFont val="Santander Text"/>
        <family val="2"/>
      </rPr>
      <t xml:space="preserve">Si se quiere algo personalizado fuera de estas 4 opciones hay que definir cual es el algoritomo personalizado. </t>
    </r>
  </si>
  <si>
    <t>Validated 20/09  Lourdes de Elias (vía email)</t>
  </si>
  <si>
    <t>Corporate rating</t>
  </si>
  <si>
    <t>6/13 - Ana: nCino/Mercury should capture AC's rating at the time of UW.</t>
  </si>
  <si>
    <r>
      <rPr>
        <b/>
        <sz val="11"/>
        <rFont val="Santander Text"/>
        <family val="2"/>
      </rPr>
      <t>Revisar con Fatima</t>
    </r>
    <r>
      <rPr>
        <sz val="11"/>
        <rFont val="Santander Text"/>
        <family val="2"/>
      </rPr>
      <t xml:space="preserve">
Hay que aclarar para determinar si se puede poner una estructura tecnica:
1) ¿si es el rating el emisor? Es la del cliente.
2) ¿Si es el rating a corto o a largo plazo?
3) ¿Si es el rating en moneda local o en moneda extranjera?
o si no es nada de eso y por ejemplo se quiere o se necesita algún tipo de algoritmo como a veces sa ha necesitado. En Loan_tape al final se definio un algoritmo que hacia una media de varios tipos de rating
</t>
    </r>
    <r>
      <rPr>
        <b/>
        <sz val="11"/>
        <rFont val="Santander Text"/>
        <family val="2"/>
      </rPr>
      <t xml:space="preserve">Si se quiere algo personalizado fuera de estas 4 opciones hay que definir cual es el algoritomo personalizado. </t>
    </r>
  </si>
  <si>
    <t>Yes, 27/07 ( AC- Javier Jiménez Veramendi, Olga Gonzalez Ming)</t>
  </si>
  <si>
    <t>land_ac_hist --&gt;entity_rating_clients_aqua --&gt;rtg_fitch_sen_unsecured</t>
  </si>
  <si>
    <t>scib_cm_cdrmet_riskopfinmeas_s3 &gt; aqua &gt; aqua &gt; rtg_fitch_sen_unsecured</t>
  </si>
  <si>
    <t>RTG_FITCH_SEN_UNSECURED</t>
  </si>
  <si>
    <t>BB *-</t>
  </si>
  <si>
    <t xml:space="preserve">CFR by Moody's </t>
  </si>
  <si>
    <t>Yes, 7/26 ( AC- Javier Jiménez Veramendi, Olga Gonzalez Ming)</t>
  </si>
  <si>
    <t>land_ac_hist --&gt;entity_rating_clients_aqua --&gt;rtg_moody_long_term_date</t>
  </si>
  <si>
    <t>scib_cm_cdrmet_riskopfinmeas_s3 &gt; aqua &gt; aqua &gt; rtg_moody_long_term_date</t>
  </si>
  <si>
    <t>RTG_MOODY_LONG_TERM</t>
  </si>
  <si>
    <t>Ba3</t>
  </si>
  <si>
    <t>CFR by S&amp;P associated to the corporate family debt</t>
  </si>
  <si>
    <t xml:space="preserve">land_ac_hist --&gt;entity_rating_clients_aqua --&gt;rtg_sp_lt_fc_issuer_credit
</t>
  </si>
  <si>
    <t>scib_cm_cdrmet_riskopfinmeas_s3.aqua.rtg_sp_lt_fc_issuer_credit
scib_cm_cdrmet_riskopfinmeas_s3.aqua.rtg_sp_lt_lc_issuer_credit</t>
  </si>
  <si>
    <t>RTG_SP_LT_FC_ISSUER_CREDIT 
RTG_SP_LT_LC_ISSUER_CREDIT</t>
  </si>
  <si>
    <t>BB-</t>
  </si>
  <si>
    <t>Covenant Description - Closing</t>
  </si>
  <si>
    <t>Describe the covenant</t>
  </si>
  <si>
    <t>Covenant Description</t>
  </si>
  <si>
    <t>Description of the covenant</t>
  </si>
  <si>
    <t>nCino- Not found in datatooling</t>
  </si>
  <si>
    <t>Create a new field that informs the variable at closing
Need to conect nCino with Mercurio</t>
  </si>
  <si>
    <t>null in majority of cases</t>
  </si>
  <si>
    <t>Creation of New Field
Unfilled
Required Architectured Redesign</t>
  </si>
  <si>
    <t>6/13: Risk analyzing nCino information that is used locally</t>
  </si>
  <si>
    <t>Covenant Level - Closing</t>
  </si>
  <si>
    <t>Actual covenant test level</t>
  </si>
  <si>
    <t>Covenant Level</t>
  </si>
  <si>
    <t>Covenant level (Closing)</t>
  </si>
  <si>
    <t>Actual Financial Indicator value</t>
  </si>
  <si>
    <t>6/26: New fields (covenant type, sign, frequency, unit of financial indicator)
6/13: Risk analyzing nCino information that is used locally</t>
  </si>
  <si>
    <t>Covenant Springer Threshold (%)</t>
  </si>
  <si>
    <t>RCF utilization at which point the covenant is tested</t>
  </si>
  <si>
    <t>Covenant Spring Threshold</t>
  </si>
  <si>
    <t>% Utilization (Springer) at which the covenant is tested (Closing)</t>
  </si>
  <si>
    <t>Need to conect nCino with Mercurio
Create a new field that informs the variable at closing</t>
  </si>
  <si>
    <t>Springing Trigger</t>
  </si>
  <si>
    <t xml:space="preserve">35%
50% utilization
excess availability is less than the greater of &lt;$18.75mm availability and 10% of the line cap
total net leverage &gt;2.00x
</t>
  </si>
  <si>
    <t>Covenant Springer (Y/N)</t>
  </si>
  <si>
    <t>Covenant Springer Flag (Y/N)</t>
  </si>
  <si>
    <t>Y / N</t>
  </si>
  <si>
    <t>nCino Springing Covenant</t>
  </si>
  <si>
    <t>TRUE
FALSE</t>
  </si>
  <si>
    <t>Covevant Test - Actual</t>
  </si>
  <si>
    <t xml:space="preserve">Covenant Test - Actual </t>
  </si>
  <si>
    <t>Actual value of the covenant test (Monitoring)</t>
  </si>
  <si>
    <t>7/4: Covenants not available in Loan IQ at monitoring. 
6/26: Field available in nCino. Ask which will be the Golden Source at monitoring (Loan IQ?)
6/13: Risk analyzing nCino information that is used locally</t>
  </si>
  <si>
    <t>Covenant Cushion - Closing</t>
  </si>
  <si>
    <t>Actual covenant cushion against the test level</t>
  </si>
  <si>
    <t>Covenant Test - Cushion</t>
  </si>
  <si>
    <t>Covenant cushion against the test level (actual value) (Closing)</t>
  </si>
  <si>
    <t>7/18: Calcualted--&gt; threshhold - actual value
6/13: Risk analyzing nCino information that is used locally</t>
  </si>
  <si>
    <t>Covevant Test - Cushion</t>
  </si>
  <si>
    <t>Covenant cushion against the test level (actual value) (Monitoring)</t>
  </si>
  <si>
    <t>El modulo de covenants de Mercurio no se baja al lago de datos 
asi que no se puede establecer una estructura tecnica por el momento.</t>
  </si>
  <si>
    <t>Required Architecture Redesign
Required Development</t>
  </si>
  <si>
    <t>7/18: Calcualted--&gt; threshhold - actual value
7/4: Covenants not available in Loan IQ at monitoring. 
6/26: Field available in nCino. Ask which will be the Golden Source at monitoring (Loan IQ?)
6/13: Risk analyzing nCino information that is used locally</t>
  </si>
  <si>
    <t>Covenant Test - Threshold</t>
  </si>
  <si>
    <t xml:space="preserve">Threshold established for the covenant test as agreed </t>
  </si>
  <si>
    <t>Financial Indicator Value</t>
  </si>
  <si>
    <r>
      <t xml:space="preserve">CD_Representation(ContractLine.Purpose)
</t>
    </r>
    <r>
      <rPr>
        <b/>
        <sz val="11"/>
        <color rgb="FFFF0000"/>
        <rFont val="Santander Text"/>
        <family val="2"/>
      </rPr>
      <t>Where Data_Date_part  = 'Version actual de la operacion'
AND la operación tiene que ser la operación de commitment letter</t>
    </r>
  </si>
  <si>
    <t>Se quiere el propósito.  Debería ser el mismo Campo del operacional de donde se obtiene el dato para el credit purpose en monitoring que es del grupo 1 de priorización. 
CD_Representation(ContractLine.Purpose)</t>
  </si>
  <si>
    <t>¿Que se quiere el proposito o el nombre de la facility?</t>
  </si>
  <si>
    <t>Purpose ID</t>
  </si>
  <si>
    <t>Loan IQ--&gt; scib_cm_bktrdcd_finop_finoperation_s3 &gt; formalised_contracts_hist&gt;purpose 
Mercurio--&gt; deal --&gt; facility--&gt; facility classification</t>
  </si>
  <si>
    <t>purpose</t>
  </si>
  <si>
    <t>NY-SYNDICATED CREDIT FACILITIES</t>
  </si>
  <si>
    <t>Do we have this already?</t>
  </si>
  <si>
    <t>Auditor</t>
  </si>
  <si>
    <t>Auditor of the Company</t>
  </si>
  <si>
    <r>
      <t>scib_cm_cdrsk_person_customer_s3.aqua_to_boxi.d_entity_auditors
Where Data_Date_Part = '</t>
    </r>
    <r>
      <rPr>
        <b/>
        <sz val="11"/>
        <color rgb="FFFF0000"/>
        <rFont val="Santander Text"/>
        <family val="2"/>
      </rPr>
      <t>Version actual de la operación o Today'</t>
    </r>
  </si>
  <si>
    <t>Name of the Auditor assigned to the Obligor</t>
  </si>
  <si>
    <t>scib_cm_cdrsk_person_customer_s3.aqua_to_boxi.d_entity_auditors</t>
  </si>
  <si>
    <t>d_entity_auditors</t>
  </si>
  <si>
    <t>N/A for Intersect</t>
  </si>
  <si>
    <t>14/6- field available in the lake. Have to ask for an example of a client with audited Financial Statements since Intersect did not have audited statements.</t>
  </si>
  <si>
    <t>Do we need to ask for this? If the Auditor changes, we capture it here</t>
  </si>
  <si>
    <t>Collateral provided (type)</t>
  </si>
  <si>
    <r>
      <t xml:space="preserve">scib_cm_bktrdcd_finop_mitigateasset_s3.guarantees.guaranteetypename
Where Data_date_Part = </t>
    </r>
    <r>
      <rPr>
        <b/>
        <sz val="11"/>
        <color rgb="FFFF0000"/>
        <rFont val="Santander Text"/>
        <family val="2"/>
      </rPr>
      <t>'Version actual de la operación'</t>
    </r>
  </si>
  <si>
    <t>land_loan_iq &gt; garantias_diarias_nyb &gt; collateral_type_description</t>
  </si>
  <si>
    <t>Group added as a result of Risk review 6-18</t>
  </si>
  <si>
    <t>Can you tell me aboutthis one? To review</t>
  </si>
  <si>
    <t xml:space="preserve">1LOD Credit </t>
  </si>
  <si>
    <t>Date of most recent covenants</t>
  </si>
  <si>
    <t>Data of most recent covenants</t>
  </si>
  <si>
    <t>Date of the most recent covenants tested</t>
  </si>
  <si>
    <t>Need to conect nCino with other system
Take the date of the last day of the quarter before the Next financial Statement Date</t>
  </si>
  <si>
    <t xml:space="preserve">Next financial Statement date </t>
  </si>
  <si>
    <t>7/4: Covenants not available in Loan IQ at monitoring. 
6/26: Ask which will be the Golden Source at monitoring (Loan IQ?)
6/13: Risk analyzing nCino information that is used locally</t>
  </si>
  <si>
    <t>Collateral value</t>
  </si>
  <si>
    <r>
      <t xml:space="preserve">scib_cm_bktrdcd_finop_mitigateasset_s3.guarantees.guaranteesanamount
Where Data_date_Part = </t>
    </r>
    <r>
      <rPr>
        <b/>
        <sz val="11"/>
        <color rgb="FFFF0000"/>
        <rFont val="Santander Text"/>
        <family val="2"/>
      </rPr>
      <t>'Version actual de la operación'</t>
    </r>
  </si>
  <si>
    <t>Valor de la garantia de la operación</t>
  </si>
  <si>
    <t>scib_cm_bktrdcd_finop_mitigateasset_s3.guarantees.guaranteesanamount</t>
  </si>
  <si>
    <t>Group added as a result of Risk review 6-19</t>
  </si>
  <si>
    <t>It needs processing</t>
  </si>
  <si>
    <t>Date of Most Recent Santander Base Case Re-run</t>
  </si>
  <si>
    <t>Date of Financial Statements used for Most Recent Projected 1y EBITDA (Santander Base Case)</t>
  </si>
  <si>
    <t>Date of most recent Santander Base Case Re-run</t>
  </si>
  <si>
    <t>scib_cm_cdrsk_person_customer_s3 &gt; aqua_to_boxi &gt; s_ent_corp_irat1_fst_date</t>
  </si>
  <si>
    <t>This is the date of the financials used in the most recent projection available</t>
  </si>
  <si>
    <t>Date of Most Recent Santander Downside Case Re-run</t>
  </si>
  <si>
    <t>Date of Financial Statements used for Most Recent Projected 1y EBITDA (Santander Downside Case)</t>
  </si>
  <si>
    <t>Date of most recent Santander Downside Case Re-run</t>
  </si>
  <si>
    <t>Date of Forebearance</t>
  </si>
  <si>
    <t>Date of Forebearance - Restructured</t>
  </si>
  <si>
    <t>Equation/ ACyG</t>
  </si>
  <si>
    <t>Date of the forbearance (restructured)</t>
  </si>
  <si>
    <t xml:space="preserve">Quizas tenga sentido ir a la BDR. </t>
  </si>
  <si>
    <t>yes, 27/07 (Equation- Francisco Javier Delgado/Lucas Videla)</t>
  </si>
  <si>
    <t>Accounting Data Hub</t>
  </si>
  <si>
    <t>Equation ACyG</t>
  </si>
  <si>
    <t>scib_ln_apvbdr_general_s3 &gt; traza_equation_forbearance &gt; fecha_alta</t>
  </si>
  <si>
    <t>Date of Most Recent Projected 1y EBITDA (Santander Base Case)</t>
  </si>
  <si>
    <t>Data of the 1 year projected in the most recent run</t>
  </si>
  <si>
    <t>This is the 1st projected year of the most recent run</t>
  </si>
  <si>
    <t>Do we have the field?</t>
  </si>
  <si>
    <t>Date of Most Recent Projected 1y EBITDA (Santander Donwside Case)</t>
  </si>
  <si>
    <t xml:space="preserve">El owner es 1LOD Credito. </t>
  </si>
  <si>
    <t>¿Porque se tiene puesto como owner Preventive management?</t>
  </si>
  <si>
    <t>Build a logic to report the quarter in which the Global Scan Forum took place in date format 
Create a new field that informs the variable at closing</t>
  </si>
  <si>
    <t>Global Forum</t>
  </si>
  <si>
    <t>Global SCAN Forum_1Q24</t>
  </si>
  <si>
    <t>Committed Capital Fund Size</t>
  </si>
  <si>
    <t>cd_scib_internal_rating.AQP_FUNDS_MANAGERS_67 
It is a combination of tables: 
cd_scib_internal_rating.AQP_DETAIL_FINACIAL_68cd_scib_internal_rating.AQP_DETALLE_ENTIDAD, cd_scib_internal_rating.aqp_rating_master_53, cd_scib_internal_rating.aqp_rating_funds_management , cd_scib_internal_rating.str_segmt_sec_model
Field: totalassets_68</t>
  </si>
  <si>
    <t>Total committed capital from all of the Limited Partners . The source of this information will be the required reporting from the Obligor and contained within the  Borrowing Base Certificate.</t>
  </si>
  <si>
    <t>Common Obligors?
BDR Enterprise?
Silo enfocamos por AQUA plus como parece por los otros campos relacionados (537, 538, 539) mas corrrecto esto solo en SUPRA habra que hacer metamirroring para llevar la información la lago de SCIB donde se ejecuta Cafet.</t>
  </si>
  <si>
    <t>totalassets_68</t>
  </si>
  <si>
    <t>EUR 1,429bn (Total assets 31/12/2023 for Aridan Example)</t>
  </si>
  <si>
    <t>Group added as a result of Risk review 6-21</t>
  </si>
  <si>
    <t xml:space="preserve"> To discuss with Bernat. 
Total committed capital from all of the Limited Partners . The source of this information will be the required reporting from the Obligor and contained within the  Borrowing Base Certificate.
</t>
  </si>
  <si>
    <t>Credit Reserve Taken as % of Santander Commitment</t>
  </si>
  <si>
    <t>Credit Reserve Taken / REC</t>
  </si>
  <si>
    <t>Modelica / Loan_iq</t>
  </si>
  <si>
    <t>Santander Comminment --&gt; scib_cm_bktrdcd_finop_finoperation_s3.contractsglobalsan.sanliveamount
IFRS 9 Provision --&gt;  scib_cm_cdrsk_finop_finoperation_s3.informe_provisiones_mensual.provision</t>
  </si>
  <si>
    <t>Provision / Santander Commitment (as of)</t>
  </si>
  <si>
    <t>OK</t>
  </si>
  <si>
    <t>¿El enfoque seria dividir la provision de IFRS9 / Contra compretido de loan_IQ?</t>
  </si>
  <si>
    <t>Credit Risk DH / BDH3</t>
  </si>
  <si>
    <t>Resultado = IFRS 9 Provision / Santander Comminment</t>
  </si>
  <si>
    <t>Credit Reserve Taken as % of Santander Exposure (funded)</t>
  </si>
  <si>
    <t>Credit Reserve Taken / Santander Funded Exposure</t>
  </si>
  <si>
    <t>Santander Funded Exposure --&gt; scib_cm_bktrdcd_finop_finoperation_s3.contractsglobalsan.sanusedamount
IFRS 9 Provision --&gt;  scib_cm_cdrsk_finop_finoperation_s3.informe_provisiones_mensual.provision</t>
  </si>
  <si>
    <t>Provision / Santander Funded Exposure (as of)</t>
  </si>
  <si>
    <t>¿El enfoque seria dividir la provision de IFRS9 / Contra usado de loan_IQ?</t>
  </si>
  <si>
    <t>Resultado = IFRS 9 Provision / Santander Funded Exposure</t>
  </si>
  <si>
    <t>Date of most recent financials</t>
  </si>
  <si>
    <t xml:space="preserve">Date of the latest financials (audited or unaudited) </t>
  </si>
  <si>
    <t>Date of the financial statements</t>
  </si>
  <si>
    <t>Date of the lastest financials (audited or unaudited)</t>
  </si>
  <si>
    <t xml:space="preserve">Enviado email "SNC | Criterio para reportar EEFF", en revisión por Riesgos y Patricia. </t>
  </si>
  <si>
    <t>Esto para cerrar el campo concreto primero hay que cerrar cual es el criterio. Estado financieros del Rating. Los ultimos caegado en Aqua Plus esten o no acuditos, Los ultimos auditados.</t>
  </si>
  <si>
    <t>dd/mm/yyyy</t>
  </si>
  <si>
    <t>BDR Enterprise</t>
  </si>
  <si>
    <t>scib_cm_cdtrdfin_capital_metrics_s3 &gt; jm_outctnd_cg &gt;  ffin_pp</t>
  </si>
  <si>
    <t>Date of Default</t>
  </si>
  <si>
    <t>Tabla Nivel contrato: scib_st_sima_s3.jm_out_cto_nd.FEC_DEF
Tabla nivel cliente: scib_st_sima_s3.jm_out_cli_nd.FEC_DEF</t>
  </si>
  <si>
    <t xml:space="preserve">Date of Default </t>
  </si>
  <si>
    <t>La información no esta en una common data.
Hay que llevarla previamente a una common data.</t>
  </si>
  <si>
    <t>Tabla Nivel contrato: scib_st_sima_s3 &gt; jm_out_cto_nd &gt; FEC_DEF
Tabla nivel cliente: scib_st_sima_s3 &gt; jm_out_cli_nd &gt; FEC_DEF</t>
  </si>
  <si>
    <t xml:space="preserve"> FEC_DEF</t>
  </si>
  <si>
    <t xml:space="preserve">Request Isabel a S3 client.
Confirm if they want this field at client or facility level </t>
  </si>
  <si>
    <t>SCAN</t>
  </si>
  <si>
    <t>Date of SCAN status</t>
  </si>
  <si>
    <r>
      <t>scib_cm_cdrsk_person_customer_s3.scan_customer_grade.foroglobal 
where Data_date_part = '</t>
    </r>
    <r>
      <rPr>
        <b/>
        <sz val="11"/>
        <color rgb="FFFF0000"/>
        <rFont val="Santander Text"/>
        <family val="2"/>
      </rPr>
      <t>Today</t>
    </r>
    <r>
      <rPr>
        <sz val="11"/>
        <rFont val="Santander Text"/>
        <family val="2"/>
      </rPr>
      <t>'</t>
    </r>
  </si>
  <si>
    <t>Data of the current SCAN status</t>
  </si>
  <si>
    <t>yes 27/07 (SCAN- Rita Mora Porteiro Ferreira)</t>
  </si>
  <si>
    <t>Loan_IQ -&gt;GBO Global -&gt; SCAN</t>
  </si>
  <si>
    <t>Select distinct entityglcs,a.alias, entityparentglcs,descmonitoring
From scib_cm_strdt_refdata_s3. clients, scib_cm_strdt_refdata_s3. clients.uniquealias a
inner join [cib_cm_cdrsk_person_customer_s3.scan_customer_grade.foroglobal] scan on (scan.identificador =  entityparentglcs)</t>
  </si>
  <si>
    <t xml:space="preserve">Build a logic to report the quarter in which the Global Scan Forum took place in date format </t>
  </si>
  <si>
    <t>7/1: GC- scib_cm_cdrsk_person_customer_s3 &gt; scan_customer_grade &gt; global forum</t>
  </si>
  <si>
    <t>Default Cure Date</t>
  </si>
  <si>
    <t>scib_cm_cdtrdfin_capital_metrics_s3.jm_outctnd_cg.ffin_pp
Where Data_date_part = 'Today or version mas actual de la operacion'</t>
  </si>
  <si>
    <t>Date when the default is considered "cured"</t>
  </si>
  <si>
    <t>cd_ifrs9_gcb_local.informe_provisiones_mensual.eai</t>
  </si>
  <si>
    <t>eadifrs9</t>
  </si>
  <si>
    <t>Group added as a result of Risk review 6-16</t>
  </si>
  <si>
    <t xml:space="preserve">request Isabel S3 client. </t>
  </si>
  <si>
    <t>EAD IFRS9</t>
  </si>
  <si>
    <t>Facility LGD</t>
  </si>
  <si>
    <r>
      <t xml:space="preserve">cd_bdr_san.jm_cto_categ2.lgdfinal
Where Data_Date_part = </t>
    </r>
    <r>
      <rPr>
        <b/>
        <sz val="11"/>
        <color rgb="FFFF0000"/>
        <rFont val="Santander Text"/>
        <family val="2"/>
      </rPr>
      <t>'Fecha versión actual de la operacion'</t>
    </r>
  </si>
  <si>
    <t>Facility LGD (Monitoring)</t>
  </si>
  <si>
    <t>abs [MaturityDate - TradeDate] y pasarlo a formato Años y dias</t>
  </si>
  <si>
    <t>SCIB PRO.st_ictools.mer_dth_facility_view_esg.maturity_date
SCIB PRO.scib_st_mercurio_s3.mer_dth_facility_view_esg.effective_date</t>
  </si>
  <si>
    <t>Effective date
Maturity date</t>
  </si>
  <si>
    <t>This is the facility LGD in Monitoring. We can opt to include hre the after or before. To check with Risk. Please map to after CRM by the moment</t>
  </si>
  <si>
    <t>Fees Accrued and yet to be paid</t>
  </si>
  <si>
    <t>Fee Accrued and yet to be paid</t>
  </si>
  <si>
    <t xml:space="preserve"> scib_cm_bktrdcd_finop_finoperation_s3.contractsglobal.accruedfinancialfees</t>
  </si>
  <si>
    <t>Fees Accrued but not yet Paid (Monitoring)</t>
  </si>
  <si>
    <t>Amount of financial commissions accrued and not paid associated with the object (eg utilization), regardless of the Bank's participation in the object
It refers only to regular amounts. Irregular amounts have their own field and should not be included here</t>
  </si>
  <si>
    <t>scib_cm_cdrsk_person_customer_s3 &gt; scan_customer_grade &gt; foroglobal</t>
  </si>
  <si>
    <t>Build a logic to get the Global Scan Forum date when the field Review Type="Entry from ordinary". 
Create a new field that informs the variable at closing</t>
  </si>
  <si>
    <t>Let´s review fees and close it</t>
  </si>
  <si>
    <t>Finalized- Validated 10/09 Miguel Aguilar Perez (vía email)</t>
  </si>
  <si>
    <t>First Date on SCAN</t>
  </si>
  <si>
    <r>
      <t>Select distinct entityglcs,a.alias, entityparentglcs,descmonitoring
From scib_cm_strdt_refdata_s3. clients, scib_cm_strdt_refdata_s3. clients.uniquealias a
inner join [cib_cm_cdrsk_person_customer_s3.scan_customer_grade.foroglobal] scan on (scan.identificador =  entityparentglcs)
where Data_date_part = '</t>
    </r>
    <r>
      <rPr>
        <b/>
        <sz val="11"/>
        <color rgb="FFFF0000"/>
        <rFont val="Santander Text"/>
        <family val="2"/>
      </rPr>
      <t>Today</t>
    </r>
    <r>
      <rPr>
        <sz val="11"/>
        <rFont val="Santander Text"/>
        <family val="2"/>
      </rPr>
      <t>'</t>
    </r>
  </si>
  <si>
    <t>First Date on SCAN (Monitoring)</t>
  </si>
  <si>
    <t>Loan IQ--&gt; scib_cm_bktrdcd_finop_finoperation_s3 &gt; formalised_contracts_hist&gt;committed 
Mercurio --&gt; Deal type--&gt; Commited</t>
  </si>
  <si>
    <t xml:space="preserve">Build a logic to get the Global Scan Forum date when the field Review Type="Entry from ordinary". </t>
  </si>
  <si>
    <t>Committed / Uncommitted</t>
  </si>
  <si>
    <t xml:space="preserve">1
Committed- secured </t>
  </si>
  <si>
    <t>7/1: GC- scib_cm_cdrsk_person_customer_s3 &gt; scan_customer_grade &gt; descmonitoring</t>
  </si>
  <si>
    <t>TDR Flag</t>
  </si>
  <si>
    <t>Forbearance Flag</t>
  </si>
  <si>
    <t>scib_ln_apvbdr_general_s3.traza_acyg_forbearance.partenon_id
scib_ln_apvbdr_general_s3.traza_acyg_forbearance.rein_nuevo
scib_ln_apvbdr_general_s3.traza_equation_forbearance.partenon_id
scib_ln_apvbdr_general_s3.traza_equation_forbearance.rein_nuevo</t>
  </si>
  <si>
    <t>Flag of forbearance (restructured)</t>
  </si>
  <si>
    <t xml:space="preserve">faltaria la parte de tenerlo en una Common data. Esta solo en Landing y BU.
Contratos a nivel facility
Contratos a nivel outstanding con la información arrastrada de sus facilities
Puede haber contratos para los que se esté reportando el outstanding, pero no su facility (su facility estará marcada en Equation, este hace el arrastre a sus outstandings y los envía a ND)
Realmente todos los contratos que estén en esta tabla estarían marcados como forbearance, por lo que si contrato de LevFin está incluido en esta tabla en partenon id el flag debería ir a true.
</t>
  </si>
  <si>
    <t>ECO -&gt;EQ y ACYG</t>
  </si>
  <si>
    <t>Credit Risk DH  -&gt; Accounting Data Hub</t>
  </si>
  <si>
    <t>If partenon_id &lt;&gt; Null Then True
Else False</t>
  </si>
  <si>
    <t>Use forbearance date to create a flag which indicates whether or not the</t>
  </si>
  <si>
    <t xml:space="preserve">6/13: It is referred to restructurings? If so, it could be at Mercurio. </t>
  </si>
  <si>
    <t>DELETE
Rename to Restructured loan/forbearance
The field Forbearance Cure Flag and the rest of Forbearance Flags are managed by Preventive Management</t>
  </si>
  <si>
    <t>Finalized- Validated 09/09 JM Mendizabal (vía email)</t>
  </si>
  <si>
    <t>Fund Strategy</t>
  </si>
  <si>
    <t>cd_scib_internal_rating.AQP_FUNDS_MANAGERS_67 
It is a combination of tables: 
cd_scib_internal_rating.AQP_DETAIL_FINACIAL_68cd_scib_internal_rating.AQP_DETALLE_ENTIDAD, cd_scib_internal_rating.aqp_rating_master_53, cd_scib_internal_rating.aqp_rating_funds_management , cd_scib_internal_rating.str_segmt_sec_model
Field: strategy_67</t>
  </si>
  <si>
    <t xml:space="preserve">This will be identified within the Private Placement Memorandum and defines the investment strategy of the Fund. </t>
  </si>
  <si>
    <t>Esta solo en SUPRA habra que hacer metamirroring para llevar la información la lago de SCIB donde se ejecuta Cafet.</t>
  </si>
  <si>
    <t>strategy_67</t>
  </si>
  <si>
    <t>Infrastructure Fund</t>
  </si>
  <si>
    <t>Group added as a result of Risk review 6-20</t>
  </si>
  <si>
    <t xml:space="preserve"> To discuss with Bernat. 
This will be identified within the Private Placement Memorandum and defines the investment strategy of the Fund. </t>
  </si>
  <si>
    <t>IFRS 9 Provision</t>
  </si>
  <si>
    <r>
      <t xml:space="preserve">scib_cm_cdrsk_finop_finoperation_s3.informe_provisiones_mensual.provision
Where Data_date_Part </t>
    </r>
    <r>
      <rPr>
        <b/>
        <sz val="11"/>
        <color rgb="FFFF0000"/>
        <rFont val="Santander Text"/>
        <family val="2"/>
      </rPr>
      <t>= ' Fecha de la version actual de la operacion'</t>
    </r>
  </si>
  <si>
    <t>Provision (accounting figures)</t>
  </si>
  <si>
    <t>Basextracontable</t>
  </si>
  <si>
    <t>cd_ifrs9_gcb_local.informe_provisiones_mensual.PROVISION</t>
  </si>
  <si>
    <t>7/15: Is the same field as the Expected Credit Loss? Review with PP
Group added as a result of Risk review 6-13</t>
  </si>
  <si>
    <t>Review this</t>
  </si>
  <si>
    <t>Validated 06/08 David Ortega (vía meeting &amp; email)</t>
  </si>
  <si>
    <t>IFRS 9 Stage</t>
  </si>
  <si>
    <r>
      <t xml:space="preserve">scib_cm_cdrsk_finop_finoperation_s3.ifrs9_exploitation_mensual.stage_actual
Where </t>
    </r>
    <r>
      <rPr>
        <b/>
        <sz val="11"/>
        <color rgb="FFFF0000"/>
        <rFont val="Santander Text"/>
        <family val="2"/>
      </rPr>
      <t>Data_date_Part = ' Fecha de la version actual de la operacion'</t>
    </r>
  </si>
  <si>
    <t>IFRS9 Stage (1, 2 or 3)</t>
  </si>
  <si>
    <t>Validated 29/07 Almudena García (vía email)</t>
  </si>
  <si>
    <t>cd_ifrs9_gcb_local.ifrs9_exploitation_mensual. stage_actual</t>
  </si>
  <si>
    <t>stagefin</t>
  </si>
  <si>
    <t>Group added as a result of Risk review 6-11</t>
  </si>
  <si>
    <t>Forbearance Cure Date</t>
  </si>
  <si>
    <t>Date when the forbearance is considered "cured"</t>
  </si>
  <si>
    <t>El flag de cura esta en eco y viaja a los sistemas contables. Pasa tanto con la marca, el flag de cura y la fecha.
Pero no llega a ningun hub. Ni esta la infomacion en el lago. Seria un gap</t>
  </si>
  <si>
    <t xml:space="preserve">Once the filed forbearance cure date is available, create a new field for field forbearance cure flag. </t>
  </si>
  <si>
    <t>Group added as a result of Risk review 6-17</t>
  </si>
  <si>
    <t>We don’t have in the systems the real forbearance cure date (we have the expected forbearance cure date), but it’s possible to identify it with a logic because it’s when the forbearance cure flag is changed by Preventive Management. Confirm with Risk if we want to capture both fields (expected and real)</t>
  </si>
  <si>
    <t>Forbearance Cure Flag</t>
  </si>
  <si>
    <t>Flag of forbearance in "cure" process</t>
  </si>
  <si>
    <t>fecha_alta</t>
  </si>
  <si>
    <t>IFRS 9 Stage Since (Date)</t>
  </si>
  <si>
    <r>
      <t xml:space="preserve">scib_cm_cdrsk_finop_finoperation_s3.ifrs9_exploitation_mensual.fecha_stage_act
Where </t>
    </r>
    <r>
      <rPr>
        <b/>
        <sz val="11"/>
        <color rgb="FFFF0000"/>
        <rFont val="Santander Text"/>
        <family val="2"/>
      </rPr>
      <t>Data_date_Part = ' Fecha de la version actual de la operacion'</t>
    </r>
  </si>
  <si>
    <t>Date when the operation entered in the current stage</t>
  </si>
  <si>
    <t>cd_ifrs9_gcb_local.ifrs9_exploitation_mensual.fecha_stage_act</t>
  </si>
  <si>
    <t>fcbstage</t>
  </si>
  <si>
    <t>Group added as a result of Risk review 6-12</t>
  </si>
  <si>
    <t>Interest Income Paid</t>
  </si>
  <si>
    <t xml:space="preserve">Interest </t>
  </si>
  <si>
    <r>
      <t xml:space="preserve">scib_cm_bktrdcd_finop_finoperation_s3.flow (ConceptSubTypeFK = </t>
    </r>
    <r>
      <rPr>
        <b/>
        <sz val="11"/>
        <color rgb="FFFF0000"/>
        <rFont val="Santander Text"/>
        <family val="2"/>
      </rPr>
      <t>'Intereses'</t>
    </r>
    <r>
      <rPr>
        <sz val="11"/>
        <rFont val="Santander Text"/>
        <family val="2"/>
      </rPr>
      <t xml:space="preserve">).SANAmount
Where </t>
    </r>
    <r>
      <rPr>
        <b/>
        <sz val="11"/>
        <color rgb="FFFF0000"/>
        <rFont val="Santander Text"/>
        <family val="2"/>
      </rPr>
      <t>Data_Date_Part = 'Fecha de la version actual de la operacion'</t>
    </r>
  </si>
  <si>
    <t>Income Interest Paid</t>
  </si>
  <si>
    <t xml:space="preserve">Si son todos los intereses pagados hasta la fecha de monitoreo. </t>
  </si>
  <si>
    <t>¿Entiendo que son los intereses que se han pagan del prestamo?
Se tiene que ir sumando los importes de todos los flujos ya pagados del presetamo y que no esten en irregular</t>
  </si>
  <si>
    <r>
      <t xml:space="preserve">Para todos los flujos con ConceptSubTypeFK = 'Intereses ir sumando los importes que cumplan que </t>
    </r>
    <r>
      <rPr>
        <b/>
        <sz val="11"/>
        <rFont val="Santander Text"/>
        <family val="2"/>
      </rPr>
      <t>EffectivePaymentDate &gt; ExpectedPaymentDate + GracePeriodEnd and IrregularFlag = False</t>
    </r>
  </si>
  <si>
    <t>Interest payment</t>
  </si>
  <si>
    <t>7/16:new fields (interest total, interest Santander)
 6/13: Ask if we want the total for when Santander becomes agent.</t>
  </si>
  <si>
    <t>What is the gap identified here?</t>
  </si>
  <si>
    <t>LGD IFRS9</t>
  </si>
  <si>
    <r>
      <t xml:space="preserve">cd_ifrs9_gcb_local.informe_provisiones_mensual.lgi
Where Data_date_Part = </t>
    </r>
    <r>
      <rPr>
        <b/>
        <sz val="11"/>
        <color rgb="FFFF0000"/>
        <rFont val="Santander Text"/>
        <family val="2"/>
      </rPr>
      <t>'Fecha de la versión actual de la operación'</t>
    </r>
  </si>
  <si>
    <t>cd_ifrs9_gcb_local.informe_provisiones_mensual.lgi</t>
  </si>
  <si>
    <t>lgdifrs9</t>
  </si>
  <si>
    <t>NAV Fund Size</t>
  </si>
  <si>
    <t>cd_scib_internal_rating.AQP_FUNDS_MANAGERS_67 
It is a combination of tables: 
cd_scib_internal_rating.AQP_DETAIL_FINACIAL_68cd_scib_internal_rating.AQP_DETALLE_ENTIDAD, cd_scib_internal_rating.aqp_rating_master_53, cd_scib_internal_rating.aqp_rating_funds_management , cd_scib_internal_rating.str_segmt_sec_model
Field: patrimony_68</t>
  </si>
  <si>
    <t>NAV (Net Asset Value) if the fund is Fund Size is Total Assets less than the Total Liabilities. The source of this information will be the required financial reporting from the Obligor and contained within Financial Statements.</t>
  </si>
  <si>
    <t>count of covenant ID</t>
  </si>
  <si>
    <t>Creation of New Field
Required Architectured Redesign
Required Development</t>
  </si>
  <si>
    <t>Need to conect nCino with Mercurio. 
Need to see if all covenants will be included.
Create a new field that informs the variable at closing</t>
  </si>
  <si>
    <t>Group added as a result of Risk review 6-22</t>
  </si>
  <si>
    <t xml:space="preserve"> To discuss with Bernat. 
NAV (Net Asset Value) if the fund is Fund Size is Total Assets less than the Total Liabilities. The source of this information will be the required financial reporting from the Obligor and contained within Financial Statements.</t>
  </si>
  <si>
    <t>PD IFRS9</t>
  </si>
  <si>
    <t>cd_ifrs9_gcb_local.informe_provisiones_mensual.pi</t>
  </si>
  <si>
    <t>scib_cm_strdt_refdata_s3 &gt; clients &gt; entityHomePhone</t>
  </si>
  <si>
    <t>null</t>
  </si>
  <si>
    <t>Unfilled</t>
  </si>
  <si>
    <t>es un campo complementario (no es obligatorio rellenar) que se puede dar de alta asociado al contacto o KYC Owner de la entidad</t>
  </si>
  <si>
    <t>Rating Model</t>
  </si>
  <si>
    <r>
      <t xml:space="preserve">scib_cm_cdrsk_person_customer_s3.aqua_to_boxi.d_ent_model_name
Where </t>
    </r>
    <r>
      <rPr>
        <b/>
        <sz val="11"/>
        <color rgb="FFFF0000"/>
        <rFont val="Santander Text"/>
        <family val="2"/>
      </rPr>
      <t>Data_date_Part= 'Fecha de la version actual de la operacion'</t>
    </r>
  </si>
  <si>
    <t xml:space="preserve">Rating model </t>
  </si>
  <si>
    <t>cd_scib_internal_rating &gt; aqua_to_boxi &gt; d_ent_model_name</t>
  </si>
  <si>
    <t>d_ent_model_name</t>
  </si>
  <si>
    <t>Modelo Experto Corporativa</t>
  </si>
  <si>
    <r>
      <t xml:space="preserve">scib_bu_alice_s3.rorwa_alice_initial.Rorwa_mes --&gt; Rowwa del mes a nivel de cliente.
Where Data_date_Part </t>
    </r>
    <r>
      <rPr>
        <b/>
        <sz val="11"/>
        <color rgb="FFFF0000"/>
        <rFont val="Santander Text"/>
        <family val="2"/>
      </rPr>
      <t>= 'Fecha de la versión actual de la operacion'</t>
    </r>
    <r>
      <rPr>
        <sz val="11"/>
        <rFont val="Santander Text"/>
        <family val="2"/>
      </rPr>
      <t xml:space="preserve">
scib_bu_alice_s3.rorwa_alice_initial.rorwa_hco.  --&gt; Calculo Mensual y calculo de los ultimos 12 meses.</t>
    </r>
  </si>
  <si>
    <t>RORWA</t>
  </si>
  <si>
    <t>Connect nCino/Mercurio to Calculadora RoRWA
Create a new field that informs the variable at closing</t>
  </si>
  <si>
    <t>Were is the monitoring RoRWA?</t>
  </si>
  <si>
    <t>Finalized- Validated 17/09 María del Pilar Barrasa Palacios(vía email)</t>
  </si>
  <si>
    <t>Santander Funded Exposure</t>
  </si>
  <si>
    <r>
      <t xml:space="preserve">scib_cm_bktrdcd_finop_finoperation_s3.contractsglobalsan.sanusedamount
Where </t>
    </r>
    <r>
      <rPr>
        <b/>
        <sz val="11"/>
        <color rgb="FFFF0000"/>
        <rFont val="Santander Text"/>
        <family val="2"/>
      </rPr>
      <t>Data_date_Part = 'Version actual de la operacion'</t>
    </r>
  </si>
  <si>
    <t>Santander Funded Exposure (Monitoring)</t>
  </si>
  <si>
    <t>SAN Amount delivered to the borrower</t>
  </si>
  <si>
    <t>scib_cm_bktrdcd_finop_finoperation_s3 &gt; formalised_contracts_hist&gt;drawn_amount</t>
  </si>
  <si>
    <t>drawn_amount</t>
  </si>
  <si>
    <t>7/12: Pending revalidation with Risk
On Balance Neto  Max USD (CREAM field)</t>
  </si>
  <si>
    <t>Current Santander Commitment</t>
  </si>
  <si>
    <t>Amount of SAN's legal lending commitment (by facility)</t>
  </si>
  <si>
    <r>
      <t xml:space="preserve">scib_cm_bktrdcd_finop_finoperation_s3.contractsglobalsan.sanliveamount
Where Data_Date_Part </t>
    </r>
    <r>
      <rPr>
        <b/>
        <sz val="11"/>
        <color rgb="FFFF0000"/>
        <rFont val="Santander Text"/>
        <family val="2"/>
      </rPr>
      <t>= 'Fecha version actual de la operación actual'</t>
    </r>
  </si>
  <si>
    <t>Santander Hold Commitment (Monitoring) REC</t>
  </si>
  <si>
    <t>El balance vivo del santander en la fecha actual. Hay que hacerlo por portfolio.
SAN Amount of the borrower current debt, not having into account irregular amounts SAN LiveAmount = SAN UsedAmount - SAN AmortizedAmount - SAN IrregularAmount</t>
  </si>
  <si>
    <t>scib_cm_bktrdcd_finop_finoperation_s3 &gt; formalised_contracts_hist&gt;live_nominal</t>
  </si>
  <si>
    <t>live_nominal</t>
  </si>
  <si>
    <t>7/12: Pending revalidation with Risk
Name aligned in U/W, Closing and Monitoring. Previously Santander Hold Commitment. 
6/13- Ana: CREAM puede ser golden source o solo para derivados?</t>
  </si>
  <si>
    <t>Santander Unfunded Exposure</t>
  </si>
  <si>
    <r>
      <t>scib_cm_bktrdcd_finop_finoperation_s3.contractsglobalsan.sanavailableamount
Where Data_date_Part</t>
    </r>
    <r>
      <rPr>
        <b/>
        <sz val="11"/>
        <color rgb="FFFF0000"/>
        <rFont val="Santander Text"/>
        <family val="2"/>
      </rPr>
      <t xml:space="preserve"> = 'Version actual de la operacion'</t>
    </r>
  </si>
  <si>
    <t>SAN Amount currently available for the borrower to new withdrawns SAN AvailableAmount = SAN Total Amount - SAN UsedAmount + SAN ReleasedAmount</t>
  </si>
  <si>
    <t>scib_cm_bktrdcd_finop_finoperation_s3 &gt; formalised_contracts_hist&gt;live_nominal_total
scib_cm_bktrdcd_finop_finoperation_s3 &gt; formalised_contracts_hist&gt;drawn_amount</t>
  </si>
  <si>
    <t>live_nominal -  drawn_amount</t>
  </si>
  <si>
    <t xml:space="preserve">7/12: Pending revalidation with Risk
Off Balance Neto  Max USD (CREAM field)
6/24- Is this field available? We don´t have it in the Excel file sent for validation to IP. </t>
  </si>
  <si>
    <t>Group added as a result of Risk review 6-6</t>
  </si>
  <si>
    <t>Gustavo/Isabel.  
Do we have this solved?</t>
  </si>
  <si>
    <t>SCAN Developed Strategy</t>
  </si>
  <si>
    <r>
      <t xml:space="preserve">scib_cm_cdrsk_person_customer_s3.scan_customer_grade.estrategia
Where </t>
    </r>
    <r>
      <rPr>
        <b/>
        <sz val="11"/>
        <color rgb="FFFF0000"/>
        <rFont val="Santander Text"/>
        <family val="2"/>
      </rPr>
      <t>Data_Date_Part = 'Version actual de la operacion'</t>
    </r>
  </si>
  <si>
    <t>Current SCAN Developed Strategy</t>
  </si>
  <si>
    <t>scib_cm_cdrsk_person_customer_s3 &gt; scan_customer_grade &gt; CIB  Detailed Strategy</t>
  </si>
  <si>
    <t xml:space="preserve"> CIB  Detailed Strategy</t>
  </si>
  <si>
    <t>SCAN Flag</t>
  </si>
  <si>
    <r>
      <t>scib_cm_cdrsk_person_customer_s3.scan_customer_grade.descmonitoring
where Data_date_part = '</t>
    </r>
    <r>
      <rPr>
        <b/>
        <sz val="11"/>
        <color rgb="FFFF0000"/>
        <rFont val="Santander Text"/>
        <family val="2"/>
      </rPr>
      <t>Today'</t>
    </r>
  </si>
  <si>
    <t>SCAN Flag (Y/N): Yes if the client is in SCAN (Monitoring)</t>
  </si>
  <si>
    <t>If (descmonitoring == null) the False
Else True</t>
  </si>
  <si>
    <t>scib_cm_cdrsk_person_customer_s3 &gt; scan_customer_grade &gt; descmonitoring</t>
  </si>
  <si>
    <t>Build a YES/NO logic indicating monitoring description different to ordinary</t>
  </si>
  <si>
    <t>Monitoring Description</t>
  </si>
  <si>
    <t>Ordinary, Proactive, Intensive, Specialized, Do not serve</t>
  </si>
  <si>
    <t>SCAN status</t>
  </si>
  <si>
    <r>
      <t>scib_cm_cdrsk_person_customer_s3.scan_customer_grade.descmonitoring 
where Data_date_part = '</t>
    </r>
    <r>
      <rPr>
        <b/>
        <sz val="11"/>
        <color rgb="FFFF0000"/>
        <rFont val="Santander Text"/>
        <family val="2"/>
      </rPr>
      <t>Today</t>
    </r>
    <r>
      <rPr>
        <sz val="11"/>
        <rFont val="Santander Text"/>
        <family val="2"/>
      </rPr>
      <t>'</t>
    </r>
  </si>
  <si>
    <t>Current SCAN status (customer grade - Ordinary, Proactive, Intensive, Specialized, Do not serve)</t>
  </si>
  <si>
    <r>
      <t>7/1: GC- scib_cm_cdrsk_person_customer_s3 &gt; scan_customer_grade &gt; descmonitoring</t>
    </r>
    <r>
      <rPr>
        <b/>
        <sz val="11"/>
        <rFont val="Santander Text"/>
        <family val="2"/>
      </rPr>
      <t xml:space="preserve">
</t>
    </r>
    <r>
      <rPr>
        <sz val="11"/>
        <rFont val="Santander Text"/>
        <family val="2"/>
      </rPr>
      <t>6/26- new fields (add Strategies Description second level for monitoring description and Developed Strategy Description). These fields are available. For Closing they will be C - Field Available - Gap Identified</t>
    </r>
  </si>
  <si>
    <t>NEW FIELDS +2</t>
  </si>
  <si>
    <t>SCAN Strategy</t>
  </si>
  <si>
    <r>
      <t xml:space="preserve">scib_cm_cdrsk_person_customer_s3.scan_customer_grade.descestrategia
Where </t>
    </r>
    <r>
      <rPr>
        <b/>
        <sz val="11"/>
        <color rgb="FFFF0000"/>
        <rFont val="Santander Text"/>
        <family val="2"/>
      </rPr>
      <t>Data_Date_Part = 'Version actual de la operacion'</t>
    </r>
  </si>
  <si>
    <t>Current SCAN Strategy Descritption (e.g., for SCAN Proactive Monitoring: Suspend, Secure,…)</t>
  </si>
  <si>
    <t xml:space="preserve">scib_cm_cdrsk_person_customer_s3 &gt; scan_customer_grade &gt; High level strategy </t>
  </si>
  <si>
    <t xml:space="preserve">High level strategy </t>
  </si>
  <si>
    <t>Client Type</t>
  </si>
  <si>
    <t>scib_cm_strdt_refdata_s3.clients.entityrisksector</t>
  </si>
  <si>
    <t>scib_cm_strdt_refdata_s3 &gt; clients &gt; entityrisksector</t>
  </si>
  <si>
    <t>entityrisksector</t>
  </si>
  <si>
    <t>6/13-  What are the possible client types? What are we expecting from this field, If=sovereigns, financial entities…GS could be GBO</t>
  </si>
  <si>
    <t>to review with Gustavo. 
Last info we have on this?</t>
  </si>
  <si>
    <t>Validated 24/09 Manuel Maran (vía email)</t>
  </si>
  <si>
    <t>Identifier (Guarantor)</t>
  </si>
  <si>
    <t>scib_cm_bktrdcd_finop_mitigateasset_s3.guarantees.guarantor</t>
  </si>
  <si>
    <t>GLCS code of the Guarantor</t>
  </si>
  <si>
    <t>GLCS Code of the Guarantor. Se asocia en Loan_IQ  al imputar la garantía y como es el codigo o GLCS no hace falta ir a GBO o a Stratus</t>
  </si>
  <si>
    <t>00V8JQ</t>
  </si>
  <si>
    <t>If Loan IQ field "intervention_type" of particiapants table ="guarantor", extract the glcs code associated</t>
  </si>
  <si>
    <t>6/26- Ask if we can use glcs or kgr code of parent  to extract garantor ID.</t>
  </si>
  <si>
    <t>PF LTM Adjusted EBITDA</t>
  </si>
  <si>
    <t>Pro-forma last 12 months Adjusted EBITDA reported by the Company</t>
  </si>
  <si>
    <r>
      <t xml:space="preserve">scib_cm_cdrsk_person_customer_s3.aqua_to_boxi.pyg_corp_resultado_de_explotacionebitda
</t>
    </r>
    <r>
      <rPr>
        <b/>
        <sz val="11"/>
        <color rgb="FFFF0000"/>
        <rFont val="Santander Text"/>
        <family val="2"/>
      </rPr>
      <t>Where Data_Date_part  = 'Version actual de la operacion'
AND la operación tiene que ser la operación de commitment letter</t>
    </r>
  </si>
  <si>
    <t>LTM (ProForma) Adjusted EBITDA (U/W)</t>
  </si>
  <si>
    <t>Create a new field that informs the variable at U/W
Find the latest financial statement date, associated rating or lastest uploaded, eeff_state = HISTORIC, use pyg_corp_resultado_de_explotacionebitda</t>
  </si>
  <si>
    <t>Removed from SNC</t>
  </si>
  <si>
    <t>Parent Identifier</t>
  </si>
  <si>
    <t>GLCS code of the Parent</t>
  </si>
  <si>
    <t>Identifier (Parent)</t>
  </si>
  <si>
    <t>scib_cm_bktrdcd_finop_finoperation_s3.participants.Counterparty (ParticipantType=Borrower)  
 &gt; scib_cm_strdt_refdata_s3. clients.entityParentGLCS</t>
  </si>
  <si>
    <t>5 digits</t>
  </si>
  <si>
    <t>Loan_IQ -&gt; JQUEST</t>
  </si>
  <si>
    <t>scib_cm_strdt_refdata_s3 &gt; clients &gt; entityParentGLCS</t>
  </si>
  <si>
    <t>entityParentGLCS</t>
  </si>
  <si>
    <t>1TRKG</t>
  </si>
  <si>
    <t>In SNC we need the parent but we are not counting it (make clear the note and that we use this in the same way across all fields)</t>
  </si>
  <si>
    <t>Validated 26/09 Miguel del Val</t>
  </si>
  <si>
    <t>Delta - LTM Adjusted EBITDA versus Santander Base Case</t>
  </si>
  <si>
    <t>LTM Adjusted EBITDA / Projected 1y EBITDA (Santander Base Case)</t>
  </si>
  <si>
    <t>Delta of LTM Adjusted EBITDA (as at the latest financial statements) versus LTM Adjusted EBITDA (as calculated by Santander Baseline)</t>
  </si>
  <si>
    <t>Delta - LTM Adjusted EBITDA versus Management Budget</t>
  </si>
  <si>
    <t>LTM Adjusted EBITDA / Projected 1y Management EBITDA</t>
  </si>
  <si>
    <t>Delta of LTM Adjusted EBITDA (as at the latest financial statements) versus LTM Adjusted EBITDA (as determined by management budget)</t>
  </si>
  <si>
    <t>Closing LTM Adjusted EBITDA Margin</t>
  </si>
  <si>
    <t>Formula</t>
  </si>
  <si>
    <t>LTM Adjusted EBITDA Margin</t>
  </si>
  <si>
    <t>LTM Adjusted EBITDA Margin (Closing) - EBITDA over Revenues</t>
  </si>
  <si>
    <t>scib_cm_cdrsk_person_customer_s3 &gt; aqua_to_boxi &gt;  pyg_corp_margen_ebitda</t>
  </si>
  <si>
    <t>pyg_corp_margen_ebitda</t>
  </si>
  <si>
    <t xml:space="preserve">LTM will only appear if this is uploaded in AQUA+ 
Create a new field that informs the variable at closing
Find the latest financial statement date, associated rating or lastest uploaded, eeff_state = HISTORIC, use pyg_corp_resultado_de_explotacionebitda
</t>
  </si>
  <si>
    <t>LTM Adjusted EBITDA margin</t>
  </si>
  <si>
    <t>LTM Adjusted EBITDA Margin (Monitoring) - EBITDA over Revenues</t>
  </si>
  <si>
    <t>Find latest financial statement date, associated rating or lastest uploaded, eeff_state = HISTORIC, use pyg_corp_margen_ebitda</t>
  </si>
  <si>
    <r>
      <t xml:space="preserve">scib_cm_cdrsk_person_customer_s3.aqua_to_boxi.pyg_corp_margen_ebitda
</t>
    </r>
    <r>
      <rPr>
        <b/>
        <sz val="11"/>
        <color rgb="FFFF0000"/>
        <rFont val="Santander Text"/>
        <family val="2"/>
      </rPr>
      <t>Where Data_Date_part  = 'Version actual de la operacion'
AND la operación tiene que ser la operación de commitment letter</t>
    </r>
  </si>
  <si>
    <t>LTM Adjusted EBITDA Margin (U/W) - EBITDA over Revenues</t>
  </si>
  <si>
    <t>Create a new field that informs the variable at U/W
Find latest financial statement date, associated rating or lastest uploaded, eeff_state = HISTORIC, use pyg_corp_margen_ebitda</t>
  </si>
  <si>
    <t>Last 12 months Reported EBITDA (as at lastest financials)</t>
  </si>
  <si>
    <t>LTM EBITDA reported by the company (Monitoring)</t>
  </si>
  <si>
    <t>scib_cm_cdrsk_person_customer_s3 &gt; aqua_to_boxi &gt;  pyg_corp_ingresos_netos</t>
  </si>
  <si>
    <t>pyg_corp_ingresos_netos</t>
  </si>
  <si>
    <t xml:space="preserve">LTM will only appear if this is uploaded in AQUA+ </t>
  </si>
  <si>
    <t>Closing LTM Revenue</t>
  </si>
  <si>
    <t>Last 12 months revenue at closing (reported by management)</t>
  </si>
  <si>
    <t>LTM Revenue</t>
  </si>
  <si>
    <r>
      <t>scib_cm_cdrsk_person_customer_s3.aqua_to_boxi.pyg_corp_ingresos_netos
Where Data_Date_part =</t>
    </r>
    <r>
      <rPr>
        <b/>
        <sz val="11"/>
        <color rgb="FFFF0000"/>
        <rFont val="Santander Text"/>
        <family val="2"/>
      </rPr>
      <t>'Version Inical de la operacion'</t>
    </r>
  </si>
  <si>
    <t>LTM Revenue (Pro Forma) (Closing)</t>
  </si>
  <si>
    <t>Find the latest financial statement date, associated rating or lastest uploaded, eeff_state = HISTORIC, use pyg_corp_ingresos_netos</t>
  </si>
  <si>
    <t>Shouldn't this say create a new variable as the U/W</t>
  </si>
  <si>
    <t>LTM Revenues</t>
  </si>
  <si>
    <t>Last 12 months revenues (as at lastest financials)</t>
  </si>
  <si>
    <r>
      <t>scib_cm_cdrsk_person_customer_s3.aqua_to_boxi.pyg_corp_ingresos_netos
Where Data_Date_part =</t>
    </r>
    <r>
      <rPr>
        <b/>
        <sz val="11"/>
        <color rgb="FFFF0000"/>
        <rFont val="Santander Text"/>
        <family val="2"/>
      </rPr>
      <t>'Version actual de la operacion'</t>
    </r>
  </si>
  <si>
    <t>LTM Revenue (Monitoring)</t>
  </si>
  <si>
    <t>Create a new field that informs the variable at U/W
Find the latest financial statement date, associated rating or lastest uploaded, eeff_state = HISTORIC, use pyg_corp_ingresos_netos</t>
  </si>
  <si>
    <r>
      <t xml:space="preserve">scib_cm_cdrsk_person_customer_s3.aqua_to_boxi.pyg_corp_ingresos_netos
</t>
    </r>
    <r>
      <rPr>
        <b/>
        <sz val="11"/>
        <color rgb="FFFF0000"/>
        <rFont val="Santander Text"/>
        <family val="2"/>
      </rPr>
      <t>Where Data_Date_part  = 'Version actual de la operacion'
AND la operación tiene que ser la operación de commitment letter</t>
    </r>
  </si>
  <si>
    <t>LTM Revenue (Pro Forma) (U/W)</t>
  </si>
  <si>
    <t>Need to conect nCino with Mercurio. 
Need to calculate maximum value of cushion available (established covenant value in the deal T&amp;C - value of covenant at closing). 
Create a new field that informs the variable at closing</t>
  </si>
  <si>
    <t>Maximum Covenants Cushion at Closing</t>
  </si>
  <si>
    <t>Maximum Covenants Cushion</t>
  </si>
  <si>
    <t>Buffer/cushion of the financial covenant at closing</t>
  </si>
  <si>
    <t xml:space="preserve"> scib_cm_bktrdcd_finop_mitigateasset_s3capital_guarantees.guarantee_glcs_code</t>
  </si>
  <si>
    <t>BISCUIT PARENT LLC</t>
  </si>
  <si>
    <t xml:space="preserve">For those fields  where intervention_type_name=GUARANTOR in Loan IQ, finde the associated glcs code in table contracts_participants_hist in LoanIQ to obtain the guarantor name
Review if fields identified are in the proper system to report. </t>
  </si>
  <si>
    <t>6/13: Risk analyzing nCino information that is used locally
6/13 - Ana: Is this digitized?</t>
  </si>
  <si>
    <t xml:space="preserve">Check with Gustavo/Isabel if we want it by covenant. It is reasonable </t>
  </si>
  <si>
    <t>Name (Guarantor)</t>
  </si>
  <si>
    <t xml:space="preserve">scib_cm_bktrdcd_finop_mitigateasset_s3.guarantees.guarantor  
&gt;  scib_cm_strdt_refdata_s3 .clients .entity.entityfulllegalname
</t>
  </si>
  <si>
    <t>Guarantor Name</t>
  </si>
  <si>
    <t>scib_cm_strdt_refdata_s3 &gt; clients &gt; entityParentFullName</t>
  </si>
  <si>
    <t>entityParentFullName</t>
  </si>
  <si>
    <t>BUCKEYE PARTNERS LP, GR</t>
  </si>
  <si>
    <t xml:space="preserve">6/26- Review if fields identified are in the proper system to report. 
6/5- Lo que se espera aquí es el nombre del garante, no si lo es o no. </t>
  </si>
  <si>
    <t>Parent Name</t>
  </si>
  <si>
    <t xml:space="preserve">GLCS name of the Parent </t>
  </si>
  <si>
    <t>Name (Parent)</t>
  </si>
  <si>
    <t>scib_cm_bktrdcd_finop_finoperation_s3.participants.Counterparty (ParticipantType=Borrower)  
 &gt; scib_cm_strdt_refdata_s3. clients.entity.ParentFullName</t>
  </si>
  <si>
    <t>GLCS name of the Parent</t>
  </si>
  <si>
    <t>patrimony_68</t>
  </si>
  <si>
    <t>EUR 1,290bn (Patrimony 31/12/2023 for Aridan Example)</t>
  </si>
  <si>
    <t>Borrower Phone</t>
  </si>
  <si>
    <t>Phone (Borrower)</t>
  </si>
  <si>
    <t>scib_cm_bktrdcd_finop_finoperation_s3.participants.Counterparty (ParticipantType=Borrower)  
 &gt; scib_cm_strdt_refdata_s3. contacts.phone</t>
  </si>
  <si>
    <t xml:space="preserve">Official phone of the Borrrower </t>
  </si>
  <si>
    <t>No need beacause it is a gap
yes, 27/07 (GBO- Manuel Maran)</t>
  </si>
  <si>
    <t>Loan_IQ -&gt; Fenergo</t>
  </si>
  <si>
    <t>scib_cm_cdrsk_person_customer_s3 &gt; aqua_to_boxi &gt; pyg_corp_resultado_de_explotacionebitda</t>
  </si>
  <si>
    <t>Create a new field that informs the variable at U/W
Find eeff_state = "FORECAST_BASE_CASE", associated rating or lastest uploaded, 2024, use pyg_corp_resultado_de_explotacionebitda</t>
  </si>
  <si>
    <t>6/13: Changed to Searching
Is this a required field? It usually comes empty. Ask PP.</t>
  </si>
  <si>
    <t>We need to indicate that the process should require this info</t>
  </si>
  <si>
    <t>Number of Financial Covenants</t>
  </si>
  <si>
    <t>Number of financial covenants in the Loan Agreement</t>
  </si>
  <si>
    <t>Number of Financial Covenants (Closing)</t>
  </si>
  <si>
    <t xml:space="preserve">Orfeo </t>
  </si>
  <si>
    <t>ORIG_FACILITY. PRICINGFLEXOIDPERCENTAGE (table. Field)</t>
  </si>
  <si>
    <t>Pricing Flex /OID (%).</t>
  </si>
  <si>
    <t xml:space="preserve">Currently, Pricing Flex /OID (%) is an optional field filled out mannually by analysts in Orfeo. Currently, Orfeo does not send information to other lakes altough there is a plan to integrate with BDH.  </t>
  </si>
  <si>
    <t>6/26: see if we need to include all covenants.
6/13: Risk analyzing nCino information that is used locally
6/13 - Ana: Is this digitized?</t>
  </si>
  <si>
    <t>1LOD- Ongoing validation with 1 LOD (EPO/ IP)</t>
  </si>
  <si>
    <t>Difference between Par Value and the discounted price paid</t>
  </si>
  <si>
    <t>25/10: Pendiente evidencia de Loan IQ. Goldel Source: Loan IQ</t>
  </si>
  <si>
    <t xml:space="preserve">Si, nosotros hablamos con Tatyana y nos comentó que el campo está en Orfeo pero que no baja a ningún lago. </t>
  </si>
  <si>
    <t xml:space="preserve">Se esta revisando con la product owner de Orfeo. Shestak Tatyana. 
Se ha comentado tambien con Alfonso Cruces que fue el Product owner hasta el año pasado y puede ser que este en Orfeo el Dato.finalmente estuviese en Orfeo, como la información de Orfeo no baja al lago de datos no se podria establecer uan estrutura de datos.
The table is  'ORIG_FACILITY', attribute 'PRICINGFLEXOIDPERCENTAGE'
the field is manually input in Orfeo by users, it is float, with possible range [0%, 100%], always optional
we do not push the information anywhere, and no system consumes our data for now
there are some plans to push it to BDH 3.0 but i'm not sure about direct retrieving info. 
I would suggest in case you need this info and if you want to discuss it to write a letter to me and include Ewa BAnaszek ( our CIO) and Natallia Skubilava (our Tech Lead) into the loop . describe the need and we could discuss in mail or in call the details and possible solution. 
Of course, technically the retrieving information is possible but it is the strategical thing
 </t>
  </si>
  <si>
    <t>ORIG_FACILITY', attribute 'PRICINGFLEXOIDPERCENTAGE'</t>
  </si>
  <si>
    <t>NAICS code is available in NCino</t>
  </si>
  <si>
    <t>p12ifrs9</t>
  </si>
  <si>
    <t>6/13: Upfront fee. The difference between the redemption price and the discounted offering price of the debt. Issue at $0.98 upon maturity and at repayment you get back $1.00. That 2 cents are amortised over the life of the loan.</t>
  </si>
  <si>
    <t>31/07 Yes, confirmed Orfeo
Orfeo?</t>
  </si>
  <si>
    <t>S&amp;P Industry Code</t>
  </si>
  <si>
    <t>S&amp;P Industry Code (Borrower)</t>
  </si>
  <si>
    <t>scib_cm_mkrkdt_refdata_finmarketecodata_s3.entity_static_data.s.industry_group_code</t>
  </si>
  <si>
    <t>S&amp;P's industry code for industry sector classification of the borrower</t>
  </si>
  <si>
    <r>
      <t xml:space="preserve">Se tiene identificado la tabla donde deberia de ir y se tiene los siguientes campos: 
INDUSTRY_GROUP /INDUSTRY_GROUP_CODE / INDUSTRY_SUBGROUP pero no se tiene el </t>
    </r>
    <r>
      <rPr>
        <b/>
        <sz val="11"/>
        <color rgb="FFFF0000"/>
        <rFont val="Santander Text"/>
        <family val="2"/>
      </rPr>
      <t>subCode</t>
    </r>
    <r>
      <rPr>
        <sz val="11"/>
        <rFont val="Santander Text"/>
        <family val="2"/>
      </rPr>
      <t xml:space="preserve">
Habra que pedir una pequeño desarrolla al equipo de ADS para que deje ese campos adicional en misma tabla que estamos proponiendo donde se encuentran el resto de campos  similares o relacionados.</t>
    </r>
  </si>
  <si>
    <t>Review with Gustavo. They see it so where is it</t>
  </si>
  <si>
    <r>
      <t xml:space="preserve">scib_cm_bktrdcd_finop_finoperation_s3.contractsglobalsan.portfolio
Where Data_date_Part </t>
    </r>
    <r>
      <rPr>
        <b/>
        <sz val="11"/>
        <color rgb="FFFF0000"/>
        <rFont val="Santander Text"/>
        <family val="2"/>
      </rPr>
      <t>= 'Fecha de la version inicial de la operacion'</t>
    </r>
    <r>
      <rPr>
        <sz val="11"/>
        <rFont val="Santander Text"/>
        <family val="2"/>
      </rPr>
      <t xml:space="preserve">
</t>
    </r>
  </si>
  <si>
    <t>Description of the accounting treatment (Closing)</t>
  </si>
  <si>
    <t xml:space="preserve">Field: HTC, HTCS
Section: Amounts
Level: Facility </t>
  </si>
  <si>
    <t>Market Data -&gt; BDH3</t>
  </si>
  <si>
    <t>HTC, HTCS</t>
  </si>
  <si>
    <t>Santander Base Case EBITDA</t>
  </si>
  <si>
    <t>Projected 1y EBITDA (Santander Base Case)</t>
  </si>
  <si>
    <r>
      <t xml:space="preserve">scib_cm_cdrsk_person_customer_s3. aqua_to_boxi.pyg_corp_resultado_de_explotacionebitda
</t>
    </r>
    <r>
      <rPr>
        <b/>
        <sz val="11"/>
        <color rgb="FFFF0000"/>
        <rFont val="Santander Text"/>
        <family val="2"/>
      </rPr>
      <t>Where Data_Date_part  = 'Version actual de la operacion'
AND la operación tiene que ser la operación de commitment letter</t>
    </r>
  </si>
  <si>
    <t>1y EBITDA projected under the Santander baseline case (U/W)</t>
  </si>
  <si>
    <t>Find eeff_state = "FORECAST_BASE_CASE", associated rating or lastest uploaded, 2024, use pyg_corp_resultado_de_explotacionebitda</t>
  </si>
  <si>
    <t xml:space="preserve">Aligned to 1y projected </t>
  </si>
  <si>
    <r>
      <t>scib_cm_cdrsk_person_customer_s3. aqua_to_boxi.pyg_corp_resultado_de_explotacionebitda
Where Data_Date_part =</t>
    </r>
    <r>
      <rPr>
        <b/>
        <sz val="11"/>
        <color rgb="FFFF0000"/>
        <rFont val="Santander Text"/>
        <family val="2"/>
      </rPr>
      <t>'Version actual de la operacion'</t>
    </r>
  </si>
  <si>
    <t>1y EBITDA projected under the Santander baseline case (Monitoring)</t>
  </si>
  <si>
    <t>Find eeff_state = "FORECAST_BASE_CASE", associated rating or lastest uploaded, 2024, use pyg_corp_resultado_de_explotacionebitda
Create a new field that informs the variable at closing</t>
  </si>
  <si>
    <r>
      <t>scib_cm_cdrsk_person_customer_s3. aqua_to_boxi.pyg_corp_resultado_de_explotacionebitda
Where Data_Date_part =</t>
    </r>
    <r>
      <rPr>
        <b/>
        <sz val="11"/>
        <color rgb="FFFF0000"/>
        <rFont val="Santander Text"/>
        <family val="2"/>
      </rPr>
      <t>'Version Inical de la operacion'</t>
    </r>
  </si>
  <si>
    <t>1y EBITDA projected under the Santander baseline case (Closing)</t>
  </si>
  <si>
    <t>¿Que diferencia hay entre projected under the Santander 
baseline case Santander Downside Case?
Se entiende que es el mismo campo multiplicado por unos porcentajes base diferentes pero siempre iguales.</t>
  </si>
  <si>
    <t>Find eeff_state = "FORECAST_STRESS_CASE", associated rating or lastest uploaded, 2024, use pyg_corp_resultado_de_explotacionebitda</t>
  </si>
  <si>
    <t>Projected 1y EBITDA (Santander Downside Case)</t>
  </si>
  <si>
    <t>1y EBITDA projected under the Santander downside case (Monitoring)</t>
  </si>
  <si>
    <t>Se cogería el mismo campo de 1y ebitda (scib_cm_cdrsk_person_customer_s3.aqua_to_boxi.pyg_corp_resultado_de_explotacionebitda) y se tiene que hacer un cálculo según los parámetros establecdos en las proyecciones para los diferentes escenarios</t>
  </si>
  <si>
    <t>scib_cm_cdrsk_person_customer_s3.aqua_to_boxi.pyg_corp_resultado_de_explotacionebitd</t>
  </si>
  <si>
    <t>Find eeff_state = "FORECAST_STRESS_CASE", associated rating or lastest uploaded, 2024, use pyg_corp_resultado_de_explotacionebitda
Create a new field that informs the variable at closing</t>
  </si>
  <si>
    <t>1y EBITDA projected under the Santander downside case (Closing)</t>
  </si>
  <si>
    <t>Create a new field that informs the variable at U/W
Find eeff_state = "FORECAST_STRESS_CASE", associated rating or lastest uploaded, 2024, use pyg_corp_resultado_de_explotacionebitda</t>
  </si>
  <si>
    <t>1y EBITDA projected under the Santander downside case (U/W)</t>
  </si>
  <si>
    <t>scib_cm_cdrsk_person_customer_s3 &gt; aqua_to_boxi &gt; pyg_corp_margen_ebitda</t>
  </si>
  <si>
    <t>Create a new field that informs the variable at U/W
Find eeff_state = "FORECAST_BASE_CASE", associated rating or lastest uploaded, 2024, use pyg_corp_margen_ebitda</t>
  </si>
  <si>
    <t>Santander Base Case EBITDA margin</t>
  </si>
  <si>
    <t>Projected 1y EBITDA Margin (Santander Base Case)</t>
  </si>
  <si>
    <t>EBITDA margin at closing (as calculated by Santander baseline case)</t>
  </si>
  <si>
    <t>Find eeff_state = "FORECAST_BASE_CASE", associated rating or lastest uploaded, 2024, use pyg_corp_margen_ebitda
Create a new field that informs the variable at closing</t>
  </si>
  <si>
    <t>Leave it. Align to Projected 1Y EBITDA Sanandatder base case</t>
  </si>
  <si>
    <r>
      <t>scib_cm_cdrsk_person_customer_s3.aqua_to_boxi.pyg_corp_margen_ebitda
Where Data_Date_part ='</t>
    </r>
    <r>
      <rPr>
        <b/>
        <sz val="11"/>
        <color rgb="FFFF0000"/>
        <rFont val="Santander Text"/>
        <family val="2"/>
      </rPr>
      <t>Version inicial de la operacion</t>
    </r>
    <r>
      <rPr>
        <sz val="11"/>
        <rFont val="Santander Text"/>
        <family val="2"/>
      </rPr>
      <t>'</t>
    </r>
  </si>
  <si>
    <t>Se entiende que es el mismo campo multiplicado por unos porcentajes base diferentes pero siempre iguales.</t>
  </si>
  <si>
    <t>Find eeff_state = "FORECAST_BASE_CASE", associated rating or lastest uploaded, 2024, use pyg_corp_margen_ebitda</t>
  </si>
  <si>
    <r>
      <t>scib_cm_cdrsk_person_customer_s3.aqua_to_boxi.pyg_corp_margen_ebitda
Where Data_Date_part ='</t>
    </r>
    <r>
      <rPr>
        <b/>
        <sz val="11"/>
        <color rgb="FFFF0000"/>
        <rFont val="Santander Text"/>
        <family val="2"/>
      </rPr>
      <t>Version actual de la operacion</t>
    </r>
    <r>
      <rPr>
        <sz val="11"/>
        <rFont val="Santander Text"/>
        <family val="2"/>
      </rPr>
      <t>'</t>
    </r>
  </si>
  <si>
    <t>scib_cm_cdrsk_person_customer_s3 &gt; aqua_to_boxi &gt;pyg_corp_ingresos_netos</t>
  </si>
  <si>
    <t>Find eeff_state = "FORECAST_BASE_CASE", associated rating or lastest uploaded, 2024, use pyg_corp_ingresos_netos
Create a new field that informs the variable at closing</t>
  </si>
  <si>
    <t>Santander Base Case Revenues</t>
  </si>
  <si>
    <t>Projected 1y Revenues (Santander Base Case)</t>
  </si>
  <si>
    <r>
      <t>scib_cm_cdrsk_person_customer_s3.aqua_to_boxi.pyg_corp_ingresos_netos
Where Data_Date_part =</t>
    </r>
    <r>
      <rPr>
        <b/>
        <sz val="11"/>
        <color rgb="FFFF0000"/>
        <rFont val="Santander Text"/>
        <family val="2"/>
      </rPr>
      <t>'Version inicial de la operacion'</t>
    </r>
  </si>
  <si>
    <t>Last 12 months revenue at closing (as calculated by Santander baseline case)</t>
  </si>
  <si>
    <t>scib_cm_cdrsk_person_customer_s3 &gt; aqua_to_boxi &gt; cf_corp_flujo_de_caja_libre</t>
  </si>
  <si>
    <t>cf_corp_flujo_de_caja_libre</t>
  </si>
  <si>
    <t>Create a new field that informs the variable at U/W
Find eeff_state = "FORECAST_BASE_CASE", associated rating or lastest uploaded, 2024, use cf_corp_flujo_de_caja_libre</t>
  </si>
  <si>
    <t>Projected Free Cash Flow (year 1)</t>
  </si>
  <si>
    <t xml:space="preserve">SAN Base Case projected FCF in Year 1 </t>
  </si>
  <si>
    <r>
      <t xml:space="preserve">scib_cm_cdrsk_person_customer_s3.aqua_to_boxi.cf_corp_flujo_de_caja_libre
</t>
    </r>
    <r>
      <rPr>
        <b/>
        <sz val="11"/>
        <color rgb="FFFF0000"/>
        <rFont val="Santander Text"/>
        <family val="2"/>
      </rPr>
      <t>Where Data_Date_part  = 'Version actual de la operacion'
AND la operación tiene que ser la operación de commitment letter</t>
    </r>
  </si>
  <si>
    <t>SAN Base Case Projected Free Cash Flow in year 1 (Santander baseline case) (U/W)</t>
  </si>
  <si>
    <t>Find eeff_state = "FORECAST_BASE_CASE", associated rating or lastest uploaded, 2024, use cf_corp_flujo_de_caja_libre</t>
  </si>
  <si>
    <t>6/13 - Ana: This is not calculated? Wouldn't it be calc Rorwa?</t>
  </si>
  <si>
    <t>Updated Projected Free Cash Flow (year 1)</t>
  </si>
  <si>
    <r>
      <t>scib_cm_cdrsk_person_customer_s3.aqua_to_boxi.cf_corp_flujo_de_caja_libre
Where Data_Date_part =</t>
    </r>
    <r>
      <rPr>
        <b/>
        <sz val="11"/>
        <color rgb="FFFF0000"/>
        <rFont val="Santander Text"/>
        <family val="2"/>
      </rPr>
      <t>'Version actual de la operacion'</t>
    </r>
  </si>
  <si>
    <t>SAN Base Case Projected Free Cash Flow in year 1 (Santander baseline case) (Monitoring)</t>
  </si>
  <si>
    <r>
      <t xml:space="preserve"> cd_bdr_san.jm_cto_categ2.crwaesca
Where Data_date_Part</t>
    </r>
    <r>
      <rPr>
        <b/>
        <sz val="11"/>
        <color rgb="FFFF0000"/>
        <rFont val="Santander Text"/>
        <family val="2"/>
      </rPr>
      <t xml:space="preserve"> ='Fecha de la versión inicial de la operacion'</t>
    </r>
  </si>
  <si>
    <t>Reported Risk Weighted Assets (RWA) (Closing)</t>
  </si>
  <si>
    <r>
      <t xml:space="preserve">He indicado la BDR de SAN al ser NY una branch de España pero depende del perimetro habra que conectarse a todas las BDRs.
</t>
    </r>
    <r>
      <rPr>
        <b/>
        <sz val="11"/>
        <rFont val="Santander Text"/>
        <family val="2"/>
      </rPr>
      <t>En principio el modelo de datos de la BDR con el cambio a Banco 360 no cambia. 
Habra temas de conectividad que cambiaran, así que la migración debe ser sencilla pero no completamente transparente.</t>
    </r>
    <r>
      <rPr>
        <sz val="11"/>
        <rFont val="Santander Text"/>
        <family val="2"/>
      </rPr>
      <t xml:space="preserve">
</t>
    </r>
    <r>
      <rPr>
        <b/>
        <sz val="11"/>
        <rFont val="Santander Text"/>
        <family val="2"/>
      </rPr>
      <t>Como mucho se podra calcular el RWA del fin de mes del mes siguiente al cierre del contrato. La BDR ejecuta mensualmente.</t>
    </r>
  </si>
  <si>
    <t>Field: RWAs
Section: Fees &amp; profitability (at deal level), general data (at facility and tranche level)
Level: Deal, Facility, Tranche</t>
  </si>
  <si>
    <t>7/1: Not available in Mercurio. Gap.</t>
  </si>
  <si>
    <t>I don't understand the connection with the calculation RoRWA, what does this mean?
Is this in Mercurio?</t>
  </si>
  <si>
    <t>Reference lending rate</t>
  </si>
  <si>
    <t>scib_cm_bktrdcd_finop_finoperation_s3.terminitialvalues.referenceindex</t>
  </si>
  <si>
    <t>Reference lending rate (e.g., LIBOR, SFOR)</t>
  </si>
  <si>
    <t>Sí, se tiene que coger el base rate inicial</t>
  </si>
  <si>
    <t>If FixedRateFlag = false, indicates the reference index to fix the interest rate
Se tiene la tabla de valores iniciales y la de valores actuales. Las dos visiones. Como es en el Closing pues la inicial.</t>
  </si>
  <si>
    <t>Field: Rate
Section: Info from Systems 
Level: Level 3- Facility</t>
  </si>
  <si>
    <t>OPTION A: Loan IQ--&gt; scib_cm_bktrdcd_finop_finoperation_s3 &gt; formalised_contracts_hist &gt; referencia_utilizada
OPTION B: Mercurio --&gt; Field: Rate, Section: Info from Systems. Level: Level 3- Facility</t>
  </si>
  <si>
    <t xml:space="preserve">OPTION A:--&gt; Loan IQ referencia_utilizada </t>
  </si>
  <si>
    <t>SOFR
EURIBOR (Example from Mercurio)</t>
  </si>
  <si>
    <t>7/11: Pending validation with Risk. 
This is the reference lending rate (SOFR?)
6/13: In LF there is usually 1 Facility and 1 disposition but 1 Facility may have +1 disposition. What is expected when it has +1 disposition?
Note: Rates are paid at the disposition level. They are not at facility level. 
Note: In the intersect operation, all the layouts of 1 facility have the same rate. But the rate at the facility level does not exist</t>
  </si>
  <si>
    <t>Base Rate Floor</t>
  </si>
  <si>
    <t>Minimum lending rate</t>
  </si>
  <si>
    <t>scib_cm_bktrdcd_finop_finoperation_s3.terminitialvalues.baseratefloor</t>
  </si>
  <si>
    <t>Base rate floor. Minimum value for the base rate (IndexFixingRate)
Se tiene la tabla de valores iniciales y la de valores actuales. Las dos visiones. Como es en el Closing pues la inicial.</t>
  </si>
  <si>
    <t>scib_cm_bktrdcd_finop_finoperation_s3 &gt; formalised_contracts_hist &gt; base_rate_floor</t>
  </si>
  <si>
    <t>base_rate_floor</t>
  </si>
  <si>
    <t xml:space="preserve">7/11: Pending validation with Risk. 
This is the minimu lending rate
6/13: The base rate can be different for each of the uses of a facility. If this field is expected to be filled at the facility level, how do we unify the different base rates?
When the reference is fixed what do we expect to see? It is not very common but we have to check this possible case. </t>
  </si>
  <si>
    <t>What happens with this one?</t>
  </si>
  <si>
    <t>Commitment Fee</t>
  </si>
  <si>
    <t>Fee paid to Santander for its commitment to the facility (RCF)</t>
  </si>
  <si>
    <r>
      <t>scib_cm_bktrdcd_finop_finoperation_s3.flow( conceptsubtypename  ='</t>
    </r>
    <r>
      <rPr>
        <b/>
        <sz val="11"/>
        <color rgb="FFFF0000"/>
        <rFont val="Santander Text"/>
        <family val="2"/>
      </rPr>
      <t>Commitment Fee</t>
    </r>
    <r>
      <rPr>
        <sz val="11"/>
        <rFont val="Santander Text"/>
        <family val="2"/>
      </rPr>
      <t>' ).SANAmount
Where Data_date_Part =</t>
    </r>
    <r>
      <rPr>
        <sz val="11"/>
        <color rgb="FFFF0000"/>
        <rFont val="Santander Text"/>
        <family val="2"/>
      </rPr>
      <t xml:space="preserve"> 'Version inial de la operación'</t>
    </r>
  </si>
  <si>
    <t>Fee paid to Santander for its commitment to the facility (Closing)</t>
  </si>
  <si>
    <t>Sumatorio de los flujos cuya fecha de pago ( EffectivePaymentDate) &lt; 
Fecha inical de la operación y que se hayan pagado (PaidFlag = true)</t>
  </si>
  <si>
    <t xml:space="preserve">Deal --&gt; Facility --&gt; Fees, Expenses &amp; Profitability--&gt; Ongoing Fee --&gt; Commitment Fee
 </t>
  </si>
  <si>
    <t>Commitment fee value</t>
  </si>
  <si>
    <t>7/1: Ask risks if other fees are going to be included
bps</t>
  </si>
  <si>
    <t>Can we check this one?</t>
  </si>
  <si>
    <t>Risk Officer</t>
  </si>
  <si>
    <t>Risk officer responsible for the Obligor</t>
  </si>
  <si>
    <t>Name of the Risk Officer assigned / responsible for the Obligor</t>
  </si>
  <si>
    <t xml:space="preserve">Discuss this with Gustavo. </t>
  </si>
  <si>
    <r>
      <t xml:space="preserve">scib_cm_bktrdcd_finop_finoperation_s3.term.rate
Where Data_date_Part = </t>
    </r>
    <r>
      <rPr>
        <b/>
        <sz val="11"/>
        <color rgb="FFFF0000"/>
        <rFont val="Santander Text"/>
        <family val="2"/>
      </rPr>
      <t>'Version actual de la operación'</t>
    </r>
    <r>
      <rPr>
        <sz val="11"/>
        <rFont val="Santander Text"/>
        <family val="2"/>
      </rPr>
      <t xml:space="preserve">
scib_cm_bktrdcd_finop_finoperation_s3.term.spreadrate
Where Data_date_Part = </t>
    </r>
    <r>
      <rPr>
        <b/>
        <sz val="11"/>
        <color rgb="FFFF0000"/>
        <rFont val="Santander Text"/>
        <family val="2"/>
      </rPr>
      <t>'Version actual de la operación'</t>
    </r>
  </si>
  <si>
    <t>Contractual rate applied to the facility (Closing)</t>
  </si>
  <si>
    <t xml:space="preserve"> utilization &gt; terms &gt; fixedRate
  utilization &gt; terms &gt; spread
If FixedRateFlag = true, represents the interest rate of the DispTerm
If FixedRateFlag = false, represents the Spread over the index rate to calculate the interest rate</t>
  </si>
  <si>
    <t>cd_gcb_financial_formalised_contracts.formalised_contracts_hist.spread
scib_cm_bktrdcd_finop_finoperation_s3.interest_tiering_hist_cl.margin_rate</t>
  </si>
  <si>
    <t>Spread
Margin_Rate</t>
  </si>
  <si>
    <t>Differences w. applicable margin; fix or float (rate or margin over SOFR)
6/13: The margin can change because there are covenants. It should be in the other time points as well. 
For all closing fields, it is expected the same data but at the most current date?</t>
  </si>
  <si>
    <t>What happends with this one? Should we separate in two?</t>
  </si>
  <si>
    <r>
      <t>scib_cm_cdrsk_person_customer_s3.scan_customer_grade.foroglobal 
where Data_date_part = '</t>
    </r>
    <r>
      <rPr>
        <b/>
        <sz val="11"/>
        <color rgb="FFFF0000"/>
        <rFont val="Santander Text"/>
        <family val="2"/>
      </rPr>
      <t>scib_cm_bktrdcd_finop_finoperation_s3.Contract.TradeDate</t>
    </r>
    <r>
      <rPr>
        <sz val="11"/>
        <rFont val="Santander Text"/>
        <family val="2"/>
      </rPr>
      <t>'</t>
    </r>
  </si>
  <si>
    <t>Data of the SCAN status at Closing</t>
  </si>
  <si>
    <t>Loan_IQ -&gt; GBO Global -&gt; SCAN</t>
  </si>
  <si>
    <t>Borrower Financial YE</t>
  </si>
  <si>
    <t>Financial YE Reporting Date of the Borrower</t>
  </si>
  <si>
    <t>scib_cm_cdrsk_person_customer_s3.aqua_to_boxi.s_ent_corp_irat1_fst_date</t>
  </si>
  <si>
    <t>Financial Year End Reporting Date of the Borrower</t>
  </si>
  <si>
    <t>dd/mm</t>
  </si>
  <si>
    <t>s_ent_corp_irat1_fst_date</t>
  </si>
  <si>
    <r>
      <t>cd_bdr_san.jm_cto_categ2.lgdfinal
Where Data_Date_part =</t>
    </r>
    <r>
      <rPr>
        <b/>
        <sz val="11"/>
        <color rgb="FFFF0000"/>
        <rFont val="Santander Text"/>
        <family val="2"/>
      </rPr>
      <t xml:space="preserve"> 'Fecha versión inicial de la operacion'</t>
    </r>
  </si>
  <si>
    <t>Facility LGD (Closing)</t>
  </si>
  <si>
    <t xml:space="preserve">Creation of New Field
Required digitalization </t>
  </si>
  <si>
    <t xml:space="preserve">Currently Facioity LGD is only availabe in Risk meeting minutes. Need to digitalize in the appropriate system. </t>
  </si>
  <si>
    <t>S&amp;P Industry Sub-Code</t>
  </si>
  <si>
    <t xml:space="preserve"> Subsector</t>
  </si>
  <si>
    <t>S&amp;P Industry Sub-Code (Borrower)</t>
  </si>
  <si>
    <t>scib_cm_mkrkdt_refdata_finmarketecodata_s3.entity_static_data</t>
  </si>
  <si>
    <t>Se tiene que volcar en el lago de datos ya que no se está volcando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
  </si>
  <si>
    <t>Duration of the facility based on the legal expiration</t>
  </si>
  <si>
    <r>
      <t xml:space="preserve">CD_Representation(ContractLine.MaturityDate)
scib_cm_bktrdcd_finop_finoperation_s3.Contract.TradeDate
Where Data_date_part = </t>
    </r>
    <r>
      <rPr>
        <b/>
        <sz val="11"/>
        <color rgb="FFFF0000"/>
        <rFont val="Santander Text"/>
        <family val="2"/>
      </rPr>
      <t>'Fecha inicial de la version de la operación'</t>
    </r>
  </si>
  <si>
    <t>Duration of the facility based on the legal expiration (Closing)</t>
  </si>
  <si>
    <t>YRS/MM</t>
  </si>
  <si>
    <r>
      <t xml:space="preserve">SUPRA PRO.land_loan_iq.calendario_comisiones_upfront_liq.amt_hb_accrued_np
</t>
    </r>
    <r>
      <rPr>
        <b/>
        <sz val="11"/>
        <rFont val="Santander Text"/>
        <family val="2"/>
      </rPr>
      <t>st_ictools &gt; calendario_comisiones_admin_liq_branches / st_ictools &gt; calendario_comisiones_admin_liq_branches_normalized</t>
    </r>
    <r>
      <rPr>
        <sz val="11"/>
        <rFont val="Santander Text"/>
        <family val="2"/>
      </rPr>
      <t xml:space="preserve">
</t>
    </r>
  </si>
  <si>
    <t xml:space="preserve">AMT_HB_ACCRUED_NP (from upfront table)
AMT_ACCRUED ( from admin fees table)
AMT_HB_ACCRUED_NP (from on going fees table)
</t>
  </si>
  <si>
    <t>Currently, Loan IQ has upfront fees, admin fees and ongoing fees. The acrrued dates for each type of fee is reported. A new field has to be created so that it encompases the total of accured fees (sum of accrued upfront, admin and ongoing fees)</t>
  </si>
  <si>
    <t>Calculated (to be confirmed and changed)</t>
  </si>
  <si>
    <t>First Date on SCAN (Closing)</t>
  </si>
  <si>
    <t>if entityglcs in [Result]  Then foroglobal 
else null</t>
  </si>
  <si>
    <r>
      <t xml:space="preserve">scib_cm_bktrdcd_finop_finoperation_s3.contractsglobal.liveamount
where version = </t>
    </r>
    <r>
      <rPr>
        <b/>
        <sz val="11"/>
        <color rgb="FFFF0000"/>
        <rFont val="Santander Text"/>
        <family val="2"/>
      </rPr>
      <t>'version inicial de la operacion'</t>
    </r>
  </si>
  <si>
    <t>The current amount the obligor is legally allowed to borrow according to the credit agreement (all participants) (Closing)</t>
  </si>
  <si>
    <t>Global commitment</t>
  </si>
  <si>
    <t>7/12: Pending revalidation with Risk
24/6- Field not found nCino. Pending confirmation with Mercurio Team.</t>
  </si>
  <si>
    <r>
      <t>scib_cm_bktrdcd_finop_finoperation_s3.contractsglobal.usedamount
Where version  =</t>
    </r>
    <r>
      <rPr>
        <b/>
        <sz val="11"/>
        <color rgb="FFFF0000"/>
        <rFont val="Santander Text"/>
        <family val="2"/>
      </rPr>
      <t xml:space="preserve"> 'Version inicial de la operacion'</t>
    </r>
  </si>
  <si>
    <t>The current amount that has been drawn and not repaid, plus the contingent liability created under a sublimit (i.e., for letters of credits that have been issued but not drawn), in accordance with the credit agreement.</t>
  </si>
  <si>
    <t>Global drawn</t>
  </si>
  <si>
    <t>Deal--&gt; Facility --&gt; Amount --&gt; Global drawn</t>
  </si>
  <si>
    <t>7/12: Pending revalidation with Risk
6/13- This field was only extracted from loan IQ at monitoring. Does it make sense to have global outstanding at closing?</t>
  </si>
  <si>
    <t>Should we keep this one? Closing? Check with Gustavo</t>
  </si>
  <si>
    <t>Internal PD - At Closing</t>
  </si>
  <si>
    <r>
      <t xml:space="preserve">cd_bdr_san.jm_cto_categ2.in_pdini
cd_bdr_san.jm_cto_categ2.in_pdfin
Where Data_Date_Part = </t>
    </r>
    <r>
      <rPr>
        <b/>
        <sz val="11"/>
        <color rgb="FFFF0000"/>
        <rFont val="Santander Text"/>
        <family val="2"/>
      </rPr>
      <t>'Fecha de la versión inicial de la operación'</t>
    </r>
  </si>
  <si>
    <t>¿Pero el calculo en capital se hace cada mes y por lo tanto podrias 
calcular lo que tenia el mes 1 (a fecha final de mes) una vez registrada la operacion pero no el primer dia?</t>
  </si>
  <si>
    <t>Internal Risk Rating - At Closing</t>
  </si>
  <si>
    <t>Internal SAN Risk Rating at closing</t>
  </si>
  <si>
    <r>
      <t xml:space="preserve">scib_cm_cdrsk_person_customer_s3.aqua_to_boxi.s_int_rating_aut
Where Data_date_Part = </t>
    </r>
    <r>
      <rPr>
        <b/>
        <sz val="11"/>
        <color rgb="FFFF0000"/>
        <rFont val="Santander Text"/>
        <family val="2"/>
      </rPr>
      <t>'Fecha de la versión inicial de la operación'</t>
    </r>
  </si>
  <si>
    <t>Closing LTM Adjusted EBITDA</t>
  </si>
  <si>
    <t>Last 12 months EBITDA at closing (reported by management)</t>
  </si>
  <si>
    <r>
      <t>scib_cm_cdrsk_person_customer_s3.aqua_to_boxi.pyg_corp_resultado_de_explotacionebitda
Where Data_Date_part ='</t>
    </r>
    <r>
      <rPr>
        <b/>
        <sz val="11"/>
        <color rgb="FFFF0000"/>
        <rFont val="Santander Text"/>
        <family val="2"/>
      </rPr>
      <t>Version Inical de la operacion</t>
    </r>
    <r>
      <rPr>
        <sz val="11"/>
        <rFont val="Santander Text"/>
        <family val="2"/>
      </rPr>
      <t>'</t>
    </r>
  </si>
  <si>
    <t>LTM (ProForma) Adjusted EBITDA (Closing)</t>
  </si>
  <si>
    <t>Las alternativas serian conocer y aplicar la metodologia de calculo de este Rating regulatorio del Banco central Americano o proveedor exrterno de datos que lo provea al banco Santander.</t>
  </si>
  <si>
    <r>
      <t xml:space="preserve">	scib_cm_cdrsk_person_customer_s3.aqua_to_boxi.s_int_rating_aut
Where Data_Date_part = </t>
    </r>
    <r>
      <rPr>
        <b/>
        <sz val="11"/>
        <color rgb="FFFF0000"/>
        <rFont val="Santander Text"/>
        <family val="2"/>
      </rPr>
      <t>'Fecha versión inial de la operacion'</t>
    </r>
  </si>
  <si>
    <r>
      <t xml:space="preserve">scib_cm_cdrsk_person_customer_s3.aqua_to_boxi.d_ent_model_name
Where </t>
    </r>
    <r>
      <rPr>
        <b/>
        <sz val="11"/>
        <color rgb="FFFF0000"/>
        <rFont val="Santander Text"/>
        <family val="2"/>
      </rPr>
      <t>Data_date_Part= 'Fecha de la version inicial de la operacion'</t>
    </r>
  </si>
  <si>
    <r>
      <t xml:space="preserve">scib_bu_alice_s3.rorwa_alice_initial.Rorwa_mes --&gt; Rowwa del mes a nivel de cliente.
Where Data_date_Part </t>
    </r>
    <r>
      <rPr>
        <b/>
        <sz val="11"/>
        <color rgb="FFFF0000"/>
        <rFont val="Santander Text"/>
        <family val="2"/>
      </rPr>
      <t>= 'Fecha de la versión inicial de la operacion'</t>
    </r>
    <r>
      <rPr>
        <sz val="11"/>
        <rFont val="Santander Text"/>
        <family val="2"/>
      </rPr>
      <t xml:space="preserve">
scib_bu_alice_s3.rorwa_alice_initial.rorwa_hco.  --&gt; Calculo Mensual y calculo de los ultimos 12 meses.</t>
    </r>
  </si>
  <si>
    <t xml:space="preserve">Connect nCino/Mercurio to Calculadora RoRWA
Create a new field that informs the variable at U/W
</t>
  </si>
  <si>
    <t>Santander Portfolio Hold - Closing</t>
  </si>
  <si>
    <r>
      <t xml:space="preserve">scib_cm_bktrdcd_finop_finoperation_s3.contractsglobalsan.sanliveamount
Where Data_Date_Part </t>
    </r>
    <r>
      <rPr>
        <b/>
        <sz val="11"/>
        <color rgb="FFFF0000"/>
        <rFont val="Santander Text"/>
        <family val="2"/>
      </rPr>
      <t>= 'Fecha version inicial de la operación actual'</t>
    </r>
  </si>
  <si>
    <t>Santander Hold Commitment (Closing)</t>
  </si>
  <si>
    <t>7/12: Pending revalidation with Risk
Name aligned in U/W, Closing and Monitoring / It could be REC or Hold Commitment. PENDING to investigate</t>
  </si>
  <si>
    <t>Why is this GREY?</t>
  </si>
  <si>
    <r>
      <t xml:space="preserve">scib_cm_cdrsk_person_customer_s3.scan_customer_grade.estrategia
where </t>
    </r>
    <r>
      <rPr>
        <b/>
        <sz val="11"/>
        <color rgb="FFFF0000"/>
        <rFont val="Santander Text"/>
        <family val="2"/>
      </rPr>
      <t>Data_date_part = 'scib_cm_bktrdcd_finop_finoperation_s3.Contract.TradeDate'</t>
    </r>
  </si>
  <si>
    <t>SCAN Developed Strategy at Closing</t>
  </si>
  <si>
    <t>CIB  Detailed Strategy</t>
  </si>
  <si>
    <t>On SCAN</t>
  </si>
  <si>
    <r>
      <t xml:space="preserve">scib_cm_cdrsk_person_customer_s3.scan_customer_grade.descmonitoring
where Data_date_part = </t>
    </r>
    <r>
      <rPr>
        <b/>
        <sz val="11"/>
        <color rgb="FFFF0000"/>
        <rFont val="Santander Text"/>
        <family val="2"/>
      </rPr>
      <t>'scib_cm_bktrdcd_finop_finoperation_s3.Contract.TradeDate</t>
    </r>
    <r>
      <rPr>
        <sz val="11"/>
        <rFont val="Santander Text"/>
        <family val="2"/>
      </rPr>
      <t>'</t>
    </r>
  </si>
  <si>
    <t>SCAN Flag (Y/N): Yes if the client is in SCAN</t>
  </si>
  <si>
    <t>Loan_IQ --&gt; GBO Global -&gt; SCAN</t>
  </si>
  <si>
    <t>Build a YES/NO logic indicating monitoring description different to ordinary
Create a new field that informs the variable at closing</t>
  </si>
  <si>
    <r>
      <t>scib_cm_cdrsk_person_customer_s3.scan_customer_grade.descmonitoring
where Data_date_part = '</t>
    </r>
    <r>
      <rPr>
        <b/>
        <sz val="11"/>
        <color rgb="FFFF0000"/>
        <rFont val="Santander Text"/>
        <family val="2"/>
      </rPr>
      <t>scib_cm_bktrdcd_finop_finoperation_s3.Contract.TradeDate</t>
    </r>
    <r>
      <rPr>
        <sz val="11"/>
        <rFont val="Santander Text"/>
        <family val="2"/>
      </rPr>
      <t>'</t>
    </r>
  </si>
  <si>
    <t>SCAN status at Closing (customer grade - Ordinary, Proactive, Intensive, Specialized, Do not serve)</t>
  </si>
  <si>
    <t>Secondary Purchase Price</t>
  </si>
  <si>
    <t>Price at which the exposure was bought at</t>
  </si>
  <si>
    <t>Sales &amp; Trading</t>
  </si>
  <si>
    <t>Es un dato que se imputa en Orfeo pero no baja a ninguna parte del lago de datos
 por lo tanto no podemos asignarle ningún tipo de estructura tecnica.
La información en la BBDD de Orfeo esta en:
DIST_INVESTOTS. SELLPRICE (table. Field)</t>
  </si>
  <si>
    <t xml:space="preserve">Not found </t>
  </si>
  <si>
    <t>La información en la BBDD de Orfeo esta en:
DIST_INVESTOTS. SELLPRICE (table. Field)</t>
  </si>
  <si>
    <t>DIST_INVESTOTS. SELLPRICE (table. Field)</t>
  </si>
  <si>
    <t>sell price (%)</t>
  </si>
  <si>
    <t xml:space="preserve">Sell Price is at Investors level, manual input in Orfeo, mandatory only for pipelines in status Hit/Allocated, optional for insurance mobilization, float, grater 0. Currently, Orfeo does not send information to other lakes altough there is a plan to integrate with BDH.  </t>
  </si>
  <si>
    <t xml:space="preserve">6/13:  Lf not originated. No info available at closing. Check. </t>
  </si>
  <si>
    <r>
      <t>scib_cm_cdrsk_person_customer_s3.scan_customer_grade.descestrategia
where</t>
    </r>
    <r>
      <rPr>
        <sz val="11"/>
        <color rgb="FFFF0000"/>
        <rFont val="Santander Text"/>
        <family val="2"/>
      </rPr>
      <t xml:space="preserve"> </t>
    </r>
    <r>
      <rPr>
        <b/>
        <sz val="11"/>
        <color rgb="FFFF0000"/>
        <rFont val="Santander Text"/>
        <family val="2"/>
      </rPr>
      <t>Data_date_part = 'scib_cm_bktrdcd_finop_finoperation_s3.Contract.TradeDate'</t>
    </r>
  </si>
  <si>
    <t>SCAN Strategy Descritption at Closing (e.g., for SCAN Proactive Monitoring: Suspend, Secure,…)</t>
  </si>
  <si>
    <t>Seniority</t>
  </si>
  <si>
    <t>Description of the facility (legal) ranking</t>
  </si>
  <si>
    <r>
      <t xml:space="preserve">scib_ln_mercurio_s3.mer_dth_facility_view.seniority
</t>
    </r>
    <r>
      <rPr>
        <b/>
        <sz val="11"/>
        <rFont val="Santander Text"/>
        <family val="2"/>
      </rPr>
      <t>En revisión en la parte de modelado del BDH 3.0 añadirlo con la integracción de Mercurio</t>
    </r>
  </si>
  <si>
    <t>Facility legal ranking according to the seniority of the debt instruments in the agreement</t>
  </si>
  <si>
    <r>
      <t xml:space="preserve">Seniority type identifier among the participants of the deal in order to recover potential debts. 
Possible values are: 1 - Super-Senior, 2 - Senior/First Lien, 3 - Subordinated/Second and Third Lien, 4 - Unsecured (senior or below), 5 - Other (please specify in comments)
</t>
    </r>
    <r>
      <rPr>
        <b/>
        <sz val="11"/>
        <rFont val="Santander Text"/>
        <family val="2"/>
      </rPr>
      <t>Revisar en el Modelo del BDH 3.0 Por ahora he dejado el landing de Mercurio.</t>
    </r>
  </si>
  <si>
    <t>Loan IQ--&gt; scib_cm_bktrdcd_finop_finoperation_s3 &gt; formalised_contracts_hist&gt;seniority
Mercurio --&gt; Seniority</t>
  </si>
  <si>
    <t>Seniority (for both Mercurio &amp; Loan IQ)</t>
  </si>
  <si>
    <t>Super-Senior</t>
  </si>
  <si>
    <t>Segment</t>
  </si>
  <si>
    <r>
      <t xml:space="preserve">scib_cm_bktrdcd_finop_finoperation_s3.participants.Counterparty (ParticipantType=Borrower)   &gt; scib_cm_strdt_refdata_s3. clients.entityParentGLCS &gt; scib_cm_cdrsk_person_customer_s3.hierarchy_risk_cpty_extended ( entityParentGLCS ).segment
</t>
    </r>
    <r>
      <rPr>
        <b/>
        <sz val="11"/>
        <rFont val="Santander Text"/>
        <family val="2"/>
      </rPr>
      <t>Where  version  = version inicial de la operacion</t>
    </r>
  </si>
  <si>
    <t>Segment associated to the client</t>
  </si>
  <si>
    <t>Cual es el catalogo de valores que esperan? SI es el de JQEST o es existente en Mercurio?</t>
  </si>
  <si>
    <t>JQUEST--&gt; cd_scib_risk_hierarchies &gt; hierarchy_risk_cpty_extended &gt; segment
Mercurio --&gt;Deal--&gt; Terms--&gt; Facilities--&gt;  P&amp;L Allocation --&gt; segment</t>
  </si>
  <si>
    <t>Cpty Segment; Parent Segment; Last Parent Segment</t>
  </si>
  <si>
    <t>JQUEST--&gt; Corporate/Financial Institutions/Non-Standardised
Mercurio--&gt; SCIB</t>
  </si>
  <si>
    <t>Check segment, subsegment, etc. all together with info nCino if possible</t>
  </si>
  <si>
    <r>
      <t xml:space="preserve">scib_cm_bktrdcd_finop_finoperation_s3.contractsglobal.liveamount
scib_cm_bktrdcd_finop_finoperation_s3.contractsglobalsan.sanliveamount
</t>
    </r>
    <r>
      <rPr>
        <sz val="11"/>
        <color theme="1"/>
        <rFont val="Santander Text"/>
        <family val="2"/>
      </rPr>
      <t>Where Data_date_part =</t>
    </r>
    <r>
      <rPr>
        <b/>
        <sz val="11"/>
        <color rgb="FFFF0000"/>
        <rFont val="Santander Text"/>
        <family val="2"/>
      </rPr>
      <t xml:space="preserve"> ' Fecha de la Version Inicial de la operacion'</t>
    </r>
  </si>
  <si>
    <t>Deal--&gt; Terms--&gt; Facilities</t>
  </si>
  <si>
    <r>
      <t xml:space="preserve">scib_cm_bktrdcd_finop_finoperation_s3.contractsglobal.usedamount
scib_cm_bktrdcd_finop_finoperation_s3.contractsglobalsan.sanusedamount
</t>
    </r>
    <r>
      <rPr>
        <b/>
        <sz val="11"/>
        <rFont val="Santander Text"/>
        <family val="2"/>
      </rPr>
      <t>Where Version = 'Version inicial'</t>
    </r>
  </si>
  <si>
    <t xml:space="preserve">You can calculated the share of outstanding from Global outstanding amount and SAN partcipation. </t>
  </si>
  <si>
    <t>To delete. 
7/12: Pending revalidation with Risk</t>
  </si>
  <si>
    <t>DELETE 
To check with Gustavo/Isabel</t>
  </si>
  <si>
    <t>Specific Credit Reserve Taken</t>
  </si>
  <si>
    <t>Modellica or contabilidad</t>
  </si>
  <si>
    <t>Amount of the manual provision added</t>
  </si>
  <si>
    <t xml:space="preserve">Ver el campo y ver el sistema contable correspondiente. </t>
  </si>
  <si>
    <r>
      <t xml:space="preserve">En revisión con Hector, Calos lorenzo y Idrissi Machichi Nabil.
Sino me equivoco a la salida del motor hay dos campos de provisión la calculada y la ajustado. Entiendo que el campò podría ser la diferencia de ambas siempre que la ajustada sea mayor.
 No sé si a la salida del motor también se están pasando la directa a una CD pero en el lago deberían de estar las dos.
</t>
    </r>
    <r>
      <rPr>
        <b/>
        <sz val="11"/>
        <rFont val="Santander Text"/>
        <family val="2"/>
      </rPr>
      <t>Carlos lozano dice que hay que ir al ambito contable</t>
    </r>
  </si>
  <si>
    <t xml:space="preserve"> Credit Risk DH  o  Accounting Data Hub</t>
  </si>
  <si>
    <t>(cd_ifrs9_gcb_local.informe_provisiones_mensual.PROVISION) La única forma de identificar la modificación es por las siglas de la aplicación. Si las siglas son IK o TS, es que es automático. Si las siglas es IG, es que es manual. Las siglas se cogen del campo aplicación de la base extracontable</t>
  </si>
  <si>
    <t>Lago corporativo: Tabla Diaria y Mensual: cd_base_extracontable.extracont_view es importante indicar la fecha contable que se requiere revisar, esa fecha se indica en el campo: data_date_part = ‘2024-07-31’
Lago España: Tabla Mensual: dlge_ssii_segctrl_sic_h.extracont_mes es importante indicar la fecha contable que se requiere revisar, esa fecha se indica en el campo: data_date_part = “2024-07-31”. Campos: codprod “productos catálogo” y producto “producto contable”
Tabla Diaria: dlge_ssii_segctrl_sic_h.ext_cont_dia es importante indicar la fecha contable que se requiere revisar, esa fecha se indica en el campo: data_date_part = “2024-08-05”</t>
  </si>
  <si>
    <t xml:space="preserve">Creation of New Field
Required Development
</t>
  </si>
  <si>
    <t xml:space="preserve">Cuando se realiza una provisión manual a nivel de contrato, lo que hace el modificar el saldo de la provisión, por lo tanto no hay ningún campo al que podáis acudir. La única forma de distinguir si el movimiento es manual o automático es viendo las siglas de la aplicación. La provisión automática tiene siglas IK, y la provisión manual IG o TS. Hay que usar el campo provisio de Provisiones ifrs9 y hacer los ajustes para que queden reflejadas las siglas. </t>
  </si>
  <si>
    <t>IG/Modellica</t>
  </si>
  <si>
    <t>Validated 19/09 Almudena García  &amp; David Vallejo (vía email)</t>
  </si>
  <si>
    <t>Structuring Fee</t>
  </si>
  <si>
    <t>Fee paid to Santander for structuring the financing</t>
  </si>
  <si>
    <r>
      <t>scib_cm_bktrdcd_finop_finoperation_s3.contractsglobalsan.sanpaidfinancialfees (</t>
    </r>
    <r>
      <rPr>
        <b/>
        <sz val="11"/>
        <color rgb="FFFF0000"/>
        <rFont val="Santander Text"/>
        <family val="2"/>
      </rPr>
      <t>ConceptTypeFK:Fee AND ConceptSubTypeName: StructuringFee)</t>
    </r>
  </si>
  <si>
    <t>Ponemos Loan_Iq en vez de Mercurio porque sino estuviesen esas comisiones en el operacional 
aunque sean de estruturación al principio no se podrian tener en cuenta en la contabilidad.</t>
  </si>
  <si>
    <t xml:space="preserve">Deal --&gt; Facility --&gt; Fees, Expenses &amp; Profitability--&gt; Upfront Fee --&gt; Structuring Fee
 </t>
  </si>
  <si>
    <t>Structuring fee value</t>
  </si>
  <si>
    <t>7/1: Ask risks if other fees are going to be included
bps
6/13: Can structuring fees be agency fees? Ask Mercurio. Ask PP what is expected in this field.</t>
  </si>
  <si>
    <t>Review all fees</t>
  </si>
  <si>
    <t>Subsegment</t>
  </si>
  <si>
    <t>scib_cm_bktrdcd_finop_finoperation_s3.participants.Counterparty (ParticipantType=Borrower)   &gt; scib_cm_strdt_refdata_s3. clients.entityParentGLCS &gt; scib_cm_cdrsk_person_customer_s3.hierarchy_risk_cpty_extended ( entityParentGLCS ).subsegment
Where  version  = version inicial de la operacion</t>
  </si>
  <si>
    <t>Subsegment associated to the client</t>
  </si>
  <si>
    <t>Pero el segmento de que cliente de la operación? El Borrower?, El agente?, cual de ellos?</t>
  </si>
  <si>
    <t>cd_scib_risk_hierarchies &gt; hierarchy_risk_cpty_extended &gt; subsegment</t>
  </si>
  <si>
    <t>Cpty SCIB subsegment; Parent Subsegment; Last Parent Subsegment</t>
  </si>
  <si>
    <t>LBO IRB/MRG IRB/MRG LEVERAGE FINANCE</t>
  </si>
  <si>
    <t>Review with segment, etc</t>
  </si>
  <si>
    <t>PF Total Capitalization</t>
  </si>
  <si>
    <t>Pro-forma capitalization at closing</t>
  </si>
  <si>
    <t>Total Capitalization</t>
  </si>
  <si>
    <r>
      <t xml:space="preserve">scib_cm_cdrsk_person_customer_s3.aqua_to_boxi.sl_corp_total_recursos_propios
scib_cm_cdrsk_person_customer_s3.aqua_to_boxi.corp_deuda_financiera_bruta
</t>
    </r>
    <r>
      <rPr>
        <b/>
        <sz val="11"/>
        <color rgb="FFFF0000"/>
        <rFont val="Santander Text"/>
        <family val="2"/>
      </rPr>
      <t>Where Data_Date_part  = 'Version actual de la operacion'
AND la operación tiene que ser la operación de commitment letter</t>
    </r>
  </si>
  <si>
    <t>Pro-forma Total Capitalization at U/W: Total Equity / (Total Equity + Total Funded Debt)</t>
  </si>
  <si>
    <t>sl_corp_total_recursos_propios / (sl_corp_total_recursos_propios - corp_deuda_financiera_bruta)</t>
  </si>
  <si>
    <t>scib_cm_cdrsk_person_customer_s3 &gt; aqua_to_boxi &gt; sl_corp_total_recursos_propios
scib_cm_cdrsk_person_customer_s3 &gt; aqua_to_boxi &gt; corp_deuda_financiera_bruta</t>
  </si>
  <si>
    <t>6/24: Changed to calculated Total Equity / (Total Equity + Total Funded Debt)</t>
  </si>
  <si>
    <t>Calculated (to be changed)</t>
  </si>
  <si>
    <t>Closing Capitalization</t>
  </si>
  <si>
    <t>Actual Total Capitalization at closing</t>
  </si>
  <si>
    <r>
      <t xml:space="preserve">scib_cm_cdrsk_person_customer_s3.aqua_to_boxi.sl_corp_total_recursos_propios
scib_cm_cdrsk_person_customer_s3.aqua_to_boxi.corp_deuda_financiera_bruta
Where Data_Date_part = </t>
    </r>
    <r>
      <rPr>
        <b/>
        <sz val="11"/>
        <color rgb="FFFF0000"/>
        <rFont val="Santander Text"/>
        <family val="2"/>
      </rPr>
      <t>'Version inial de la operacion'</t>
    </r>
  </si>
  <si>
    <t>Total Capitalization at Closing: Total Equity / (Total Equity + Total Funded Debt)</t>
  </si>
  <si>
    <t>sl_corp_total_recursos_propios
corp_deuda_financiera_bruta</t>
  </si>
  <si>
    <r>
      <t xml:space="preserve">scib_cm_cdrsk_person_customer_s3.aqua_to_boxi.sl_corp_total_recursos_propios
scib_cm_cdrsk_person_customer_s3.aqua_to_boxi.corp_deuda_financiera_bruta
Where Data_Date_part = </t>
    </r>
    <r>
      <rPr>
        <b/>
        <sz val="11"/>
        <color rgb="FFFF0000"/>
        <rFont val="Santander Text"/>
        <family val="2"/>
      </rPr>
      <t>'Version actual de la operacion'</t>
    </r>
  </si>
  <si>
    <t>Capitalization at the time of monitoring: Total Equity / (Total Equity + Total Funded Debt)</t>
  </si>
  <si>
    <t>This will be a calculated field</t>
  </si>
  <si>
    <t>Total Committed Debt</t>
  </si>
  <si>
    <t>Total Committed Debt Leverage at closing</t>
  </si>
  <si>
    <r>
      <t xml:space="preserve">scib_cm_cdrsk_person_customer_s3.aqua_to_boxi.corp_deuda_financiera_bruta
scib_cm_cdrsk_person_customer_s3.aqua_to_boxi_espejo.lineas_comprometidas_no_dispuestas
</t>
    </r>
    <r>
      <rPr>
        <b/>
        <sz val="11"/>
        <color rgb="FFFF0000"/>
        <rFont val="Santander Text"/>
        <family val="2"/>
      </rPr>
      <t>Where Data_Date_part  = 'Version actual de la operacion'
AND la operación tiene que ser la operación de commitment letter</t>
    </r>
  </si>
  <si>
    <t>Total Committed Debt  at U/W:Total Funded Debt + Committed Unfunded Debt</t>
  </si>
  <si>
    <t>La tabla aqua_to_boxi_espejo no esta en el lago de SCIB, solo esta en SUPRA. Habria que hacer un Metamirroring.</t>
  </si>
  <si>
    <t>corp_deuda_financiera_bruta + lineas_comprometidas_no_dispuestas</t>
  </si>
  <si>
    <t xml:space="preserve">scib_cm_cdrsk_person_customer_s3 &gt; aqua_to_boxi &gt; corp_deuda_financiera_bruta
scib_cm_cdrsk_person_customer_s3 &gt; aqua_to_boxi &gt; lineas_comprometidas_no_dispuestas
</t>
  </si>
  <si>
    <t>corp_deuda_financiera_bruta
lineas_comprometidas_no_dispuestas</t>
  </si>
  <si>
    <t>6/24: Changed to CALCULATED: Total Funded Debt + Committed Unfunded Debt</t>
  </si>
  <si>
    <t>Closing Committed Total Debt</t>
  </si>
  <si>
    <r>
      <t>scib_cm_cdrsk_person_customer_s3.aqua_to_boxi.corp_deuda_financiera_bruta
scib_cm_cdrsk_person_customer_s3.aqua_to_boxi_espejo.lineas_comprometidas_no_dispuestas
Where Data_Date_part =</t>
    </r>
    <r>
      <rPr>
        <b/>
        <sz val="11"/>
        <color rgb="FFFF0000"/>
        <rFont val="Santander Text"/>
        <family val="2"/>
      </rPr>
      <t>'Version inicial de la operacion'</t>
    </r>
  </si>
  <si>
    <t xml:space="preserve">Committed Total Debt at closing: Total Funded Debt + Committed Unfunded Debt </t>
  </si>
  <si>
    <r>
      <t>scib_cm_cdrsk_person_customer_s3.aqua_to_boxi.corp_deuda_financiera_bruta
scib_cm_cdrsk_person_customer_s3.aqua_to_boxi_espejo.lineas_comprometidas_no_dispuestas
Where Data_Date_part =</t>
    </r>
    <r>
      <rPr>
        <b/>
        <sz val="11"/>
        <color rgb="FFFF0000"/>
        <rFont val="Santander Text"/>
        <family val="2"/>
      </rPr>
      <t>'Version actual de la operacion'</t>
    </r>
  </si>
  <si>
    <t>Amount of Total Committed Debt at the time of monitoring:Total Funded Debt + Committed Unfunded Debt</t>
  </si>
  <si>
    <t>Total Committted Debt / Santander PF LTM Financeable EBITDA</t>
  </si>
  <si>
    <r>
      <t xml:space="preserve">scib_cm_cdrsk_person_customer_s3.aqua_to_boxi.pyg_corp_resultado_de_explotacionebitda
</t>
    </r>
    <r>
      <rPr>
        <b/>
        <sz val="11"/>
        <color rgb="FFFF0000"/>
        <rFont val="Santander Text"/>
        <family val="2"/>
      </rPr>
      <t>Where Data_Date_part  = 'Version actual de la operacion'
AND la operación tiene que ser la operación de commitment letter</t>
    </r>
    <r>
      <rPr>
        <sz val="11"/>
        <rFont val="Santander Text"/>
        <family val="2"/>
      </rPr>
      <t xml:space="preserve">
scib_cm_cdrsk_person_customer_s3.aqua_to_boxi.corp_deuda_financiera_bruta
scib_cm_cdrsk_person_customer_s3.aqua_to_boxi_espejo.lineas_comprometidas_no_dispuestas
</t>
    </r>
    <r>
      <rPr>
        <b/>
        <sz val="11"/>
        <color rgb="FFFF0000"/>
        <rFont val="Santander Text"/>
        <family val="2"/>
      </rPr>
      <t>Where Data_Date_part  = 'Version actual de la operacion'
AND la operación tiene que ser la operación de commitment letter</t>
    </r>
  </si>
  <si>
    <t xml:space="preserve">Sí, se tienen que coger los campos indicados y se calcularía así, </t>
  </si>
  <si>
    <t>¿No se podria calcular asi?</t>
  </si>
  <si>
    <t>(corp_deuda_financiera_bruta + lineas_comprometidas_no_dispuestas) 
/  pyg_corp_resultado_de_explotacionebitda</t>
  </si>
  <si>
    <t>Closing Committed Total Debt / Closing LTM Adjusted EBITDA</t>
  </si>
  <si>
    <t>Actual committed Total Debt / LTM Adjusted EBITDA at closing</t>
  </si>
  <si>
    <r>
      <t>scib_cm_cdrsk_person_customer_s3.aqua_to_boxi.pyg_corp_resultado_de_explotacionebitda
Where Data_Date_part =</t>
    </r>
    <r>
      <rPr>
        <b/>
        <sz val="11"/>
        <color rgb="FFFF0000"/>
        <rFont val="Santander Text"/>
        <family val="2"/>
      </rPr>
      <t>'Version Inical de la operacion'</t>
    </r>
    <r>
      <rPr>
        <sz val="11"/>
        <rFont val="Santander Text"/>
        <family val="2"/>
      </rPr>
      <t xml:space="preserve">
scib_cm_cdrsk_person_customer_s3.aqua_to_boxi.corp_deuda_financiera_bruta
scib_cm_cdrsk_person_customer_s3.aqua_to_boxi_espejo.lineas_comprometidas_no_dispuestas
Where Data_Date_part =</t>
    </r>
    <r>
      <rPr>
        <b/>
        <sz val="11"/>
        <color rgb="FFFF0000"/>
        <rFont val="Santander Text"/>
        <family val="2"/>
      </rPr>
      <t>'Version inial de la operacion'</t>
    </r>
  </si>
  <si>
    <t>Total Committed Debt as ration of LTM Adjusted EBITDA at closing</t>
  </si>
  <si>
    <r>
      <t>scib_cm_cdrsk_person_customer_s3. aqua_to_boxi.pyg_corp_resultado_de_explotacionebitda
Where Data_Date_part =</t>
    </r>
    <r>
      <rPr>
        <b/>
        <sz val="11"/>
        <color rgb="FFFF0000"/>
        <rFont val="Santander Text"/>
        <family val="2"/>
      </rPr>
      <t xml:space="preserve">'Version Inical de la operacion'
</t>
    </r>
    <r>
      <rPr>
        <sz val="11"/>
        <rFont val="Santander Text"/>
        <family val="2"/>
      </rPr>
      <t>scib_cm_cdrsk_person_customer_s3.aqua_to_boxi.corp_deuda_financiera_bruta
scib_cm_cdrsk_person_customer_s3.aqua_to_boxi_espejo.lineas_comprometidas_no_dispuestas
Where Data_Date_part =</t>
    </r>
    <r>
      <rPr>
        <b/>
        <sz val="11"/>
        <color rgb="FFFF0000"/>
        <rFont val="Santander Text"/>
        <family val="2"/>
      </rPr>
      <t>'Version inial de la operacion'</t>
    </r>
  </si>
  <si>
    <t>Se tendria que tener en cuenta el Santeder Base Case 
o porcentaje a multiplicar</t>
  </si>
  <si>
    <r>
      <t xml:space="preserve">scib_cm_cdrsk_person_customer_s3. aqua_to_boxi.pyg_corp_resultado_de_explotacionebitda
</t>
    </r>
    <r>
      <rPr>
        <b/>
        <sz val="11"/>
        <color rgb="FFFF0000"/>
        <rFont val="Santander Text"/>
        <family val="2"/>
      </rPr>
      <t>Where Data_Date_part  = 'Version actual de la operacion'
AND la operación tiene que ser la operación de commitment</t>
    </r>
    <r>
      <rPr>
        <sz val="11"/>
        <rFont val="Santander Text"/>
        <family val="2"/>
      </rPr>
      <t xml:space="preserve"> letterscib_cm_cdrsk_person_customer_s3.aqua_to_boxi.corp_deuda_financiera_bruta
scib_cm_cdrsk_person_customer_s3.aqua_to_boxi_espejo.lineas_comprometidas_no_dispuestas
</t>
    </r>
    <r>
      <rPr>
        <b/>
        <sz val="11"/>
        <color rgb="FFFF0000"/>
        <rFont val="Santander Text"/>
        <family val="2"/>
      </rPr>
      <t>Where Data_Date_part  = 'Version actual de la operacion'
AND la operación tiene que ser la operación de commitment letter</t>
    </r>
  </si>
  <si>
    <t>Total Committed Debt / EV Mulitple (Santander Downside Case)</t>
  </si>
  <si>
    <r>
      <t xml:space="preserve">scib_cm_cdrsk_person_customer_s3. aqua_to_boxi.pyg_corp_resultado_de_explotacionebitda
</t>
    </r>
    <r>
      <rPr>
        <b/>
        <sz val="11"/>
        <color rgb="FFFF0000"/>
        <rFont val="Santander Text"/>
        <family val="2"/>
      </rPr>
      <t xml:space="preserve">Where Data_Date_part  = 'Version actual de la operacion'
AND la operación tiene que ser la operación de commitment
</t>
    </r>
    <r>
      <rPr>
        <sz val="11"/>
        <rFont val="Santander Text"/>
        <family val="2"/>
      </rPr>
      <t xml:space="preserve">scib_cm_cdrsk_person_customer_s3.aqua_to_boxi.corp_deuda_financiera_bruta
scib_cm_cdrsk_person_customer_s3.aqua_to_boxi_espejo.lineas_comprometidas_no_dispuestas
</t>
    </r>
    <r>
      <rPr>
        <b/>
        <sz val="11"/>
        <color rgb="FFFF0000"/>
        <rFont val="Santander Text"/>
        <family val="2"/>
      </rPr>
      <t>Where Data_Date_part  = 'Version actual de la operacion'
AND la operación tiene que ser la operación de commitment</t>
    </r>
  </si>
  <si>
    <r>
      <t>scib_cm_cdrsk_person_customer_s3. aqua_to_boxi.pyg_corp_resultado_de_explotacionebitda
Where Data_Date_part =</t>
    </r>
    <r>
      <rPr>
        <b/>
        <sz val="11"/>
        <color rgb="FFFF0000"/>
        <rFont val="Santander Text"/>
        <family val="2"/>
      </rPr>
      <t xml:space="preserve">'Version actual de la operacion'
</t>
    </r>
    <r>
      <rPr>
        <sz val="11"/>
        <rFont val="Santander Text"/>
        <family val="2"/>
      </rPr>
      <t>scib_cm_cdrsk_person_customer_s3.aqua_to_boxi.corp_deuda_financiera_bruta
scib_cm_cdrsk_person_customer_s3.aqua_to_boxi_espejo.lineas_comprometidas_no_dispuestas
Where Data_Date_part ='</t>
    </r>
    <r>
      <rPr>
        <b/>
        <sz val="11"/>
        <color rgb="FFFF0000"/>
        <rFont val="Santander Text"/>
        <family val="2"/>
      </rPr>
      <t>Version actual de la operacion'</t>
    </r>
  </si>
  <si>
    <t>La información de las propuestas de riesgos de Mercurio no baja al lago de datos.
Se tendria que tener en cuenta el Santeder Base Case 
o porcentaje a multiplicar</t>
  </si>
  <si>
    <t>Total Equity</t>
  </si>
  <si>
    <t>Total Equity account (cash and rolled)</t>
  </si>
  <si>
    <r>
      <t xml:space="preserve">scib_cm_cdrsk_person_customer_s3.aqua_to_boxi.sl_corp_total_recursos_propios
</t>
    </r>
    <r>
      <rPr>
        <b/>
        <sz val="11"/>
        <color rgb="FFFF0000"/>
        <rFont val="Santander Text"/>
        <family val="2"/>
      </rPr>
      <t>Where Data_Date_part  = 'Version actual de la operacion'
AND la operación tiene que ser la operación de commitment</t>
    </r>
  </si>
  <si>
    <t>scib_cm_cdrsk_person_customer_s3 &gt; aqua_to_boxi &gt; sl_corp_total_recursos_propios</t>
  </si>
  <si>
    <t>sl_corp_total_recursos_propios</t>
  </si>
  <si>
    <t>6/13 - Ana: This is from the client's Financial Statements?</t>
  </si>
  <si>
    <r>
      <t>scib_cm_cdrsk_person_customer_s3.aqua_to_boxi.sl_corp_total_recursos_propios
Where Data_Date_part =</t>
    </r>
    <r>
      <rPr>
        <b/>
        <sz val="11"/>
        <color rgb="FFFF0000"/>
        <rFont val="Santander Text"/>
        <family val="2"/>
      </rPr>
      <t>'Version inial de la operacion'</t>
    </r>
  </si>
  <si>
    <t xml:space="preserve">Creation of New Field
Required Architecture Redesign  </t>
  </si>
  <si>
    <r>
      <t>scib_cm_cdrsk_person_customer_s3.aqua_to_boxi.sl_corp_total_recursos_propios
Where Data_Date_part =</t>
    </r>
    <r>
      <rPr>
        <b/>
        <sz val="11"/>
        <color rgb="FFFF0000"/>
        <rFont val="Santander Text"/>
        <family val="2"/>
      </rPr>
      <t>'Version actual de la operacion'</t>
    </r>
  </si>
  <si>
    <t>Amount of Total Funded Debt at closing</t>
  </si>
  <si>
    <r>
      <t xml:space="preserve">scib_cm_cdrsk_person_customer_s3.aqua_to_boxi.corp_deuda_financiera_bruta
</t>
    </r>
    <r>
      <rPr>
        <b/>
        <sz val="11"/>
        <color rgb="FFFF0000"/>
        <rFont val="Santander Text"/>
        <family val="2"/>
      </rPr>
      <t>Where Data_Date_part  = 'Version actual de la operacion'
AND la operación tiene que ser la operación de commitment</t>
    </r>
  </si>
  <si>
    <t>Amount of Total Funded Debt at U/W</t>
  </si>
  <si>
    <t xml:space="preserve">LQ_IT_FACHADA_UPFRONT_FEE. AMT_AMORT
LQ_IT_FACHADA_ADMIN_FEE. </t>
  </si>
  <si>
    <t>6/13 - Ana: This is from the client's operation?</t>
  </si>
  <si>
    <t>Closing Total Funded Debt</t>
  </si>
  <si>
    <r>
      <t xml:space="preserve">scib_cm_cdrsk_person_customer_s3.aqua_to_boxi.corp_deuda_financiera_bruta
Where Data_date_part = </t>
    </r>
    <r>
      <rPr>
        <b/>
        <sz val="11"/>
        <color rgb="FFFF0000"/>
        <rFont val="Santander Text"/>
        <family val="2"/>
      </rPr>
      <t>'Version inial de la operacion'</t>
    </r>
  </si>
  <si>
    <t>scib_cm_cdrsk_person_customer_s3 &gt; aqua_to_boxi &gt; corp_deuda_financiera_bruta</t>
  </si>
  <si>
    <t>corp_deuda_financiera_bruta</t>
  </si>
  <si>
    <r>
      <t xml:space="preserve">scib_cm_cdrsk_person_customer_s3.aqua_to_boxi.corp_deuda_financiera_bruta
Where Data_date_part = </t>
    </r>
    <r>
      <rPr>
        <b/>
        <sz val="11"/>
        <color rgb="FFFF0000"/>
        <rFont val="Santander Text"/>
        <family val="2"/>
      </rPr>
      <t>'Version actual de la operacion'</t>
    </r>
  </si>
  <si>
    <t>Amount of Total Funded Debt at the time of monitoring</t>
  </si>
  <si>
    <t>Net Total Funded Debt</t>
  </si>
  <si>
    <r>
      <t xml:space="preserve">scib_cm_cdrsk_person_customer_s3.aqua_to_boxi.corp_deuda_financiera_neta
Where Data_date_part = </t>
    </r>
    <r>
      <rPr>
        <b/>
        <sz val="11"/>
        <color rgb="FFFF0000"/>
        <rFont val="Santander Text"/>
        <family val="2"/>
      </rPr>
      <t>'Version inial de la operacion'</t>
    </r>
  </si>
  <si>
    <t>Amount of Total Funded Debt net of Cash and Cash equivalents</t>
  </si>
  <si>
    <r>
      <t xml:space="preserve">scib_cm_cdrsk_person_customer_s3.aqua_to_boxi.corp_deuda_financiera_neta
Where Data_date_part = </t>
    </r>
    <r>
      <rPr>
        <b/>
        <sz val="11"/>
        <color rgb="FFFF0000"/>
        <rFont val="Santander Text"/>
        <family val="2"/>
      </rPr>
      <t>'Version actual de la operacion'</t>
    </r>
  </si>
  <si>
    <t>scib_cm_cdrsk_person_customer_s3 &gt; aqua_to_boxi &gt; corp_deuda_financiera_neta</t>
  </si>
  <si>
    <t>corp_deuda_financiera_neta</t>
  </si>
  <si>
    <r>
      <t xml:space="preserve">scib_cm_cdrsk_person_customer_s3.aqua_to_boxi.corp_deuda_financiera_neta
</t>
    </r>
    <r>
      <rPr>
        <b/>
        <sz val="11"/>
        <color rgb="FFFF0000"/>
        <rFont val="Santander Text"/>
        <family val="2"/>
      </rPr>
      <t>Where Data_Date_part  = 'Version actual de la operacion'
AND la operación tiene que ser la operación de commitment</t>
    </r>
  </si>
  <si>
    <r>
      <t>scib_cm_cdrsk_person_customer_s3. aqua_to_boxi.pyg_corp_resultado_de_explotacionebitda
Where Data_Date_part =</t>
    </r>
    <r>
      <rPr>
        <b/>
        <sz val="11"/>
        <color rgb="FFFF0000"/>
        <rFont val="Santander Text"/>
        <family val="2"/>
      </rPr>
      <t>'Version actual de la operacion'</t>
    </r>
    <r>
      <rPr>
        <sz val="11"/>
        <rFont val="Santander Text"/>
        <family val="2"/>
      </rPr>
      <t xml:space="preserve">
scib_cm_cdrsk_person_customer_s3.aqua_to_boxi.corp_deuda_financiera_neta
Where Data_date_part = </t>
    </r>
    <r>
      <rPr>
        <b/>
        <sz val="11"/>
        <color rgb="FFFF0000"/>
        <rFont val="Santander Text"/>
        <family val="2"/>
      </rPr>
      <t>'Version actual de la operacion'</t>
    </r>
  </si>
  <si>
    <t>corp_deuda_financiera_neta / pyg_corp_resultado_de_explotacionebitda</t>
  </si>
  <si>
    <t>revisar con CDO para ver si se puede calcular asi 
y multiplicado por el porcentaje indicado.
¿Se puede calcular así?</t>
  </si>
  <si>
    <t>Total Funded Debt / Last 12 months adjusted EBITDA at the time of monitoring</t>
  </si>
  <si>
    <t>Closing Total Liquidity</t>
  </si>
  <si>
    <t>Cash on Balance Sheet + Unfunded RCF at closing</t>
  </si>
  <si>
    <t>Total Liquidity</t>
  </si>
  <si>
    <r>
      <t>scib_cm_cdrsk_person_customer_s3 &gt; aqua_to_boxi &gt; sl_corp_efectivo_y_equivalentes_de_efectivo
Where Data_Date_part ='</t>
    </r>
    <r>
      <rPr>
        <b/>
        <sz val="11"/>
        <color rgb="FFFF0000"/>
        <rFont val="Santander Text"/>
        <family val="2"/>
      </rPr>
      <t xml:space="preserve">Version inicial de la operacion'
</t>
    </r>
    <r>
      <rPr>
        <sz val="11"/>
        <rFont val="Santander Text"/>
        <family val="2"/>
      </rPr>
      <t>scib_cm_cdrsk_person_customer_s3 &gt; aqua_to_boxi &gt; lineas_comprometidas_no_dispuestas
Where Data_Date_part =</t>
    </r>
    <r>
      <rPr>
        <b/>
        <sz val="11"/>
        <color rgb="FFFF0000"/>
        <rFont val="Santander Text"/>
        <family val="2"/>
      </rPr>
      <t>'Version inicial de la operacion'</t>
    </r>
  </si>
  <si>
    <t>sl_corp_efectivo_y_equivalentes_de_efectivo + lineas_comprometidas_no_dispuestas</t>
  </si>
  <si>
    <t>6/24: Calculated: Cash + Committed Unfunded Debt</t>
  </si>
  <si>
    <t>Current Liqudity</t>
  </si>
  <si>
    <r>
      <t>scib_cm_cdrsk_person_customer_s3 &gt; aqua_to_boxi &gt; sl_corp_efectivo_y_equivalentes_de_efectivo
Where Data_Date_part ='</t>
    </r>
    <r>
      <rPr>
        <b/>
        <sz val="11"/>
        <color rgb="FFFF0000"/>
        <rFont val="Santander Text"/>
        <family val="2"/>
      </rPr>
      <t xml:space="preserve">Version actual de la operacion'
</t>
    </r>
    <r>
      <rPr>
        <sz val="11"/>
        <rFont val="Santander Text"/>
        <family val="2"/>
      </rPr>
      <t>scib_cm_cdrsk_person_customer_s3 &gt; aqua_to_boxi &gt; lineas_comprometidas_no_dispuestas
Where Data_Date_part =</t>
    </r>
    <r>
      <rPr>
        <b/>
        <sz val="11"/>
        <color rgb="FFFF0000"/>
        <rFont val="Santander Text"/>
        <family val="2"/>
      </rPr>
      <t>'Version actual de la operacion'</t>
    </r>
  </si>
  <si>
    <t>Cash on Balance Sheet + Unfunded RCF at the time of monitoring</t>
  </si>
  <si>
    <t>scib_cm_cdrsk_person_customer_s3 &gt; aqua_to_boxi &gt; sl_corp_efectivo_y_equivalentes_de_efectivo
scib_cm_cdrsk_person_customer_s3 &gt; aqua_to_boxi &gt; lineas_comprometidas_no_dispuestas</t>
  </si>
  <si>
    <r>
      <t xml:space="preserve">scib_cm_cdrsk_person_customer_s3 &gt; aqua_to_boxi &gt; sl_corp_efectivo_y_equivalentes_de_efectivo
</t>
    </r>
    <r>
      <rPr>
        <b/>
        <sz val="11"/>
        <color rgb="FFFF0000"/>
        <rFont val="Santander Text"/>
        <family val="2"/>
      </rPr>
      <t xml:space="preserve">Where Data_Date_part  = 'Version actual de la operacion'
AND la operación tiene que ser la operación de commitment
</t>
    </r>
    <r>
      <rPr>
        <sz val="11"/>
        <rFont val="Santander Text"/>
        <family val="2"/>
      </rPr>
      <t xml:space="preserve">scib_cm_cdrsk_person_customer_s3 &gt; aqua_to_boxi &gt; lineas_comprometidas_no_dispuestas
</t>
    </r>
    <r>
      <rPr>
        <b/>
        <sz val="11"/>
        <color rgb="FFFF0000"/>
        <rFont val="Santander Text"/>
        <family val="2"/>
      </rPr>
      <t>Where Data_Date_part  = 'Version actual de la operacion'
AND la operación tiene que ser la operación de commitment</t>
    </r>
  </si>
  <si>
    <t>Cash on Balance Sheet + Unfunded RCF at the time of U/W</t>
  </si>
  <si>
    <t>sl_corp_efectivo_y_equivalentes_de_efectivo
lineas_comprometidas_no_dispuestas</t>
  </si>
  <si>
    <t>US Regulatory Risk Rating</t>
  </si>
  <si>
    <t>E.g. special mention, substandard, non-accrual</t>
  </si>
  <si>
    <t>US regulatory risk matrix for the SRR (pass, special mention, etc.) at U/W</t>
  </si>
  <si>
    <t xml:space="preserve">En revisión modelo operativo de rating regulatorio de USA. </t>
  </si>
  <si>
    <t>Se necesita primero cerrar el modelo operativo 
para determinar la golden source To Be de este rating regualtorio de USA</t>
  </si>
  <si>
    <t xml:space="preserve">7/16: new field
This rating refers to the US regulatory classification: non accrual, special mention, substandard. 
6/13: US regulatory risk Matrix, we understand that there is a rating relationship. Ask Risk for correspondence. May be in LoanIQ or Mercury. </t>
  </si>
  <si>
    <t>Conclusion here?</t>
  </si>
  <si>
    <t>US Regulatory Risk Rating - Closing</t>
  </si>
  <si>
    <t>US regulatory risk matrix for the SRR (pass, special mention, etc.) at closing</t>
  </si>
  <si>
    <t>Current US Regulatory Risk Rating</t>
  </si>
  <si>
    <t>US regulatory risk matrix for the SRR (pass, special mention, etc.) at the time of monitoring</t>
  </si>
  <si>
    <t>Utilization Fee</t>
  </si>
  <si>
    <t>Fee paid to Santander for usage under its commitment to the facility (RCF)</t>
  </si>
  <si>
    <r>
      <t>scib_cm_bktrdcd_finop_finoperation_s3.contractsglobalsa (</t>
    </r>
    <r>
      <rPr>
        <b/>
        <sz val="11"/>
        <color rgb="FFFF0000"/>
        <rFont val="Santander Text"/>
        <family val="2"/>
      </rPr>
      <t>ConceptTypeFK:Fee AND ConceptSubTypeName: UtilizedFee)</t>
    </r>
    <r>
      <rPr>
        <sz val="11"/>
        <rFont val="Santander Text"/>
        <family val="2"/>
      </rPr>
      <t>.SANAmount</t>
    </r>
  </si>
  <si>
    <t>Not sent yet</t>
  </si>
  <si>
    <t xml:space="preserve">Deal --&gt; Facility --&gt; Fees, Expenses &amp; Profitability--&gt; Ongoing Fee --&gt; Utilization Fee
 </t>
  </si>
  <si>
    <t>Utilization fee</t>
  </si>
  <si>
    <t>Borrower Website</t>
  </si>
  <si>
    <t>Website (Borrower)</t>
  </si>
  <si>
    <t>scib_st_cmplnc_fenergo_cddviewer_s3.vw_rpt_le_company.lecom_website</t>
  </si>
  <si>
    <t xml:space="preserve">Official website of the Borrower </t>
  </si>
  <si>
    <t>Es la web del Borrover y hay que pedir un desarrollo al equipo Stratus 
para que refleje esa información presente en Fenergo en el data Hub de Entities para que la puedan consumir desde Cafet.</t>
  </si>
  <si>
    <t xml:space="preserve">cd_internal_rating_cru &gt; ratings &gt; entity_web_site
scib_st_cmplnc_fenergo_cddviewer_s3 &gt; vw_rpt_le_company &gt; lecom_website
</t>
  </si>
  <si>
    <t xml:space="preserve">Se tendrá que hacer un desarrollo para que llegue a Stratus. 
The information is not informed into any lake, since the data model is in our own database.It is a complementary field (it is not mandatory to fill out) that can be registered associated with the contact or KYC Owner of the entity. </t>
  </si>
  <si>
    <t>6/13: Changed to Searching</t>
  </si>
  <si>
    <t>MAPPING</t>
  </si>
  <si>
    <t>PHASE</t>
  </si>
  <si>
    <t>Y/N</t>
  </si>
  <si>
    <t>Source</t>
  </si>
  <si>
    <t>Applicable to Underwriting / CLs?</t>
  </si>
  <si>
    <t>Applicable to "PRISM"?</t>
  </si>
  <si>
    <t>N - Risk Only</t>
  </si>
  <si>
    <t>BDH3 -&gt; JQEST -&gt;AQUA+</t>
  </si>
  <si>
    <t>GER --&gt;Loan IQ</t>
  </si>
  <si>
    <t>n/a</t>
  </si>
  <si>
    <t>Loan_IQ -&gt;GBO Global</t>
  </si>
  <si>
    <t>ncino/Mercurio</t>
  </si>
  <si>
    <t>nCino / Mercurio</t>
  </si>
  <si>
    <t>Y - EXPECTED DATE</t>
  </si>
  <si>
    <t>Mercurio or Loan_iq</t>
  </si>
  <si>
    <t>Mercurio --&gt; GBO Global --&gt; SCAN</t>
  </si>
  <si>
    <t>Facility Aggregated Amount</t>
  </si>
  <si>
    <t>The aggregate amount of the facility at closing</t>
  </si>
  <si>
    <t>Facility Rating</t>
  </si>
  <si>
    <t>ECO --&gt;EQ y ACYG</t>
  </si>
  <si>
    <t>Loan_IQ --&gt;JQUEST</t>
  </si>
  <si>
    <t>MERCURIO</t>
  </si>
  <si>
    <t>TBD - Irv</t>
  </si>
  <si>
    <t>AC</t>
  </si>
  <si>
    <t>Y - EXPECTED Hold</t>
  </si>
  <si>
    <t>Y?</t>
  </si>
  <si>
    <t>Loan_IQ -&gt;JQUEST</t>
  </si>
  <si>
    <t>nCino/ Mercurio</t>
  </si>
  <si>
    <t>Mercurio Fee List</t>
  </si>
  <si>
    <t>Ryan Fee List</t>
  </si>
  <si>
    <t>Upfront Fee</t>
  </si>
  <si>
    <t>Prepayment Penalty Fee</t>
  </si>
  <si>
    <t>Breakfunding Fee</t>
  </si>
  <si>
    <t>Advisory Fee</t>
  </si>
  <si>
    <t>Management Fee</t>
  </si>
  <si>
    <t>Bookrunner Fee</t>
  </si>
  <si>
    <t>Coordination Fee</t>
  </si>
  <si>
    <t>MLA Fee</t>
  </si>
  <si>
    <t>Syndication Fee (skimming)</t>
  </si>
  <si>
    <t>Transfer Fee</t>
  </si>
  <si>
    <t>Refinancing Fee</t>
  </si>
  <si>
    <t>Renegociation Fee</t>
  </si>
  <si>
    <t>Arrangement Fee</t>
  </si>
  <si>
    <t>Amendment / waiver Fee</t>
  </si>
  <si>
    <t>Underwritting Fee</t>
  </si>
  <si>
    <t>Participation Fee</t>
  </si>
  <si>
    <t>Reestructuring Fee</t>
  </si>
  <si>
    <t>Extension Fee</t>
  </si>
  <si>
    <t>Agency Fee</t>
  </si>
  <si>
    <t>NYB Facility fee</t>
  </si>
  <si>
    <t>Sell price</t>
  </si>
  <si>
    <t>Client (if distribution)</t>
  </si>
  <si>
    <t>Client GLCS (if distribution)</t>
  </si>
  <si>
    <t>Fees (if distribution)</t>
  </si>
  <si>
    <t>Sold by (if distribution)</t>
  </si>
  <si>
    <t>Partenon code</t>
  </si>
  <si>
    <t>MISCO code</t>
  </si>
  <si>
    <t>Distribution date (if distribution)</t>
  </si>
  <si>
    <t>Product</t>
  </si>
  <si>
    <t>Code to identify the operative in CIB.</t>
  </si>
  <si>
    <t>Fees related to the distribution event.</t>
  </si>
  <si>
    <t>Name of the client related to the distribution event.</t>
  </si>
  <si>
    <t>Client code related to the distribution event.</t>
  </si>
  <si>
    <t>Date when distribution takes place.</t>
  </si>
  <si>
    <t>Name of the banker related to the distribution event.</t>
  </si>
  <si>
    <t>Price at which the amount has been distributed.</t>
  </si>
  <si>
    <t>Accounting code.</t>
  </si>
  <si>
    <t>Field Status</t>
  </si>
  <si>
    <t>New field in 1SS. Applies when a distribution takes place</t>
  </si>
  <si>
    <t>CL Approved</t>
  </si>
  <si>
    <t>Pending OK</t>
  </si>
  <si>
    <t>In progress</t>
  </si>
  <si>
    <t>Distributed amount (if distributed)</t>
  </si>
  <si>
    <t>Deal Stage (CL status ?)</t>
  </si>
  <si>
    <t>Left Lead Bank</t>
  </si>
  <si>
    <t>Facility CCF (Credit Conversion Factor)</t>
  </si>
  <si>
    <t>Input Source</t>
  </si>
  <si>
    <t>Level (Deal/Facility)</t>
  </si>
  <si>
    <t>New Joinder Name</t>
  </si>
  <si>
    <t>N/A (ready to be integrated trhough New Mercurio)</t>
  </si>
  <si>
    <t>N/A (ready to be integrated trhough LIQ)</t>
  </si>
  <si>
    <t>To be confirmed by Mercurio Team:
- If "Business" field in Mercurio is a possible option in order to integrate it.
- Understand the implications of not being integrated with JQUEST.</t>
  </si>
  <si>
    <t xml:space="preserve">To be confirmed by Mercurio Team:
- It is known that in Mercurio there is a YES/NO flag called SPPI Passed. If "Yes", HTC and HTCS amounts become active. If "No", FVPL becomes active.
- The Mercurio Team has been asked how they differentiate between the HTC and HTCS amounts; waiting for their response. </t>
  </si>
  <si>
    <t>Loan IQ Deal ID</t>
  </si>
  <si>
    <t>Deal ID LoanIQ</t>
  </si>
  <si>
    <t>Deal ID in LIQ</t>
  </si>
  <si>
    <t>Name of the new Joinders/Arrangers.</t>
  </si>
  <si>
    <t>NEW - To be generated in 1SS as a calculation of "Facility Santander Amount"/"Facility Global Amount"</t>
  </si>
  <si>
    <t>NEW - New field to be generated in 1SS for future manual input.</t>
  </si>
  <si>
    <t>NEW - New field to be generated in 1SS.</t>
  </si>
  <si>
    <t>Yes &amp; Input from Aqua</t>
  </si>
  <si>
    <t>To be confirmed by Aqua Team that this field is correctly available and meets the required definition of the field, for its future integration through Aqua.</t>
  </si>
  <si>
    <t>To be confirmed by Mercurio Team:
- New field to be created in New Mercurio and then flow to 1SS.</t>
  </si>
  <si>
    <t>To be confirmed by Aqua Team to retreive this rating from Asset Control and then integrate it with 1SS</t>
  </si>
  <si>
    <t>To be confirmed by the user:
- Possible values that this field can take (examples).
Potential requirement to include this field in 1SS</t>
  </si>
  <si>
    <t>To be reviewed</t>
  </si>
  <si>
    <t>To be reviewed with the user</t>
  </si>
  <si>
    <t>FED Leveraged engine not available. 
To be confirmed by Martin:
- The dependency is created.
To be confirmed by Vicente/Risk/Isabel Polo:
- The current status of this field.</t>
  </si>
  <si>
    <t>To be confirmed by the user:
- If this field can be retrieved from LFRC and if it is correctly calculated.
To be confirmed by Mercurio Team:
- New field to be created in New Mercurio and then flow to 1SS.</t>
  </si>
  <si>
    <t>To be confirmed by the user:
- If duplicity with "Facility RWA"</t>
  </si>
  <si>
    <t>To be confirmed by the user:
- Relationship and differences between this field, Booking Entity and Country of Risk.
To be confirmed by Mercurio Team:
- New field to be created in New Mercurio and then flow to 1SS.</t>
  </si>
  <si>
    <t>To be confirmed by the user:
- Relationship and differences between this field, Originating Region and Booking Entity.
To be confirmed by Mercurio Team:
- The meaining and/or options of "Country" and "Risk Management Unit" fields, to compare them with Country of Risk.</t>
  </si>
  <si>
    <t>To be confirmed by the user:
- The start and end limits of this date.</t>
  </si>
  <si>
    <t>To be confirmed by the user:
- If this field can be retrieved from LFRC.
To be confirmed by Mercurio Team:
- New field to be created in New Mercurio and then flow to 1SS.</t>
  </si>
  <si>
    <t xml:space="preserve">To be confirmed by the user:
- If this field can be retrieved from LFRC.
Mercurio has confirmed that this field exist, however, it usually appears by default as "N/A".
To be confirmed by Mercurio Team:
- For this business we would need to remove the N/A configuration. </t>
  </si>
  <si>
    <t>To be confirmed by Mercurio Team:
- The functionality of the Mercurio field mapped, in order to understand if this is similar to Fee Types.</t>
  </si>
  <si>
    <t>To be confirmed by the user:
- If this field is needed</t>
  </si>
  <si>
    <t>To be confirmed by Mercurio Team:
- Alexandria - New Mercurio integration and then flow to 1SS</t>
  </si>
  <si>
    <t>PTD how this new field can be integrated.</t>
  </si>
  <si>
    <t>Aqua</t>
  </si>
  <si>
    <t>To be confirmed by Aqua Team that this field is correctly available and meets the required definition of the field, for its future integration through Aqua.
Applies when a distribution takes place</t>
  </si>
  <si>
    <t>Left Lead Banker</t>
  </si>
  <si>
    <t>To be confirmed by Mercurio Team:
- New field to be created in New Mercurio and then flow to 1SS.
Reminder: this field is at the Facility Level and must have multiple options available, as a Facility can have different Left Leads</t>
  </si>
  <si>
    <t>To be confirmed by the user:
- If this field can be retrieved from LFRC.
- How is this to be represented in the 1SS?
To be confirmed by Mercurio Team:
- New field to be created in New Mercurio and then flow to 1SS.</t>
  </si>
  <si>
    <t>To be confirmed by the user:
- Possible values that this field can take and compare them with the "Deal status" field in Mercurio (((Origination - Under Analysis - Structuring (IFT) - MO Review - Booking - Close)).
- whether the field will be autocompleted in 1SS according to the screen in which the user is inputing the data.</t>
  </si>
  <si>
    <t>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t>
  </si>
  <si>
    <t>To be confirmed by the user:
- Relationship and differences between this field, Originating Region and Country of Risk.
Ready to be integrated through Mercurio</t>
  </si>
  <si>
    <t>To be confirmed by Mercurio Team:
- New field to be created in New Mercurio from LFRC memo and then flow to 1SS.</t>
  </si>
  <si>
    <t>To be confirmed by the user:
- The start and end limits of this date.
Pending to confirm if this field comes from the Credit Approval</t>
  </si>
  <si>
    <t>Field obtained and repeated from the previous phase</t>
  </si>
  <si>
    <t>New field at the current phase</t>
  </si>
  <si>
    <t>Field not included at the current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</si>
</sst>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theme="1"/>
      <name val="Santander Text"/>
      <family val="2"/>
    </font>
    <font>
      <sz val="11"/>
      <color theme="1"/>
      <name val="Calibri"/>
      <family val="2"/>
      <scheme val="minor"/>
    </font>
    <font>
      <sz val="11"/>
      <color theme="1"/>
      <name val="Calibri"/>
      <family val="2"/>
      <scheme val="minor"/>
    </font>
    <font>
      <b/>
      <sz val="10"/>
      <color theme="1"/>
      <name val="Santander Text"/>
      <family val="2"/>
    </font>
    <font>
      <b/>
      <u/>
      <sz val="10"/>
      <color theme="1"/>
      <name val="Santander Text"/>
      <family val="2"/>
    </font>
    <font>
      <sz val="10"/>
      <name val="Santander Text"/>
      <family val="2"/>
    </font>
    <font>
      <b/>
      <sz val="10"/>
      <color theme="0"/>
      <name val="Santander Text"/>
      <family val="2"/>
    </font>
    <font>
      <b/>
      <sz val="11"/>
      <color theme="1"/>
      <name val="Calibri"/>
      <family val="2"/>
      <scheme val="minor"/>
    </font>
    <font>
      <sz val="11"/>
      <color theme="1"/>
      <name val="Santander Text"/>
      <family val="2"/>
    </font>
    <font>
      <i/>
      <sz val="11"/>
      <color rgb="FF00B0F0"/>
      <name val="Santander Text"/>
      <family val="2"/>
    </font>
    <font>
      <sz val="11"/>
      <name val="Santander Text"/>
      <family val="2"/>
    </font>
    <font>
      <b/>
      <sz val="11"/>
      <color theme="1"/>
      <name val="Santander Text"/>
      <family val="2"/>
    </font>
    <font>
      <i/>
      <sz val="11"/>
      <name val="Santander Text"/>
      <family val="2"/>
    </font>
    <font>
      <b/>
      <sz val="11"/>
      <name val="Santander Text"/>
      <family val="2"/>
    </font>
    <font>
      <b/>
      <i/>
      <sz val="11"/>
      <color theme="0"/>
      <name val="Santander Text"/>
      <family val="2"/>
    </font>
    <font>
      <b/>
      <sz val="11"/>
      <color theme="0"/>
      <name val="Santander Text"/>
      <family val="2"/>
    </font>
    <font>
      <sz val="11"/>
      <name val="Calibri"/>
      <family val="2"/>
      <scheme val="minor"/>
    </font>
    <font>
      <b/>
      <sz val="11"/>
      <color rgb="FF00B050"/>
      <name val="Santander Text"/>
      <family val="2"/>
    </font>
    <font>
      <b/>
      <sz val="11"/>
      <color rgb="FFFF0000"/>
      <name val="Santander Text"/>
      <family val="2"/>
    </font>
    <font>
      <sz val="11"/>
      <color rgb="FFFF0000"/>
      <name val="Santander Text"/>
      <family val="2"/>
    </font>
    <font>
      <sz val="11"/>
      <color theme="9"/>
      <name val="Santander Text"/>
      <family val="2"/>
    </font>
    <font>
      <b/>
      <sz val="7"/>
      <name val="Lato"/>
      <family val="2"/>
    </font>
    <font>
      <b/>
      <sz val="11"/>
      <name val="Calibri"/>
      <family val="2"/>
      <scheme val="minor"/>
    </font>
    <font>
      <sz val="10"/>
      <color theme="0"/>
      <name val="Santander Text"/>
      <family val="2"/>
    </font>
    <font>
      <b/>
      <u/>
      <sz val="11"/>
      <color theme="1"/>
      <name val="Santander Text"/>
      <family val="2"/>
    </font>
    <font>
      <u/>
      <sz val="11"/>
      <name val="Santander Text"/>
      <family val="2"/>
    </font>
    <font>
      <sz val="8"/>
      <name val="Santander Text"/>
      <family val="2"/>
    </font>
    <font>
      <sz val="72"/>
      <color theme="1"/>
      <name val="Santander Text"/>
      <family val="2"/>
    </font>
  </fonts>
  <fills count="3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tint="-0.499984740745262"/>
        <bgColor indexed="64"/>
      </patternFill>
    </fill>
    <fill>
      <patternFill patternType="solid">
        <fgColor rgb="FFC000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6666FF"/>
        <bgColor indexed="64"/>
      </patternFill>
    </fill>
    <fill>
      <patternFill patternType="solid">
        <fgColor rgb="FFFFCCFF"/>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theme="2" tint="-0.249977111117893"/>
        <bgColor indexed="64"/>
      </patternFill>
    </fill>
    <fill>
      <patternFill patternType="solid">
        <fgColor theme="4"/>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2"/>
        <bgColor indexed="64"/>
      </patternFill>
    </fill>
    <fill>
      <patternFill patternType="solid">
        <fgColor rgb="FF00B0F0"/>
        <bgColor indexed="64"/>
      </patternFill>
    </fill>
    <fill>
      <patternFill patternType="solid">
        <fgColor theme="5" tint="0.79998168889431442"/>
        <bgColor indexed="64"/>
      </patternFill>
    </fill>
    <fill>
      <patternFill patternType="solid">
        <fgColor theme="5"/>
        <bgColor indexed="64"/>
      </patternFill>
    </fill>
    <fill>
      <patternFill patternType="solid">
        <fgColor rgb="FFFFAFAF"/>
        <bgColor indexed="64"/>
      </patternFill>
    </fill>
    <fill>
      <patternFill patternType="darkUp">
        <fgColor theme="0"/>
        <bgColor rgb="FF00B050"/>
      </patternFill>
    </fill>
    <fill>
      <patternFill patternType="darkUp">
        <fgColor theme="0"/>
        <bgColor rgb="FF00B0F0"/>
      </patternFill>
    </fill>
    <fill>
      <patternFill patternType="solid">
        <fgColor theme="0" tint="-4.9989318521683403E-2"/>
        <bgColor theme="0"/>
      </patternFill>
    </fill>
    <fill>
      <patternFill patternType="solid">
        <fgColor rgb="FFFBFFE1"/>
        <bgColor indexed="64"/>
      </patternFill>
    </fill>
    <fill>
      <patternFill patternType="lightUp">
        <bgColor theme="0" tint="-4.9989318521683403E-2"/>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2" fillId="0" borderId="0"/>
    <xf numFmtId="0" fontId="1" fillId="0" borderId="0"/>
  </cellStyleXfs>
  <cellXfs count="409">
    <xf numFmtId="0" fontId="0" fillId="0" borderId="0" xfId="0"/>
    <xf numFmtId="0" fontId="3" fillId="0" borderId="1" xfId="0" applyFont="1" applyBorder="1"/>
    <xf numFmtId="0" fontId="0" fillId="0" borderId="0" xfId="0" applyAlignment="1">
      <alignment vertical="center"/>
    </xf>
    <xf numFmtId="0" fontId="4" fillId="0" borderId="0" xfId="0" applyFont="1" applyAlignment="1">
      <alignment vertical="center"/>
    </xf>
    <xf numFmtId="0" fontId="0" fillId="0" borderId="0" xfId="0" applyAlignment="1">
      <alignment horizontal="center" vertical="center"/>
    </xf>
    <xf numFmtId="0" fontId="8" fillId="0" borderId="0" xfId="1" applyFont="1" applyAlignment="1">
      <alignment horizontal="center"/>
    </xf>
    <xf numFmtId="0" fontId="8" fillId="0" borderId="0" xfId="1" applyFont="1" applyAlignment="1">
      <alignment horizontal="center" vertical="center"/>
    </xf>
    <xf numFmtId="0" fontId="8" fillId="0" borderId="0" xfId="1" applyFont="1"/>
    <xf numFmtId="0" fontId="8" fillId="4" borderId="0" xfId="1" applyFont="1" applyFill="1"/>
    <xf numFmtId="0" fontId="8" fillId="0" borderId="0" xfId="1" applyFont="1" applyAlignment="1">
      <alignment horizontal="center" vertical="center" wrapText="1"/>
    </xf>
    <xf numFmtId="0" fontId="9" fillId="0" borderId="0" xfId="1" applyFont="1" applyAlignment="1">
      <alignment horizontal="center" vertical="top" wrapText="1"/>
    </xf>
    <xf numFmtId="0" fontId="9" fillId="0" borderId="0" xfId="1" applyFont="1" applyAlignment="1">
      <alignment horizontal="center" vertical="center" wrapText="1"/>
    </xf>
    <xf numFmtId="0" fontId="8" fillId="0" borderId="0" xfId="1" applyFont="1" applyAlignment="1">
      <alignment horizontal="left" vertical="top" wrapText="1"/>
    </xf>
    <xf numFmtId="0" fontId="10" fillId="0" borderId="0" xfId="1" applyFont="1" applyAlignment="1">
      <alignment horizontal="left" vertical="top" wrapText="1"/>
    </xf>
    <xf numFmtId="0" fontId="8" fillId="0" borderId="1" xfId="1" applyFont="1" applyBorder="1" applyAlignment="1">
      <alignment horizontal="left" vertical="top" wrapText="1"/>
    </xf>
    <xf numFmtId="0" fontId="2" fillId="0" borderId="0" xfId="1"/>
    <xf numFmtId="0" fontId="10" fillId="0" borderId="0" xfId="1" applyFont="1" applyAlignment="1">
      <alignment horizontal="left" vertical="top"/>
    </xf>
    <xf numFmtId="0" fontId="8" fillId="0" borderId="2" xfId="1" applyFont="1" applyBorder="1"/>
    <xf numFmtId="0" fontId="8" fillId="0" borderId="0" xfId="1" applyFont="1" applyAlignment="1">
      <alignment wrapText="1"/>
    </xf>
    <xf numFmtId="0" fontId="8" fillId="0" borderId="0" xfId="1" applyFont="1" applyAlignment="1">
      <alignment horizontal="center" vertical="top"/>
    </xf>
    <xf numFmtId="0" fontId="8" fillId="0" borderId="0" xfId="1" applyFont="1" applyAlignment="1">
      <alignment horizontal="left" vertical="top"/>
    </xf>
    <xf numFmtId="0" fontId="8" fillId="0" borderId="0" xfId="1" applyFont="1" applyAlignment="1">
      <alignment vertical="top"/>
    </xf>
    <xf numFmtId="0" fontId="8" fillId="0" borderId="0" xfId="1" applyFont="1" applyAlignment="1">
      <alignment horizontal="left" vertical="center"/>
    </xf>
    <xf numFmtId="0" fontId="11" fillId="0" borderId="0" xfId="1" applyFont="1" applyAlignment="1">
      <alignment vertical="center"/>
    </xf>
    <xf numFmtId="0" fontId="9" fillId="4" borderId="0" xfId="1" applyFont="1" applyFill="1" applyAlignment="1">
      <alignment vertical="center" wrapText="1"/>
    </xf>
    <xf numFmtId="0" fontId="2" fillId="0" borderId="0" xfId="1" applyAlignment="1">
      <alignment horizontal="center" vertical="center"/>
    </xf>
    <xf numFmtId="0" fontId="8" fillId="0" borderId="0" xfId="1" applyFont="1" applyAlignment="1">
      <alignment vertical="center"/>
    </xf>
    <xf numFmtId="0" fontId="9" fillId="0" borderId="0" xfId="1" applyFont="1" applyAlignment="1">
      <alignment vertical="top" wrapText="1"/>
    </xf>
    <xf numFmtId="0" fontId="12" fillId="0" borderId="0" xfId="1" applyFont="1" applyAlignment="1">
      <alignment vertical="top" wrapText="1"/>
    </xf>
    <xf numFmtId="0" fontId="9" fillId="0" borderId="0" xfId="1" applyFont="1" applyAlignment="1">
      <alignment vertical="center" wrapText="1"/>
    </xf>
    <xf numFmtId="0" fontId="12" fillId="0" borderId="0" xfId="1" applyFont="1" applyAlignment="1">
      <alignment vertical="center" wrapText="1"/>
    </xf>
    <xf numFmtId="0" fontId="9" fillId="0" borderId="0" xfId="1" applyFont="1" applyAlignment="1">
      <alignment horizontal="center" wrapText="1"/>
    </xf>
    <xf numFmtId="0" fontId="13" fillId="0" borderId="0" xfId="1" applyFont="1" applyAlignment="1">
      <alignment vertical="center" wrapText="1"/>
    </xf>
    <xf numFmtId="0" fontId="9" fillId="0" borderId="2" xfId="1" applyFont="1" applyBorder="1" applyAlignment="1">
      <alignment vertical="center" wrapText="1"/>
    </xf>
    <xf numFmtId="0" fontId="14" fillId="5" borderId="1" xfId="1" applyFont="1" applyFill="1" applyBorder="1" applyAlignment="1">
      <alignment horizontal="center" vertical="center" wrapText="1"/>
    </xf>
    <xf numFmtId="0" fontId="14" fillId="5" borderId="1" xfId="1" applyFont="1" applyFill="1" applyBorder="1" applyAlignment="1">
      <alignment horizontal="center" vertical="top" wrapText="1"/>
    </xf>
    <xf numFmtId="0" fontId="14" fillId="6" borderId="1" xfId="1" applyFont="1" applyFill="1" applyBorder="1" applyAlignment="1">
      <alignment horizontal="center" vertical="center" wrapText="1"/>
    </xf>
    <xf numFmtId="0" fontId="14" fillId="6" borderId="0" xfId="1" applyFont="1" applyFill="1" applyAlignment="1">
      <alignment horizontal="center" vertical="center" wrapText="1"/>
    </xf>
    <xf numFmtId="0" fontId="9" fillId="0" borderId="0" xfId="1" applyFont="1" applyAlignment="1">
      <alignment horizontal="left" vertical="center" wrapText="1"/>
    </xf>
    <xf numFmtId="0" fontId="8" fillId="0" borderId="0" xfId="1" applyFont="1" applyAlignment="1">
      <alignment vertical="top" wrapText="1"/>
    </xf>
    <xf numFmtId="0" fontId="8" fillId="0" borderId="0" xfId="1" applyFont="1" applyAlignment="1">
      <alignment vertical="center" wrapText="1"/>
    </xf>
    <xf numFmtId="0" fontId="15" fillId="7" borderId="3" xfId="1" applyFont="1" applyFill="1" applyBorder="1" applyAlignment="1">
      <alignment horizontal="center" vertical="center"/>
    </xf>
    <xf numFmtId="0" fontId="15" fillId="8" borderId="2" xfId="1" applyFont="1" applyFill="1" applyBorder="1" applyAlignment="1">
      <alignment horizontal="center" vertical="center"/>
    </xf>
    <xf numFmtId="0" fontId="15" fillId="9" borderId="2" xfId="1" applyFont="1" applyFill="1" applyBorder="1" applyAlignment="1">
      <alignment horizontal="center" vertical="center"/>
    </xf>
    <xf numFmtId="0" fontId="15" fillId="4" borderId="2" xfId="1" applyFont="1" applyFill="1" applyBorder="1" applyAlignment="1">
      <alignment horizontal="center" vertical="center"/>
    </xf>
    <xf numFmtId="0" fontId="15" fillId="8" borderId="2" xfId="1" applyFont="1" applyFill="1" applyBorder="1" applyAlignment="1">
      <alignment horizontal="left" vertical="center" wrapText="1"/>
    </xf>
    <xf numFmtId="0" fontId="15" fillId="8" borderId="2" xfId="1" applyFont="1" applyFill="1" applyBorder="1" applyAlignment="1">
      <alignment horizontal="center" vertical="center" wrapText="1"/>
    </xf>
    <xf numFmtId="0" fontId="15" fillId="5" borderId="2" xfId="1" applyFont="1" applyFill="1" applyBorder="1" applyAlignment="1">
      <alignment horizontal="center" vertical="center" wrapText="1"/>
    </xf>
    <xf numFmtId="0" fontId="13" fillId="10" borderId="2" xfId="1" applyFont="1" applyFill="1" applyBorder="1" applyAlignment="1">
      <alignment horizontal="center" vertical="center" wrapText="1"/>
    </xf>
    <xf numFmtId="0" fontId="13" fillId="11" borderId="2" xfId="1" applyFont="1" applyFill="1" applyBorder="1" applyAlignment="1">
      <alignment horizontal="center" vertical="center" wrapText="1"/>
    </xf>
    <xf numFmtId="0" fontId="13" fillId="12" borderId="2" xfId="1" applyFont="1" applyFill="1" applyBorder="1" applyAlignment="1">
      <alignment horizontal="center" vertical="center" wrapText="1"/>
    </xf>
    <xf numFmtId="0" fontId="13" fillId="13" borderId="2" xfId="1" applyFont="1" applyFill="1" applyBorder="1" applyAlignment="1">
      <alignment horizontal="left" vertical="center" wrapText="1"/>
    </xf>
    <xf numFmtId="0" fontId="15" fillId="13" borderId="2" xfId="1" applyFont="1" applyFill="1" applyBorder="1" applyAlignment="1">
      <alignment horizontal="left" vertical="center" wrapText="1"/>
    </xf>
    <xf numFmtId="0" fontId="15" fillId="5" borderId="2" xfId="1" applyFont="1" applyFill="1" applyBorder="1" applyAlignment="1">
      <alignment horizontal="left" vertical="center" wrapText="1"/>
    </xf>
    <xf numFmtId="0" fontId="15" fillId="5" borderId="2" xfId="1" applyFont="1" applyFill="1" applyBorder="1" applyAlignment="1">
      <alignment horizontal="left" vertical="center"/>
    </xf>
    <xf numFmtId="0" fontId="15" fillId="5" borderId="3" xfId="1" applyFont="1" applyFill="1" applyBorder="1" applyAlignment="1">
      <alignment horizontal="center" vertical="center"/>
    </xf>
    <xf numFmtId="0" fontId="15" fillId="5" borderId="2" xfId="1" applyFont="1" applyFill="1" applyBorder="1" applyAlignment="1">
      <alignment horizontal="center" vertical="center"/>
    </xf>
    <xf numFmtId="0" fontId="15" fillId="5" borderId="4" xfId="1" applyFont="1" applyFill="1" applyBorder="1" applyAlignment="1">
      <alignment horizontal="center" vertical="center" wrapText="1"/>
    </xf>
    <xf numFmtId="0" fontId="13" fillId="3" borderId="2" xfId="1" applyFont="1" applyFill="1" applyBorder="1" applyAlignment="1">
      <alignment horizontal="center" vertical="center" wrapText="1"/>
    </xf>
    <xf numFmtId="0" fontId="13" fillId="3" borderId="2" xfId="1" applyFont="1" applyFill="1" applyBorder="1" applyAlignment="1">
      <alignment horizontal="center" vertical="center"/>
    </xf>
    <xf numFmtId="0" fontId="13" fillId="14" borderId="2" xfId="1" applyFont="1" applyFill="1" applyBorder="1" applyAlignment="1">
      <alignment horizontal="center" vertical="center"/>
    </xf>
    <xf numFmtId="0" fontId="15" fillId="6" borderId="2" xfId="1" applyFont="1" applyFill="1" applyBorder="1" applyAlignment="1">
      <alignment horizontal="center" vertical="center"/>
    </xf>
    <xf numFmtId="0" fontId="15" fillId="15" borderId="2" xfId="1" applyFont="1" applyFill="1" applyBorder="1" applyAlignment="1">
      <alignment horizontal="center" vertical="center"/>
    </xf>
    <xf numFmtId="0" fontId="15" fillId="15" borderId="2" xfId="1" applyFont="1" applyFill="1" applyBorder="1" applyAlignment="1">
      <alignment horizontal="center" vertical="center" wrapText="1"/>
    </xf>
    <xf numFmtId="0" fontId="15" fillId="15" borderId="2" xfId="1" applyFont="1" applyFill="1" applyBorder="1" applyAlignment="1">
      <alignment horizontal="left" vertical="center"/>
    </xf>
    <xf numFmtId="0" fontId="11" fillId="16" borderId="2" xfId="1" applyFont="1" applyFill="1" applyBorder="1" applyAlignment="1">
      <alignment horizontal="center" vertical="center"/>
    </xf>
    <xf numFmtId="0" fontId="11" fillId="16" borderId="2" xfId="1" applyFont="1" applyFill="1" applyBorder="1" applyAlignment="1">
      <alignment horizontal="left" vertical="center" wrapText="1"/>
    </xf>
    <xf numFmtId="0" fontId="8" fillId="0" borderId="3" xfId="1" applyFont="1" applyBorder="1" applyAlignment="1">
      <alignment horizontal="center" vertical="center"/>
    </xf>
    <xf numFmtId="0" fontId="10" fillId="0" borderId="2" xfId="1" applyFont="1" applyBorder="1" applyAlignment="1">
      <alignment horizontal="center" vertical="center"/>
    </xf>
    <xf numFmtId="0" fontId="10" fillId="4" borderId="2" xfId="1" applyFont="1" applyFill="1" applyBorder="1" applyAlignment="1">
      <alignment horizontal="center" vertical="center"/>
    </xf>
    <xf numFmtId="0" fontId="10" fillId="0" borderId="2" xfId="1" applyFont="1" applyBorder="1" applyAlignment="1">
      <alignment horizontal="center" vertical="center" wrapText="1"/>
    </xf>
    <xf numFmtId="0" fontId="10" fillId="0" borderId="2" xfId="1" applyFont="1" applyBorder="1" applyAlignment="1">
      <alignment vertical="center" wrapText="1"/>
    </xf>
    <xf numFmtId="0" fontId="10" fillId="17" borderId="2" xfId="1" applyFont="1" applyFill="1" applyBorder="1" applyAlignment="1">
      <alignment horizontal="center" vertical="center" wrapText="1"/>
    </xf>
    <xf numFmtId="0" fontId="10" fillId="0" borderId="2" xfId="1" applyFont="1" applyBorder="1" applyAlignment="1">
      <alignment horizontal="left" vertical="center" wrapText="1"/>
    </xf>
    <xf numFmtId="0" fontId="10" fillId="0" borderId="2" xfId="1" applyFont="1" applyBorder="1" applyAlignment="1">
      <alignment horizontal="left" vertical="center"/>
    </xf>
    <xf numFmtId="0" fontId="10" fillId="0" borderId="3" xfId="1" applyFont="1" applyBorder="1" applyAlignment="1">
      <alignment horizontal="center" vertical="center"/>
    </xf>
    <xf numFmtId="0" fontId="10" fillId="0" borderId="4" xfId="1" applyFont="1" applyBorder="1" applyAlignment="1">
      <alignment horizontal="center" vertical="center" wrapText="1"/>
    </xf>
    <xf numFmtId="0" fontId="7" fillId="0" borderId="2" xfId="1" applyFont="1" applyBorder="1" applyAlignment="1">
      <alignment horizontal="center"/>
    </xf>
    <xf numFmtId="0" fontId="10" fillId="3" borderId="2" xfId="1" applyFont="1" applyFill="1" applyBorder="1" applyAlignment="1">
      <alignment horizontal="center" vertical="center"/>
    </xf>
    <xf numFmtId="0" fontId="10" fillId="3" borderId="2" xfId="1" applyFont="1" applyFill="1" applyBorder="1" applyAlignment="1">
      <alignment horizontal="center" vertical="center" wrapText="1"/>
    </xf>
    <xf numFmtId="0" fontId="10" fillId="0" borderId="2" xfId="1" applyFont="1" applyBorder="1" applyAlignment="1">
      <alignment vertical="center"/>
    </xf>
    <xf numFmtId="0" fontId="8" fillId="0" borderId="2" xfId="1" applyFont="1" applyBorder="1" applyAlignment="1">
      <alignment horizontal="left" vertical="center" wrapText="1"/>
    </xf>
    <xf numFmtId="0" fontId="16" fillId="0" borderId="2" xfId="1" applyFont="1" applyBorder="1" applyAlignment="1">
      <alignment vertical="center" wrapText="1"/>
    </xf>
    <xf numFmtId="0" fontId="8" fillId="0" borderId="2" xfId="1" applyFont="1" applyBorder="1" applyAlignment="1">
      <alignment vertical="center"/>
    </xf>
    <xf numFmtId="0" fontId="8" fillId="0" borderId="3" xfId="1" applyFont="1" applyBorder="1" applyAlignment="1">
      <alignment horizontal="left" vertical="center"/>
    </xf>
    <xf numFmtId="0" fontId="8" fillId="0" borderId="2" xfId="1" applyFont="1" applyBorder="1" applyAlignment="1">
      <alignment vertical="center" wrapText="1"/>
    </xf>
    <xf numFmtId="0" fontId="8" fillId="18" borderId="2" xfId="1" applyFont="1" applyFill="1" applyBorder="1" applyAlignment="1">
      <alignment vertical="center" wrapText="1"/>
    </xf>
    <xf numFmtId="0" fontId="10" fillId="0" borderId="0" xfId="1" applyFont="1" applyAlignment="1">
      <alignment horizontal="center" vertical="center" wrapText="1"/>
    </xf>
    <xf numFmtId="0" fontId="10" fillId="0" borderId="5" xfId="1" applyFont="1" applyBorder="1" applyAlignment="1">
      <alignment horizontal="center" vertical="center"/>
    </xf>
    <xf numFmtId="0" fontId="10" fillId="0" borderId="2" xfId="1" applyFont="1" applyBorder="1" applyAlignment="1">
      <alignment horizontal="left" vertical="top" wrapText="1"/>
    </xf>
    <xf numFmtId="0" fontId="7" fillId="0" borderId="2" xfId="1" applyFont="1" applyBorder="1"/>
    <xf numFmtId="0" fontId="10" fillId="3" borderId="6" xfId="1" applyFont="1" applyFill="1" applyBorder="1" applyAlignment="1">
      <alignment horizontal="center" vertical="center"/>
    </xf>
    <xf numFmtId="0" fontId="8" fillId="0" borderId="2" xfId="1" applyFont="1" applyBorder="1" applyAlignment="1">
      <alignment horizontal="left" vertical="center"/>
    </xf>
    <xf numFmtId="0" fontId="10" fillId="19" borderId="2" xfId="1" applyFont="1" applyFill="1" applyBorder="1" applyAlignment="1">
      <alignment horizontal="center" vertical="center" wrapText="1"/>
    </xf>
    <xf numFmtId="0" fontId="10" fillId="19" borderId="2" xfId="1" applyFont="1" applyFill="1" applyBorder="1" applyAlignment="1">
      <alignment horizontal="center" vertical="center"/>
    </xf>
    <xf numFmtId="0" fontId="10" fillId="20" borderId="2" xfId="1" applyFont="1" applyFill="1" applyBorder="1" applyAlignment="1">
      <alignment vertical="center" wrapText="1"/>
    </xf>
    <xf numFmtId="0" fontId="10" fillId="3" borderId="3" xfId="1" applyFont="1" applyFill="1" applyBorder="1" applyAlignment="1">
      <alignment horizontal="center" vertical="center"/>
    </xf>
    <xf numFmtId="0" fontId="10" fillId="0" borderId="4" xfId="1" applyFont="1" applyBorder="1" applyAlignment="1">
      <alignment horizontal="center" vertical="center"/>
    </xf>
    <xf numFmtId="0" fontId="10" fillId="0" borderId="2" xfId="1" quotePrefix="1" applyFont="1" applyBorder="1" applyAlignment="1">
      <alignment horizontal="center" vertical="center" wrapText="1"/>
    </xf>
    <xf numFmtId="0" fontId="10" fillId="16" borderId="2" xfId="1" applyFont="1" applyFill="1" applyBorder="1" applyAlignment="1">
      <alignment horizontal="center" vertical="center" wrapText="1"/>
    </xf>
    <xf numFmtId="0" fontId="10" fillId="3" borderId="2" xfId="1" applyFont="1" applyFill="1" applyBorder="1" applyAlignment="1">
      <alignment horizontal="left" vertical="center"/>
    </xf>
    <xf numFmtId="14" fontId="10" fillId="0" borderId="2" xfId="1" applyNumberFormat="1" applyFont="1" applyBorder="1" applyAlignment="1">
      <alignment horizontal="center" vertical="center"/>
    </xf>
    <xf numFmtId="14" fontId="10" fillId="0" borderId="2" xfId="1" applyNumberFormat="1" applyFont="1" applyBorder="1" applyAlignment="1">
      <alignment horizontal="left" vertical="center"/>
    </xf>
    <xf numFmtId="0" fontId="10" fillId="21" borderId="2" xfId="1" applyFont="1" applyFill="1" applyBorder="1" applyAlignment="1">
      <alignment horizontal="left" vertical="center"/>
    </xf>
    <xf numFmtId="0" fontId="10" fillId="0" borderId="2" xfId="1" applyFont="1" applyBorder="1" applyAlignment="1">
      <alignment vertical="top" wrapText="1"/>
    </xf>
    <xf numFmtId="0" fontId="8" fillId="18" borderId="2" xfId="1" applyFont="1" applyFill="1" applyBorder="1" applyAlignment="1">
      <alignment vertical="center"/>
    </xf>
    <xf numFmtId="0" fontId="10" fillId="0" borderId="2" xfId="1" quotePrefix="1" applyFont="1" applyBorder="1" applyAlignment="1">
      <alignment horizontal="center" vertical="center"/>
    </xf>
    <xf numFmtId="0" fontId="10" fillId="0" borderId="5" xfId="1" applyFont="1" applyBorder="1" applyAlignment="1">
      <alignment horizontal="center" vertical="center" wrapText="1"/>
    </xf>
    <xf numFmtId="0" fontId="10" fillId="17" borderId="2" xfId="1" applyFont="1" applyFill="1" applyBorder="1" applyAlignment="1">
      <alignment horizontal="left" vertical="center" wrapText="1"/>
    </xf>
    <xf numFmtId="0" fontId="10" fillId="17" borderId="4" xfId="1" applyFont="1" applyFill="1" applyBorder="1" applyAlignment="1">
      <alignment horizontal="left" vertical="center" wrapText="1"/>
    </xf>
    <xf numFmtId="0" fontId="10" fillId="17" borderId="2" xfId="1" applyFont="1" applyFill="1" applyBorder="1" applyAlignment="1">
      <alignment vertical="center" wrapText="1"/>
    </xf>
    <xf numFmtId="0" fontId="10" fillId="11" borderId="2" xfId="1" applyFont="1" applyFill="1" applyBorder="1" applyAlignment="1">
      <alignment vertical="center" wrapText="1"/>
    </xf>
    <xf numFmtId="0" fontId="10" fillId="11" borderId="2" xfId="1" applyFont="1" applyFill="1" applyBorder="1" applyAlignment="1">
      <alignment horizontal="center" vertical="center" wrapText="1"/>
    </xf>
    <xf numFmtId="0" fontId="10" fillId="11" borderId="2" xfId="1" applyFont="1" applyFill="1" applyBorder="1" applyAlignment="1">
      <alignment horizontal="center" vertical="center"/>
    </xf>
    <xf numFmtId="0" fontId="10" fillId="11" borderId="2" xfId="1" applyFont="1" applyFill="1" applyBorder="1" applyAlignment="1">
      <alignment horizontal="left" vertical="center" wrapText="1"/>
    </xf>
    <xf numFmtId="0" fontId="8" fillId="0" borderId="2" xfId="1" applyFont="1" applyBorder="1" applyAlignment="1">
      <alignment horizontal="center" vertical="center"/>
    </xf>
    <xf numFmtId="0" fontId="10" fillId="0" borderId="7" xfId="1" applyFont="1" applyBorder="1" applyAlignment="1">
      <alignment horizontal="center" vertical="center"/>
    </xf>
    <xf numFmtId="0" fontId="10" fillId="3" borderId="2" xfId="1" applyFont="1" applyFill="1" applyBorder="1" applyAlignment="1">
      <alignment horizontal="left" vertical="center" wrapText="1"/>
    </xf>
    <xf numFmtId="0" fontId="2" fillId="0" borderId="0" xfId="1" applyAlignment="1">
      <alignment horizontal="left" vertical="center" wrapText="1"/>
    </xf>
    <xf numFmtId="0" fontId="10" fillId="5" borderId="2" xfId="1" applyFont="1" applyFill="1" applyBorder="1" applyAlignment="1">
      <alignment vertical="center"/>
    </xf>
    <xf numFmtId="0" fontId="16" fillId="0" borderId="2" xfId="1" applyFont="1" applyBorder="1" applyAlignment="1">
      <alignment vertical="center"/>
    </xf>
    <xf numFmtId="0" fontId="8" fillId="0" borderId="3" xfId="1" applyFont="1" applyBorder="1" applyAlignment="1">
      <alignment vertical="center"/>
    </xf>
    <xf numFmtId="0" fontId="8" fillId="22" borderId="2" xfId="1" applyFont="1" applyFill="1" applyBorder="1" applyAlignment="1">
      <alignment horizontal="left" vertical="center"/>
    </xf>
    <xf numFmtId="0" fontId="10" fillId="0" borderId="0" xfId="1" applyFont="1" applyAlignment="1">
      <alignment horizontal="center" vertical="center"/>
    </xf>
    <xf numFmtId="0" fontId="10" fillId="5" borderId="2" xfId="1" applyFont="1" applyFill="1" applyBorder="1" applyAlignment="1">
      <alignment horizontal="center" vertical="center" wrapText="1"/>
    </xf>
    <xf numFmtId="0" fontId="10" fillId="0" borderId="6" xfId="1" applyFont="1" applyBorder="1" applyAlignment="1">
      <alignment horizontal="center" vertical="center"/>
    </xf>
    <xf numFmtId="0" fontId="18" fillId="0" borderId="2" xfId="1" applyFont="1" applyBorder="1" applyAlignment="1">
      <alignment vertical="center" wrapText="1"/>
    </xf>
    <xf numFmtId="0" fontId="10" fillId="23" borderId="2" xfId="1" applyFont="1" applyFill="1" applyBorder="1" applyAlignment="1">
      <alignment horizontal="center" vertical="center"/>
    </xf>
    <xf numFmtId="0" fontId="8" fillId="0" borderId="0" xfId="1" applyFont="1" applyAlignment="1">
      <alignment horizontal="left" vertical="center" wrapText="1"/>
    </xf>
    <xf numFmtId="0" fontId="10" fillId="5" borderId="2" xfId="1" applyFont="1" applyFill="1" applyBorder="1" applyAlignment="1">
      <alignment horizontal="left" vertical="center" wrapText="1"/>
    </xf>
    <xf numFmtId="0" fontId="10" fillId="24" borderId="2" xfId="1" applyFont="1" applyFill="1" applyBorder="1" applyAlignment="1">
      <alignment vertical="center" wrapText="1"/>
    </xf>
    <xf numFmtId="0" fontId="10" fillId="3" borderId="3" xfId="1" applyFont="1" applyFill="1" applyBorder="1" applyAlignment="1">
      <alignment horizontal="center" vertical="center" wrapText="1"/>
    </xf>
    <xf numFmtId="0" fontId="10" fillId="3" borderId="4" xfId="1" applyFont="1" applyFill="1" applyBorder="1" applyAlignment="1">
      <alignment horizontal="center" vertical="center" wrapText="1"/>
    </xf>
    <xf numFmtId="0" fontId="13" fillId="0" borderId="2" xfId="1" applyFont="1" applyBorder="1" applyAlignment="1">
      <alignment horizontal="left" vertical="center" wrapText="1"/>
    </xf>
    <xf numFmtId="0" fontId="10" fillId="3" borderId="0" xfId="1" applyFont="1" applyFill="1" applyAlignment="1">
      <alignment horizontal="center" vertical="center"/>
    </xf>
    <xf numFmtId="0" fontId="10" fillId="5" borderId="2" xfId="1" applyFont="1" applyFill="1" applyBorder="1" applyAlignment="1">
      <alignment horizontal="left" vertical="center"/>
    </xf>
    <xf numFmtId="0" fontId="10" fillId="0" borderId="2" xfId="1" quotePrefix="1" applyFont="1" applyBorder="1" applyAlignment="1">
      <alignment vertical="center" wrapText="1"/>
    </xf>
    <xf numFmtId="0" fontId="10" fillId="5" borderId="2" xfId="1" applyFont="1" applyFill="1" applyBorder="1" applyAlignment="1">
      <alignment vertical="center" wrapText="1"/>
    </xf>
    <xf numFmtId="0" fontId="10" fillId="0" borderId="0" xfId="1" applyFont="1" applyAlignment="1">
      <alignment horizontal="left" vertical="center" wrapText="1"/>
    </xf>
    <xf numFmtId="0" fontId="10" fillId="3" borderId="2" xfId="1" applyFont="1" applyFill="1" applyBorder="1" applyAlignment="1">
      <alignment horizontal="left" wrapText="1"/>
    </xf>
    <xf numFmtId="0" fontId="13" fillId="19" borderId="2" xfId="1" applyFont="1" applyFill="1" applyBorder="1" applyAlignment="1">
      <alignment horizontal="center" vertical="center" wrapText="1"/>
    </xf>
    <xf numFmtId="0" fontId="8" fillId="3" borderId="2" xfId="1" applyFont="1" applyFill="1" applyBorder="1" applyAlignment="1">
      <alignment vertical="center"/>
    </xf>
    <xf numFmtId="0" fontId="2" fillId="0" borderId="0" xfId="1" applyAlignment="1">
      <alignment vertical="center"/>
    </xf>
    <xf numFmtId="0" fontId="10" fillId="0" borderId="0" xfId="1" applyFont="1" applyAlignment="1">
      <alignment horizontal="left" vertical="center"/>
    </xf>
    <xf numFmtId="0" fontId="10" fillId="0" borderId="8" xfId="1" applyFont="1" applyBorder="1" applyAlignment="1">
      <alignment horizontal="left" vertical="top" wrapText="1"/>
    </xf>
    <xf numFmtId="0" fontId="8" fillId="0" borderId="7" xfId="1" applyFont="1" applyBorder="1"/>
    <xf numFmtId="0" fontId="8" fillId="0" borderId="0" xfId="1" applyFont="1" applyAlignment="1">
      <alignment horizontal="center" vertical="top" wrapText="1"/>
    </xf>
    <xf numFmtId="0" fontId="8" fillId="0" borderId="2" xfId="1" applyFont="1" applyBorder="1" applyAlignment="1">
      <alignment horizontal="left" vertical="top" wrapText="1"/>
    </xf>
    <xf numFmtId="0" fontId="12" fillId="0" borderId="8" xfId="1" applyFont="1" applyBorder="1" applyAlignment="1">
      <alignment vertical="top" wrapText="1"/>
    </xf>
    <xf numFmtId="0" fontId="9" fillId="0" borderId="7" xfId="1" applyFont="1" applyBorder="1" applyAlignment="1">
      <alignment vertical="center" wrapText="1"/>
    </xf>
    <xf numFmtId="0" fontId="15" fillId="5" borderId="3" xfId="1" applyFont="1" applyFill="1" applyBorder="1" applyAlignment="1">
      <alignment horizontal="center" vertical="center" wrapText="1"/>
    </xf>
    <xf numFmtId="0" fontId="13" fillId="10" borderId="4" xfId="1" applyFont="1" applyFill="1" applyBorder="1" applyAlignment="1">
      <alignment horizontal="center" vertical="center" wrapText="1"/>
    </xf>
    <xf numFmtId="0" fontId="13" fillId="12" borderId="2" xfId="1" applyFont="1" applyFill="1" applyBorder="1" applyAlignment="1">
      <alignment horizontal="left" vertical="top" wrapText="1"/>
    </xf>
    <xf numFmtId="0" fontId="13" fillId="3" borderId="4" xfId="1" applyFont="1" applyFill="1" applyBorder="1" applyAlignment="1">
      <alignment horizontal="center" vertical="center"/>
    </xf>
    <xf numFmtId="0" fontId="15" fillId="5" borderId="2" xfId="1" applyFont="1" applyFill="1" applyBorder="1" applyAlignment="1">
      <alignment horizontal="center" vertical="top" wrapText="1"/>
    </xf>
    <xf numFmtId="0" fontId="15" fillId="15" borderId="3" xfId="1" applyFont="1" applyFill="1" applyBorder="1" applyAlignment="1">
      <alignment horizontal="left" vertical="center"/>
    </xf>
    <xf numFmtId="0" fontId="15" fillId="5" borderId="4" xfId="1" applyFont="1" applyFill="1" applyBorder="1" applyAlignment="1">
      <alignment horizontal="left" vertical="center"/>
    </xf>
    <xf numFmtId="0" fontId="15" fillId="5" borderId="4" xfId="1" applyFont="1" applyFill="1" applyBorder="1" applyAlignment="1">
      <alignment vertical="top"/>
    </xf>
    <xf numFmtId="0" fontId="8" fillId="0" borderId="3" xfId="1" applyFont="1" applyBorder="1" applyAlignment="1">
      <alignment horizontal="center"/>
    </xf>
    <xf numFmtId="0" fontId="10" fillId="0" borderId="2" xfId="1" applyFont="1" applyBorder="1" applyAlignment="1">
      <alignment horizontal="center" vertical="top" wrapText="1"/>
    </xf>
    <xf numFmtId="0" fontId="10" fillId="0" borderId="3" xfId="1" applyFont="1" applyBorder="1" applyAlignment="1">
      <alignment horizontal="center" vertical="center" wrapText="1"/>
    </xf>
    <xf numFmtId="0" fontId="10" fillId="16" borderId="2" xfId="1" applyFont="1" applyFill="1" applyBorder="1" applyAlignment="1">
      <alignment horizontal="left" vertical="top" wrapText="1"/>
    </xf>
    <xf numFmtId="0" fontId="10" fillId="3" borderId="2" xfId="1" applyFont="1" applyFill="1" applyBorder="1" applyAlignment="1">
      <alignment horizontal="center" vertical="top" wrapText="1"/>
    </xf>
    <xf numFmtId="0" fontId="10" fillId="0" borderId="2" xfId="1" applyFont="1" applyBorder="1" applyAlignment="1">
      <alignment horizontal="left" vertical="top"/>
    </xf>
    <xf numFmtId="0" fontId="10" fillId="25" borderId="2" xfId="1" applyFont="1" applyFill="1" applyBorder="1" applyAlignment="1">
      <alignment horizontal="left" vertical="top"/>
    </xf>
    <xf numFmtId="0" fontId="10" fillId="0" borderId="3" xfId="1" applyFont="1" applyBorder="1" applyAlignment="1">
      <alignment horizontal="left" vertical="center"/>
    </xf>
    <xf numFmtId="0" fontId="10" fillId="0" borderId="4" xfId="1" applyFont="1" applyBorder="1" applyAlignment="1">
      <alignment horizontal="left" vertical="center"/>
    </xf>
    <xf numFmtId="0" fontId="10" fillId="0" borderId="2" xfId="1" applyFont="1" applyBorder="1"/>
    <xf numFmtId="0" fontId="8" fillId="0" borderId="2" xfId="1" applyFont="1" applyBorder="1" applyAlignment="1">
      <alignment wrapText="1"/>
    </xf>
    <xf numFmtId="0" fontId="2" fillId="0" borderId="2" xfId="1" applyBorder="1" applyAlignment="1">
      <alignment vertical="top" wrapText="1"/>
    </xf>
    <xf numFmtId="0" fontId="10" fillId="0" borderId="4" xfId="1" applyFont="1" applyBorder="1"/>
    <xf numFmtId="0" fontId="10" fillId="3" borderId="2" xfId="1" applyFont="1" applyFill="1" applyBorder="1" applyAlignment="1">
      <alignment horizontal="left" vertical="top" wrapText="1"/>
    </xf>
    <xf numFmtId="0" fontId="10" fillId="3" borderId="5" xfId="1" applyFont="1" applyFill="1" applyBorder="1" applyAlignment="1">
      <alignment horizontal="center" vertical="center"/>
    </xf>
    <xf numFmtId="0" fontId="10" fillId="10" borderId="2" xfId="1" applyFont="1" applyFill="1" applyBorder="1" applyAlignment="1">
      <alignment horizontal="left" vertical="top" wrapText="1"/>
    </xf>
    <xf numFmtId="0" fontId="10" fillId="25" borderId="2" xfId="1" applyFont="1" applyFill="1" applyBorder="1" applyAlignment="1">
      <alignment horizontal="left" vertical="top" wrapText="1"/>
    </xf>
    <xf numFmtId="0" fontId="10" fillId="3" borderId="4" xfId="1" applyFont="1" applyFill="1" applyBorder="1" applyAlignment="1">
      <alignment horizontal="center" vertical="center"/>
    </xf>
    <xf numFmtId="0" fontId="2" fillId="0" borderId="2" xfId="1" applyBorder="1" applyAlignment="1">
      <alignment vertical="center" wrapText="1"/>
    </xf>
    <xf numFmtId="0" fontId="8" fillId="0" borderId="3" xfId="1" applyFont="1" applyBorder="1"/>
    <xf numFmtId="0" fontId="10" fillId="3" borderId="0" xfId="1" applyFont="1" applyFill="1" applyAlignment="1">
      <alignment horizontal="left" vertical="top" wrapText="1"/>
    </xf>
    <xf numFmtId="0" fontId="10" fillId="26" borderId="2" xfId="1" applyFont="1" applyFill="1" applyBorder="1" applyAlignment="1">
      <alignment horizontal="left" vertical="top" wrapText="1"/>
    </xf>
    <xf numFmtId="0" fontId="10" fillId="26" borderId="2" xfId="1" applyFont="1" applyFill="1" applyBorder="1" applyAlignment="1">
      <alignment horizontal="center" vertical="center" wrapText="1"/>
    </xf>
    <xf numFmtId="0" fontId="10" fillId="26" borderId="2" xfId="1" applyFont="1" applyFill="1" applyBorder="1" applyAlignment="1">
      <alignment horizontal="center" vertical="center"/>
    </xf>
    <xf numFmtId="0" fontId="10" fillId="26" borderId="2" xfId="1" applyFont="1" applyFill="1" applyBorder="1" applyAlignment="1">
      <alignment horizontal="center" vertical="top" wrapText="1"/>
    </xf>
    <xf numFmtId="0" fontId="10" fillId="3" borderId="0" xfId="1" applyFont="1" applyFill="1" applyAlignment="1">
      <alignment horizontal="center" vertical="top" wrapText="1"/>
    </xf>
    <xf numFmtId="0" fontId="10" fillId="12" borderId="2" xfId="1" applyFont="1" applyFill="1" applyBorder="1" applyAlignment="1">
      <alignment horizontal="left" vertical="top"/>
    </xf>
    <xf numFmtId="0" fontId="19" fillId="0" borderId="0" xfId="1" applyFont="1" applyAlignment="1">
      <alignment horizontal="left" vertical="center"/>
    </xf>
    <xf numFmtId="0" fontId="10" fillId="22" borderId="2" xfId="1" applyFont="1" applyFill="1" applyBorder="1" applyAlignment="1">
      <alignment vertical="top" wrapText="1"/>
    </xf>
    <xf numFmtId="0" fontId="10" fillId="3" borderId="2" xfId="1" quotePrefix="1" applyFont="1" applyFill="1" applyBorder="1" applyAlignment="1">
      <alignment horizontal="center" vertical="top" wrapText="1"/>
    </xf>
    <xf numFmtId="0" fontId="10" fillId="5" borderId="2" xfId="1" applyFont="1" applyFill="1" applyBorder="1"/>
    <xf numFmtId="0" fontId="20" fillId="12" borderId="2" xfId="1" applyFont="1" applyFill="1" applyBorder="1" applyAlignment="1">
      <alignment horizontal="left" vertical="top" wrapText="1"/>
    </xf>
    <xf numFmtId="0" fontId="10" fillId="19" borderId="2" xfId="1" applyFont="1" applyFill="1" applyBorder="1" applyAlignment="1">
      <alignment horizontal="center" vertical="top" wrapText="1"/>
    </xf>
    <xf numFmtId="0" fontId="10" fillId="19" borderId="3" xfId="1" applyFont="1" applyFill="1" applyBorder="1" applyAlignment="1">
      <alignment horizontal="center" vertical="center"/>
    </xf>
    <xf numFmtId="0" fontId="8" fillId="19" borderId="2" xfId="1" applyFont="1" applyFill="1" applyBorder="1" applyAlignment="1">
      <alignment horizontal="left" vertical="center" wrapText="1"/>
    </xf>
    <xf numFmtId="0" fontId="10" fillId="0" borderId="2" xfId="1" applyFont="1" applyBorder="1" applyAlignment="1">
      <alignment horizontal="center" vertical="top"/>
    </xf>
    <xf numFmtId="0" fontId="2" fillId="3" borderId="0" xfId="1" applyFill="1" applyAlignment="1">
      <alignment horizontal="left" vertical="top" wrapText="1"/>
    </xf>
    <xf numFmtId="0" fontId="10" fillId="0" borderId="2" xfId="1" applyFont="1" applyBorder="1" applyAlignment="1">
      <alignment wrapText="1"/>
    </xf>
    <xf numFmtId="0" fontId="10" fillId="12" borderId="2" xfId="1" applyFont="1" applyFill="1" applyBorder="1" applyAlignment="1">
      <alignment horizontal="left" vertical="top" wrapText="1"/>
    </xf>
    <xf numFmtId="0" fontId="10" fillId="23" borderId="3" xfId="1" applyFont="1" applyFill="1" applyBorder="1" applyAlignment="1">
      <alignment horizontal="center" vertical="center" wrapText="1"/>
    </xf>
    <xf numFmtId="0" fontId="10" fillId="0" borderId="6" xfId="1" applyFont="1" applyBorder="1" applyAlignment="1">
      <alignment horizontal="left" vertical="top" wrapText="1"/>
    </xf>
    <xf numFmtId="0" fontId="10" fillId="16" borderId="0" xfId="1" applyFont="1" applyFill="1" applyAlignment="1">
      <alignment horizontal="left" vertical="top" wrapText="1"/>
    </xf>
    <xf numFmtId="0" fontId="10" fillId="0" borderId="4" xfId="1" applyFont="1" applyBorder="1" applyAlignment="1">
      <alignment horizontal="center" vertical="top" wrapText="1"/>
    </xf>
    <xf numFmtId="0" fontId="10" fillId="0" borderId="5" xfId="1" applyFont="1" applyBorder="1" applyAlignment="1">
      <alignment vertical="top" wrapText="1"/>
    </xf>
    <xf numFmtId="0" fontId="10" fillId="0" borderId="2" xfId="1" applyFont="1" applyBorder="1" applyAlignment="1">
      <alignment horizontal="center"/>
    </xf>
    <xf numFmtId="0" fontId="21" fillId="0" borderId="2" xfId="1" applyFont="1" applyBorder="1" applyAlignment="1">
      <alignment horizontal="left" vertical="top" wrapText="1"/>
    </xf>
    <xf numFmtId="0" fontId="7" fillId="0" borderId="5" xfId="1" applyFont="1" applyBorder="1" applyAlignment="1">
      <alignment horizontal="center"/>
    </xf>
    <xf numFmtId="0" fontId="10" fillId="2" borderId="2" xfId="1" applyFont="1" applyFill="1" applyBorder="1" applyAlignment="1">
      <alignment horizontal="center" vertical="top" wrapText="1"/>
    </xf>
    <xf numFmtId="0" fontId="10" fillId="2" borderId="2" xfId="1" applyFont="1" applyFill="1" applyBorder="1" applyAlignment="1">
      <alignment horizontal="center" vertical="center"/>
    </xf>
    <xf numFmtId="0" fontId="10" fillId="25" borderId="2" xfId="1" applyFont="1" applyFill="1" applyBorder="1" applyAlignment="1">
      <alignment horizontal="left" vertical="center" wrapText="1"/>
    </xf>
    <xf numFmtId="0" fontId="10" fillId="2" borderId="2" xfId="1" applyFont="1" applyFill="1" applyBorder="1" applyAlignment="1">
      <alignment horizontal="left" vertical="top" wrapText="1"/>
    </xf>
    <xf numFmtId="0" fontId="12" fillId="0" borderId="2" xfId="1" applyFont="1" applyBorder="1" applyAlignment="1">
      <alignment horizontal="center" vertical="center"/>
    </xf>
    <xf numFmtId="9" fontId="10" fillId="0" borderId="3" xfId="1" applyNumberFormat="1" applyFont="1" applyBorder="1" applyAlignment="1">
      <alignment horizontal="center" vertical="center"/>
    </xf>
    <xf numFmtId="0" fontId="8" fillId="19" borderId="3" xfId="1" applyFont="1" applyFill="1" applyBorder="1" applyAlignment="1">
      <alignment horizontal="center"/>
    </xf>
    <xf numFmtId="0" fontId="10" fillId="19" borderId="2" xfId="1" applyFont="1" applyFill="1" applyBorder="1" applyAlignment="1">
      <alignment vertical="center" wrapText="1"/>
    </xf>
    <xf numFmtId="0" fontId="10" fillId="19" borderId="3" xfId="1" applyFont="1" applyFill="1" applyBorder="1" applyAlignment="1">
      <alignment horizontal="center" vertical="center" wrapText="1"/>
    </xf>
    <xf numFmtId="0" fontId="10" fillId="19" borderId="4" xfId="1" applyFont="1" applyFill="1" applyBorder="1" applyAlignment="1">
      <alignment horizontal="center" vertical="center" wrapText="1"/>
    </xf>
    <xf numFmtId="0" fontId="10" fillId="19" borderId="2" xfId="1" applyFont="1" applyFill="1" applyBorder="1" applyAlignment="1">
      <alignment horizontal="left" vertical="top" wrapText="1"/>
    </xf>
    <xf numFmtId="0" fontId="10" fillId="19" borderId="2" xfId="1" applyFont="1" applyFill="1" applyBorder="1" applyAlignment="1">
      <alignment vertical="top" wrapText="1"/>
    </xf>
    <xf numFmtId="0" fontId="10" fillId="19" borderId="2" xfId="1" applyFont="1" applyFill="1" applyBorder="1" applyAlignment="1">
      <alignment horizontal="left" vertical="top"/>
    </xf>
    <xf numFmtId="0" fontId="20" fillId="19" borderId="2" xfId="1" applyFont="1" applyFill="1" applyBorder="1" applyAlignment="1">
      <alignment horizontal="left" vertical="top" wrapText="1"/>
    </xf>
    <xf numFmtId="0" fontId="10" fillId="19" borderId="4" xfId="1" applyFont="1" applyFill="1" applyBorder="1"/>
    <xf numFmtId="0" fontId="10" fillId="19" borderId="2" xfId="1" applyFont="1" applyFill="1" applyBorder="1" applyAlignment="1">
      <alignment horizontal="left" vertical="center"/>
    </xf>
    <xf numFmtId="0" fontId="2" fillId="19" borderId="2" xfId="1" applyFill="1" applyBorder="1" applyAlignment="1">
      <alignment vertical="top" wrapText="1"/>
    </xf>
    <xf numFmtId="0" fontId="8" fillId="19" borderId="0" xfId="1" applyFont="1" applyFill="1"/>
    <xf numFmtId="0" fontId="10" fillId="3" borderId="7" xfId="1" applyFont="1" applyFill="1" applyBorder="1" applyAlignment="1">
      <alignment horizontal="center" vertical="center"/>
    </xf>
    <xf numFmtId="0" fontId="2" fillId="0" borderId="2" xfId="1" applyBorder="1"/>
    <xf numFmtId="0" fontId="20" fillId="0" borderId="2" xfId="1" applyFont="1" applyBorder="1" applyAlignment="1">
      <alignment horizontal="left" vertical="top" wrapText="1"/>
    </xf>
    <xf numFmtId="0" fontId="2" fillId="0" borderId="2" xfId="1" applyBorder="1" applyAlignment="1">
      <alignment vertical="top"/>
    </xf>
    <xf numFmtId="0" fontId="10" fillId="3" borderId="2" xfId="1" applyFont="1" applyFill="1" applyBorder="1" applyAlignment="1">
      <alignment vertical="top" wrapText="1"/>
    </xf>
    <xf numFmtId="0" fontId="10" fillId="0" borderId="5" xfId="1" applyFont="1" applyBorder="1" applyAlignment="1">
      <alignment horizontal="center" vertical="top" wrapText="1"/>
    </xf>
    <xf numFmtId="0" fontId="8" fillId="0" borderId="2" xfId="1" applyFont="1" applyBorder="1" applyAlignment="1">
      <alignment horizontal="center" vertical="top"/>
    </xf>
    <xf numFmtId="0" fontId="8" fillId="3" borderId="2" xfId="1" applyFont="1" applyFill="1" applyBorder="1"/>
    <xf numFmtId="0" fontId="10" fillId="19" borderId="2" xfId="1" applyFont="1" applyFill="1" applyBorder="1" applyAlignment="1">
      <alignment horizontal="left" vertical="center" wrapText="1"/>
    </xf>
    <xf numFmtId="0" fontId="8" fillId="5" borderId="2" xfId="1" applyFont="1" applyFill="1" applyBorder="1"/>
    <xf numFmtId="0" fontId="8" fillId="5" borderId="2" xfId="1" applyFont="1" applyFill="1" applyBorder="1" applyAlignment="1">
      <alignment wrapText="1"/>
    </xf>
    <xf numFmtId="0" fontId="8" fillId="3" borderId="2" xfId="1" applyFont="1" applyFill="1" applyBorder="1" applyAlignment="1">
      <alignment horizontal="left" vertical="top" wrapText="1"/>
    </xf>
    <xf numFmtId="0" fontId="8" fillId="3" borderId="2" xfId="1" applyFont="1" applyFill="1" applyBorder="1" applyAlignment="1">
      <alignment horizontal="left" vertical="top"/>
    </xf>
    <xf numFmtId="0" fontId="8" fillId="3" borderId="2" xfId="1" applyFont="1" applyFill="1" applyBorder="1" applyAlignment="1">
      <alignment horizontal="center" vertical="top"/>
    </xf>
    <xf numFmtId="0" fontId="8" fillId="3" borderId="2" xfId="1" applyFont="1" applyFill="1" applyBorder="1" applyAlignment="1">
      <alignment vertical="top"/>
    </xf>
    <xf numFmtId="0" fontId="8" fillId="3" borderId="2" xfId="1" applyFont="1" applyFill="1" applyBorder="1" applyAlignment="1">
      <alignment horizontal="center" vertical="top" wrapText="1"/>
    </xf>
    <xf numFmtId="0" fontId="8" fillId="3" borderId="2" xfId="1" applyFont="1" applyFill="1" applyBorder="1" applyAlignment="1">
      <alignment horizontal="center" vertical="center"/>
    </xf>
    <xf numFmtId="0" fontId="8" fillId="3" borderId="2" xfId="1" applyFont="1" applyFill="1" applyBorder="1" applyAlignment="1">
      <alignment horizontal="left" vertical="center" wrapText="1"/>
    </xf>
    <xf numFmtId="0" fontId="8" fillId="4" borderId="2" xfId="1" applyFont="1" applyFill="1" applyBorder="1"/>
    <xf numFmtId="0" fontId="8" fillId="0" borderId="4" xfId="1" applyFont="1" applyBorder="1" applyAlignment="1">
      <alignment wrapText="1"/>
    </xf>
    <xf numFmtId="0" fontId="8" fillId="0" borderId="2" xfId="1" applyFont="1" applyBorder="1" applyAlignment="1">
      <alignment horizontal="left" vertical="top"/>
    </xf>
    <xf numFmtId="0" fontId="8" fillId="0" borderId="4" xfId="1" applyFont="1" applyBorder="1"/>
    <xf numFmtId="0" fontId="8" fillId="22" borderId="3" xfId="1" applyFont="1" applyFill="1" applyBorder="1" applyAlignment="1">
      <alignment horizontal="center"/>
    </xf>
    <xf numFmtId="0" fontId="10" fillId="22" borderId="2" xfId="1" applyFont="1" applyFill="1" applyBorder="1" applyAlignment="1">
      <alignment horizontal="center" vertical="center"/>
    </xf>
    <xf numFmtId="0" fontId="10" fillId="22" borderId="2" xfId="1" applyFont="1" applyFill="1" applyBorder="1" applyAlignment="1">
      <alignment horizontal="center" vertical="top" wrapText="1"/>
    </xf>
    <xf numFmtId="0" fontId="10" fillId="22" borderId="3" xfId="1" applyFont="1" applyFill="1" applyBorder="1" applyAlignment="1">
      <alignment horizontal="center" vertical="center"/>
    </xf>
    <xf numFmtId="0" fontId="10" fillId="22" borderId="2" xfId="1" applyFont="1" applyFill="1" applyBorder="1" applyAlignment="1">
      <alignment vertical="center" wrapText="1"/>
    </xf>
    <xf numFmtId="0" fontId="10" fillId="22" borderId="3" xfId="1" applyFont="1" applyFill="1" applyBorder="1" applyAlignment="1">
      <alignment horizontal="center" vertical="center" wrapText="1"/>
    </xf>
    <xf numFmtId="0" fontId="10" fillId="22" borderId="2" xfId="1" applyFont="1" applyFill="1" applyBorder="1" applyAlignment="1">
      <alignment horizontal="center" vertical="center" wrapText="1"/>
    </xf>
    <xf numFmtId="0" fontId="10" fillId="22" borderId="4" xfId="1" applyFont="1" applyFill="1" applyBorder="1" applyAlignment="1">
      <alignment horizontal="center" vertical="center" wrapText="1"/>
    </xf>
    <xf numFmtId="0" fontId="10" fillId="22" borderId="2" xfId="1" applyFont="1" applyFill="1" applyBorder="1" applyAlignment="1">
      <alignment horizontal="left" vertical="top" wrapText="1"/>
    </xf>
    <xf numFmtId="0" fontId="10" fillId="22" borderId="2" xfId="1" applyFont="1" applyFill="1" applyBorder="1" applyAlignment="1">
      <alignment wrapText="1"/>
    </xf>
    <xf numFmtId="0" fontId="10" fillId="22" borderId="2" xfId="1" applyFont="1" applyFill="1" applyBorder="1"/>
    <xf numFmtId="0" fontId="7" fillId="9" borderId="2" xfId="1" applyFont="1" applyFill="1" applyBorder="1" applyAlignment="1">
      <alignment horizontal="center"/>
    </xf>
    <xf numFmtId="0" fontId="10" fillId="22" borderId="2" xfId="1" applyFont="1" applyFill="1" applyBorder="1" applyAlignment="1">
      <alignment horizontal="left" vertical="top"/>
    </xf>
    <xf numFmtId="0" fontId="10" fillId="22" borderId="2" xfId="1" applyFont="1" applyFill="1" applyBorder="1" applyAlignment="1">
      <alignment horizontal="left" vertical="center"/>
    </xf>
    <xf numFmtId="0" fontId="10" fillId="22" borderId="2" xfId="1" applyFont="1" applyFill="1" applyBorder="1" applyAlignment="1">
      <alignment horizontal="left" vertical="center" wrapText="1"/>
    </xf>
    <xf numFmtId="0" fontId="10" fillId="22" borderId="4" xfId="1" applyFont="1" applyFill="1" applyBorder="1"/>
    <xf numFmtId="0" fontId="8" fillId="22" borderId="2" xfId="1" applyFont="1" applyFill="1" applyBorder="1"/>
    <xf numFmtId="0" fontId="8" fillId="22" borderId="2" xfId="1" applyFont="1" applyFill="1" applyBorder="1" applyAlignment="1">
      <alignment wrapText="1"/>
    </xf>
    <xf numFmtId="0" fontId="2" fillId="22" borderId="2" xfId="1" applyFill="1" applyBorder="1" applyAlignment="1">
      <alignment vertical="top" wrapText="1"/>
    </xf>
    <xf numFmtId="0" fontId="8" fillId="22" borderId="0" xfId="1" applyFont="1" applyFill="1" applyAlignment="1">
      <alignment horizontal="left" vertical="center"/>
    </xf>
    <xf numFmtId="0" fontId="8" fillId="27" borderId="3" xfId="1" applyFont="1" applyFill="1" applyBorder="1" applyAlignment="1">
      <alignment horizontal="center"/>
    </xf>
    <xf numFmtId="0" fontId="10" fillId="26" borderId="2" xfId="1" applyFont="1" applyFill="1" applyBorder="1" applyAlignment="1">
      <alignment horizontal="left" vertical="top"/>
    </xf>
    <xf numFmtId="0" fontId="10" fillId="26" borderId="3" xfId="1" applyFont="1" applyFill="1" applyBorder="1" applyAlignment="1">
      <alignment horizontal="center" vertical="center"/>
    </xf>
    <xf numFmtId="0" fontId="10" fillId="26" borderId="4" xfId="1" applyFont="1" applyFill="1" applyBorder="1" applyAlignment="1">
      <alignment horizontal="center" vertical="center" wrapText="1"/>
    </xf>
    <xf numFmtId="0" fontId="10" fillId="26" borderId="2" xfId="1" applyFont="1" applyFill="1" applyBorder="1" applyAlignment="1">
      <alignment horizontal="left" vertical="center"/>
    </xf>
    <xf numFmtId="0" fontId="10" fillId="26" borderId="3" xfId="1" applyFont="1" applyFill="1" applyBorder="1" applyAlignment="1">
      <alignment horizontal="left" vertical="center"/>
    </xf>
    <xf numFmtId="0" fontId="10" fillId="26" borderId="2" xfId="1" applyFont="1" applyFill="1" applyBorder="1" applyAlignment="1">
      <alignment horizontal="left" vertical="center" wrapText="1"/>
    </xf>
    <xf numFmtId="0" fontId="10" fillId="26" borderId="4" xfId="1" applyFont="1" applyFill="1" applyBorder="1" applyAlignment="1">
      <alignment horizontal="left" vertical="center"/>
    </xf>
    <xf numFmtId="0" fontId="10" fillId="12" borderId="2" xfId="1" applyFont="1" applyFill="1" applyBorder="1" applyAlignment="1">
      <alignment horizontal="center" vertical="center"/>
    </xf>
    <xf numFmtId="4" fontId="10" fillId="0" borderId="2" xfId="1" applyNumberFormat="1" applyFont="1" applyBorder="1" applyAlignment="1">
      <alignment horizontal="center" vertical="center"/>
    </xf>
    <xf numFmtId="0" fontId="10" fillId="28" borderId="2" xfId="1" applyFont="1" applyFill="1" applyBorder="1"/>
    <xf numFmtId="0" fontId="10" fillId="0" borderId="6" xfId="1" applyFont="1" applyBorder="1" applyAlignment="1">
      <alignment horizontal="center" vertical="top" wrapText="1"/>
    </xf>
    <xf numFmtId="0" fontId="10" fillId="5" borderId="2" xfId="1" applyFont="1" applyFill="1" applyBorder="1" applyAlignment="1">
      <alignment wrapText="1"/>
    </xf>
    <xf numFmtId="0" fontId="10" fillId="0" borderId="9" xfId="1" applyFont="1" applyBorder="1" applyAlignment="1">
      <alignment horizontal="center" vertical="center" wrapText="1"/>
    </xf>
    <xf numFmtId="0" fontId="22" fillId="0" borderId="2" xfId="1" applyFont="1" applyBorder="1"/>
    <xf numFmtId="0" fontId="19" fillId="0" borderId="0" xfId="1" applyFont="1"/>
    <xf numFmtId="0" fontId="8" fillId="3" borderId="2" xfId="1" applyFont="1" applyFill="1" applyBorder="1" applyAlignment="1">
      <alignment horizontal="center" vertical="center" wrapText="1"/>
    </xf>
    <xf numFmtId="0" fontId="2" fillId="3" borderId="2" xfId="1" applyFill="1" applyBorder="1" applyAlignment="1">
      <alignment vertical="top"/>
    </xf>
    <xf numFmtId="0" fontId="12" fillId="0" borderId="2" xfId="1" applyFont="1" applyBorder="1" applyAlignment="1">
      <alignment horizontal="left" vertical="top"/>
    </xf>
    <xf numFmtId="0" fontId="10" fillId="3" borderId="5" xfId="1" applyFont="1" applyFill="1" applyBorder="1" applyAlignment="1">
      <alignment horizontal="center" vertical="top" wrapText="1"/>
    </xf>
    <xf numFmtId="0" fontId="10" fillId="12" borderId="2" xfId="1" applyFont="1" applyFill="1" applyBorder="1" applyAlignment="1">
      <alignment horizontal="left" vertical="center"/>
    </xf>
    <xf numFmtId="0" fontId="10" fillId="25" borderId="0" xfId="1" applyFont="1" applyFill="1" applyAlignment="1">
      <alignment horizontal="left" vertical="top" wrapText="1"/>
    </xf>
    <xf numFmtId="0" fontId="8" fillId="26" borderId="0" xfId="1" applyFont="1" applyFill="1"/>
    <xf numFmtId="0" fontId="10" fillId="16" borderId="2" xfId="1" applyFont="1" applyFill="1" applyBorder="1" applyAlignment="1">
      <alignment vertical="top" wrapText="1"/>
    </xf>
    <xf numFmtId="0" fontId="10" fillId="12" borderId="2" xfId="1" applyFont="1" applyFill="1" applyBorder="1" applyAlignment="1">
      <alignment horizontal="left" vertical="center" wrapText="1"/>
    </xf>
    <xf numFmtId="0" fontId="10" fillId="3" borderId="4" xfId="1" applyFont="1" applyFill="1" applyBorder="1" applyAlignment="1">
      <alignment horizontal="left" vertical="top" wrapText="1"/>
    </xf>
    <xf numFmtId="0" fontId="2" fillId="3" borderId="2" xfId="1" applyFill="1" applyBorder="1"/>
    <xf numFmtId="0" fontId="2" fillId="3" borderId="2" xfId="1" applyFill="1" applyBorder="1" applyAlignment="1">
      <alignment horizontal="left" vertical="top" wrapText="1"/>
    </xf>
    <xf numFmtId="3" fontId="10" fillId="0" borderId="2" xfId="1" applyNumberFormat="1" applyFont="1" applyBorder="1" applyAlignment="1">
      <alignment horizontal="center" vertical="center"/>
    </xf>
    <xf numFmtId="0" fontId="10" fillId="28" borderId="3" xfId="1" applyFont="1" applyFill="1" applyBorder="1" applyAlignment="1">
      <alignment horizontal="center" vertical="center"/>
    </xf>
    <xf numFmtId="0" fontId="10" fillId="28" borderId="2" xfId="1" applyFont="1" applyFill="1" applyBorder="1" applyAlignment="1">
      <alignment horizontal="center" vertical="center"/>
    </xf>
    <xf numFmtId="0" fontId="10" fillId="28" borderId="4" xfId="1" applyFont="1" applyFill="1" applyBorder="1" applyAlignment="1">
      <alignment horizontal="center" vertical="center" wrapText="1"/>
    </xf>
    <xf numFmtId="0" fontId="10" fillId="26" borderId="4" xfId="1" applyFont="1" applyFill="1" applyBorder="1"/>
    <xf numFmtId="0" fontId="10" fillId="26" borderId="2" xfId="1" applyFont="1" applyFill="1" applyBorder="1"/>
    <xf numFmtId="0" fontId="10" fillId="3" borderId="0" xfId="1" applyFont="1" applyFill="1" applyAlignment="1">
      <alignment horizontal="center" vertical="center" wrapText="1"/>
    </xf>
    <xf numFmtId="0" fontId="10" fillId="26" borderId="2" xfId="1" applyFont="1" applyFill="1" applyBorder="1" applyAlignment="1">
      <alignment vertical="center" wrapText="1"/>
    </xf>
    <xf numFmtId="0" fontId="10" fillId="28" borderId="5" xfId="1" applyFont="1" applyFill="1" applyBorder="1" applyAlignment="1">
      <alignment horizontal="center" vertical="center"/>
    </xf>
    <xf numFmtId="0" fontId="10" fillId="28" borderId="2" xfId="1" applyFont="1" applyFill="1" applyBorder="1" applyAlignment="1">
      <alignment horizontal="center" vertical="center" wrapText="1"/>
    </xf>
    <xf numFmtId="0" fontId="10" fillId="2" borderId="2" xfId="1" applyFont="1" applyFill="1" applyBorder="1" applyAlignment="1">
      <alignment horizontal="center" vertical="center" wrapText="1"/>
    </xf>
    <xf numFmtId="0" fontId="10" fillId="17" borderId="2" xfId="1" applyFont="1" applyFill="1" applyBorder="1" applyAlignment="1">
      <alignment horizontal="center" vertical="center"/>
    </xf>
    <xf numFmtId="0" fontId="2" fillId="0" borderId="2" xfId="1" applyBorder="1" applyAlignment="1">
      <alignment wrapText="1"/>
    </xf>
    <xf numFmtId="0" fontId="10" fillId="26" borderId="2" xfId="1" applyFont="1" applyFill="1" applyBorder="1" applyAlignment="1">
      <alignment vertical="top" wrapText="1"/>
    </xf>
    <xf numFmtId="0" fontId="10" fillId="3" borderId="2" xfId="1" applyFont="1" applyFill="1" applyBorder="1" applyAlignment="1">
      <alignment horizontal="left" vertical="top"/>
    </xf>
    <xf numFmtId="0" fontId="10" fillId="26" borderId="2" xfId="1" applyFont="1" applyFill="1" applyBorder="1" applyAlignment="1">
      <alignment wrapText="1"/>
    </xf>
    <xf numFmtId="0" fontId="8" fillId="3" borderId="2" xfId="1" applyFont="1" applyFill="1" applyBorder="1" applyAlignment="1">
      <alignment horizontal="left" vertical="center"/>
    </xf>
    <xf numFmtId="0" fontId="8" fillId="3" borderId="2" xfId="1" applyFont="1" applyFill="1" applyBorder="1" applyAlignment="1">
      <alignment wrapText="1"/>
    </xf>
    <xf numFmtId="0" fontId="8" fillId="0" borderId="2" xfId="1" applyFont="1" applyBorder="1" applyAlignment="1">
      <alignment horizontal="center" vertical="center" wrapText="1"/>
    </xf>
    <xf numFmtId="4" fontId="10" fillId="0" borderId="2" xfId="1" applyNumberFormat="1" applyFont="1" applyBorder="1" applyAlignment="1">
      <alignment horizontal="center" vertical="top" wrapText="1"/>
    </xf>
    <xf numFmtId="0" fontId="10" fillId="0" borderId="4" xfId="1" applyFont="1" applyBorder="1" applyAlignment="1">
      <alignment horizontal="left" vertical="top" wrapText="1"/>
    </xf>
    <xf numFmtId="0" fontId="20" fillId="25" borderId="2" xfId="1" applyFont="1" applyFill="1" applyBorder="1" applyAlignment="1">
      <alignment horizontal="left" vertical="top" wrapText="1"/>
    </xf>
    <xf numFmtId="0" fontId="10" fillId="0" borderId="8" xfId="1" applyFont="1" applyBorder="1" applyAlignment="1">
      <alignment horizontal="center" vertical="center" wrapText="1"/>
    </xf>
    <xf numFmtId="0" fontId="8" fillId="0" borderId="7" xfId="1" applyFont="1" applyBorder="1" applyAlignment="1">
      <alignment vertical="center"/>
    </xf>
    <xf numFmtId="0" fontId="13" fillId="3" borderId="2" xfId="1" applyFont="1" applyFill="1" applyBorder="1" applyAlignment="1">
      <alignment horizontal="center" vertical="top"/>
    </xf>
    <xf numFmtId="0" fontId="10" fillId="0" borderId="0" xfId="1" applyFont="1"/>
    <xf numFmtId="0" fontId="10" fillId="0" borderId="5" xfId="1" applyFont="1" applyBorder="1" applyAlignment="1">
      <alignment horizontal="left" vertical="top" wrapText="1"/>
    </xf>
    <xf numFmtId="0" fontId="21" fillId="0" borderId="2" xfId="1" applyFont="1" applyBorder="1" applyAlignment="1">
      <alignment vertical="center" wrapText="1"/>
    </xf>
    <xf numFmtId="0" fontId="10" fillId="16" borderId="2" xfId="1" applyFont="1" applyFill="1" applyBorder="1" applyAlignment="1">
      <alignment horizontal="center" vertical="center"/>
    </xf>
    <xf numFmtId="0" fontId="8" fillId="0" borderId="2" xfId="1" applyFont="1" applyBorder="1" applyAlignment="1">
      <alignment vertical="top"/>
    </xf>
    <xf numFmtId="0" fontId="2" fillId="0" borderId="4" xfId="1" applyBorder="1" applyAlignment="1">
      <alignment wrapText="1"/>
    </xf>
    <xf numFmtId="0" fontId="10" fillId="28" borderId="2" xfId="1" applyFont="1" applyFill="1" applyBorder="1" applyAlignment="1">
      <alignment horizontal="left" vertical="center"/>
    </xf>
    <xf numFmtId="0" fontId="10" fillId="0" borderId="0" xfId="1" applyFont="1" applyAlignment="1">
      <alignment horizontal="center" vertical="top"/>
    </xf>
    <xf numFmtId="0" fontId="10" fillId="3" borderId="2" xfId="1" applyFont="1" applyFill="1" applyBorder="1" applyAlignment="1">
      <alignment vertical="top"/>
    </xf>
    <xf numFmtId="0" fontId="8" fillId="3" borderId="2" xfId="1" applyFont="1" applyFill="1" applyBorder="1" applyAlignment="1">
      <alignment horizontal="center"/>
    </xf>
    <xf numFmtId="0" fontId="10" fillId="0" borderId="0" xfId="1" applyFont="1" applyAlignment="1">
      <alignment horizontal="center" vertical="top" wrapText="1"/>
    </xf>
    <xf numFmtId="0" fontId="10" fillId="0" borderId="0" xfId="1" applyFont="1" applyAlignment="1">
      <alignment vertical="top" wrapText="1"/>
    </xf>
    <xf numFmtId="0" fontId="10" fillId="0" borderId="3" xfId="1" applyFont="1" applyBorder="1" applyAlignment="1">
      <alignment horizontal="left" vertical="top" wrapText="1"/>
    </xf>
    <xf numFmtId="0" fontId="8" fillId="0" borderId="5" xfId="1" applyFont="1" applyBorder="1" applyAlignment="1">
      <alignment vertical="center"/>
    </xf>
    <xf numFmtId="0" fontId="3" fillId="0" borderId="2" xfId="0" applyFont="1" applyBorder="1" applyAlignment="1">
      <alignment horizontal="center"/>
    </xf>
    <xf numFmtId="0" fontId="0" fillId="0" borderId="2" xfId="0" applyBorder="1"/>
    <xf numFmtId="0" fontId="0" fillId="0" borderId="2" xfId="0" applyBorder="1" applyAlignment="1">
      <alignment horizontal="center" vertical="center"/>
    </xf>
    <xf numFmtId="0" fontId="24" fillId="0" borderId="0" xfId="1" applyFont="1" applyAlignment="1">
      <alignment vertical="center"/>
    </xf>
    <xf numFmtId="0" fontId="25" fillId="0" borderId="2" xfId="1" applyFont="1" applyBorder="1" applyAlignment="1">
      <alignment horizontal="center" vertical="center"/>
    </xf>
    <xf numFmtId="0" fontId="15" fillId="3" borderId="2" xfId="1" applyFont="1" applyFill="1" applyBorder="1" applyAlignment="1">
      <alignment horizontal="center" vertical="center" wrapText="1"/>
    </xf>
    <xf numFmtId="0" fontId="5" fillId="0" borderId="2" xfId="0" applyFont="1" applyBorder="1" applyAlignment="1">
      <alignment horizontal="center" vertical="center"/>
    </xf>
    <xf numFmtId="0" fontId="15" fillId="8" borderId="3" xfId="1" applyFont="1" applyFill="1" applyBorder="1" applyAlignment="1">
      <alignment horizontal="left" vertical="center" wrapText="1"/>
    </xf>
    <xf numFmtId="0" fontId="10" fillId="0" borderId="11" xfId="1" applyFont="1" applyBorder="1" applyAlignment="1">
      <alignment horizontal="center" vertical="center" wrapText="1"/>
    </xf>
    <xf numFmtId="0" fontId="10" fillId="0" borderId="10" xfId="1" applyFont="1" applyBorder="1" applyAlignment="1">
      <alignment horizontal="center" vertical="center" wrapText="1"/>
    </xf>
    <xf numFmtId="0" fontId="13" fillId="13" borderId="4" xfId="1" applyFont="1" applyFill="1" applyBorder="1" applyAlignment="1">
      <alignment horizontal="left" vertical="center" wrapText="1"/>
    </xf>
    <xf numFmtId="0" fontId="10" fillId="0" borderId="4" xfId="1" applyFont="1" applyBorder="1" applyAlignment="1">
      <alignment horizontal="left" vertical="center" wrapText="1"/>
    </xf>
    <xf numFmtId="0" fontId="0" fillId="0" borderId="0" xfId="0" applyAlignment="1">
      <alignment horizontal="left" vertical="center"/>
    </xf>
    <xf numFmtId="0" fontId="3" fillId="0" borderId="0" xfId="0" applyFont="1" applyAlignment="1">
      <alignment horizontal="center" vertical="center"/>
    </xf>
    <xf numFmtId="0" fontId="6" fillId="7" borderId="6" xfId="0"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6" fillId="7" borderId="6" xfId="0" applyFont="1" applyFill="1" applyBorder="1" applyAlignment="1">
      <alignment horizontal="center" vertical="center" wrapText="1"/>
    </xf>
    <xf numFmtId="0" fontId="5" fillId="0" borderId="2" xfId="0" applyFont="1" applyBorder="1" applyAlignment="1">
      <alignment horizontal="center" vertical="center" wrapText="1"/>
    </xf>
    <xf numFmtId="0" fontId="0" fillId="0" borderId="5" xfId="0" applyBorder="1" applyAlignment="1">
      <alignment horizontal="center" vertical="center"/>
    </xf>
    <xf numFmtId="0" fontId="5" fillId="0" borderId="2" xfId="0" applyFont="1" applyBorder="1" applyAlignment="1">
      <alignment horizontal="left" vertical="center" wrapText="1"/>
    </xf>
    <xf numFmtId="0" fontId="23" fillId="21" borderId="2" xfId="0" applyFont="1" applyFill="1" applyBorder="1" applyAlignment="1">
      <alignment horizontal="center" vertical="center" wrapText="1"/>
    </xf>
    <xf numFmtId="0" fontId="0" fillId="12" borderId="2" xfId="0" applyFill="1" applyBorder="1" applyAlignment="1">
      <alignment horizontal="center" vertical="center" wrapText="1"/>
    </xf>
    <xf numFmtId="0" fontId="23" fillId="29" borderId="2" xfId="0" applyFont="1" applyFill="1" applyBorder="1" applyAlignment="1">
      <alignment horizontal="center" vertical="center" wrapText="1"/>
    </xf>
    <xf numFmtId="0" fontId="0" fillId="20" borderId="2" xfId="0" applyFill="1" applyBorder="1" applyAlignment="1">
      <alignment horizontal="center" vertical="center" wrapText="1"/>
    </xf>
    <xf numFmtId="0" fontId="23" fillId="23" borderId="2" xfId="0" applyFont="1" applyFill="1" applyBorder="1" applyAlignment="1">
      <alignment horizontal="center" vertical="center" wrapText="1"/>
    </xf>
    <xf numFmtId="0" fontId="0" fillId="4" borderId="2" xfId="0" applyFill="1" applyBorder="1" applyAlignment="1">
      <alignment horizontal="center" vertical="center"/>
    </xf>
    <xf numFmtId="0" fontId="23" fillId="6" borderId="2" xfId="0" applyFont="1" applyFill="1" applyBorder="1" applyAlignment="1">
      <alignment horizontal="center" vertical="center"/>
    </xf>
    <xf numFmtId="0" fontId="0" fillId="30" borderId="2" xfId="0" applyFill="1" applyBorder="1" applyAlignment="1">
      <alignment horizontal="center" vertical="center"/>
    </xf>
    <xf numFmtId="0" fontId="0" fillId="10" borderId="2" xfId="0" applyFill="1" applyBorder="1" applyAlignment="1">
      <alignment horizontal="center" vertical="center"/>
    </xf>
    <xf numFmtId="0" fontId="23" fillId="6" borderId="2" xfId="0" applyFont="1" applyFill="1" applyBorder="1" applyAlignment="1">
      <alignment horizontal="center" vertical="center" wrapText="1"/>
    </xf>
    <xf numFmtId="0" fontId="0" fillId="0" borderId="8" xfId="0" applyBorder="1" applyAlignment="1">
      <alignment vertical="center"/>
    </xf>
    <xf numFmtId="0" fontId="0" fillId="0" borderId="2" xfId="0" applyBorder="1" applyAlignment="1">
      <alignment horizontal="center" vertical="center" wrapText="1"/>
    </xf>
    <xf numFmtId="0" fontId="23" fillId="6" borderId="4" xfId="0" applyFont="1" applyFill="1" applyBorder="1" applyAlignment="1">
      <alignment horizontal="center" vertical="center"/>
    </xf>
    <xf numFmtId="0" fontId="0" fillId="0" borderId="4" xfId="0" applyBorder="1" applyAlignment="1">
      <alignment horizontal="center" vertical="center"/>
    </xf>
    <xf numFmtId="0" fontId="5" fillId="0" borderId="2" xfId="0" quotePrefix="1" applyFont="1" applyBorder="1" applyAlignment="1">
      <alignment horizontal="center" vertical="center"/>
    </xf>
    <xf numFmtId="0" fontId="5" fillId="31" borderId="2" xfId="0" applyFont="1" applyFill="1" applyBorder="1" applyAlignment="1">
      <alignment horizontal="center" vertical="center" wrapText="1"/>
    </xf>
    <xf numFmtId="0" fontId="10" fillId="0" borderId="2" xfId="0" applyFont="1" applyBorder="1" applyAlignment="1">
      <alignment horizontal="center" vertical="center"/>
    </xf>
    <xf numFmtId="0" fontId="5" fillId="32" borderId="2" xfId="0" applyFont="1" applyFill="1" applyBorder="1" applyAlignment="1">
      <alignment horizontal="center" vertical="center" wrapText="1"/>
    </xf>
    <xf numFmtId="0" fontId="5" fillId="33" borderId="2" xfId="0" applyFont="1" applyFill="1" applyBorder="1" applyAlignment="1">
      <alignment horizontal="center" vertical="center" wrapText="1"/>
    </xf>
    <xf numFmtId="0" fontId="27" fillId="0" borderId="2" xfId="0" applyFont="1" applyBorder="1"/>
    <xf numFmtId="0" fontId="23" fillId="7" borderId="2" xfId="0" applyFont="1" applyFill="1" applyBorder="1"/>
    <xf numFmtId="0" fontId="3" fillId="0" borderId="2" xfId="0" applyFont="1" applyBorder="1" applyAlignment="1">
      <alignment vertical="center"/>
    </xf>
    <xf numFmtId="0" fontId="6" fillId="7" borderId="3"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left" vertical="center" wrapText="1"/>
    </xf>
    <xf numFmtId="0" fontId="5" fillId="0" borderId="6" xfId="0" applyFont="1" applyBorder="1" applyAlignment="1">
      <alignment horizontal="center" vertical="center"/>
    </xf>
    <xf numFmtId="0" fontId="0" fillId="0" borderId="6" xfId="0" applyBorder="1" applyAlignment="1">
      <alignment horizontal="center" vertical="center" wrapText="1"/>
    </xf>
    <xf numFmtId="0" fontId="5" fillId="0" borderId="6" xfId="0" applyFont="1" applyBorder="1" applyAlignment="1">
      <alignment horizontal="center" vertical="center" wrapText="1"/>
    </xf>
    <xf numFmtId="0" fontId="5" fillId="31" borderId="6" xfId="0" applyFont="1" applyFill="1" applyBorder="1" applyAlignment="1">
      <alignment horizontal="center" vertical="center" wrapText="1"/>
    </xf>
    <xf numFmtId="0" fontId="0" fillId="0" borderId="0" xfId="0" applyAlignment="1">
      <alignment wrapText="1"/>
    </xf>
    <xf numFmtId="0" fontId="23" fillId="6" borderId="6" xfId="0" applyFont="1" applyFill="1" applyBorder="1" applyAlignment="1">
      <alignment horizontal="center" vertical="center"/>
    </xf>
    <xf numFmtId="0" fontId="5" fillId="19" borderId="2" xfId="0" applyFont="1" applyFill="1" applyBorder="1" applyAlignment="1">
      <alignment horizontal="center" vertical="center"/>
    </xf>
    <xf numFmtId="0" fontId="5" fillId="19" borderId="2" xfId="0" applyFont="1" applyFill="1" applyBorder="1" applyAlignment="1">
      <alignment horizontal="center" vertical="center" wrapText="1"/>
    </xf>
    <xf numFmtId="0" fontId="0" fillId="10"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5" borderId="2" xfId="0" applyFill="1" applyBorder="1" applyAlignment="1">
      <alignment horizontal="center" vertical="center" wrapText="1"/>
    </xf>
    <xf numFmtId="0" fontId="0" fillId="4" borderId="2" xfId="0" applyFill="1" applyBorder="1" applyAlignment="1">
      <alignment horizontal="center" vertical="center" wrapText="1"/>
    </xf>
    <xf numFmtId="0" fontId="0" fillId="30" borderId="5" xfId="0" applyFill="1" applyBorder="1" applyAlignment="1">
      <alignment horizontal="center" vertical="center" wrapText="1"/>
    </xf>
    <xf numFmtId="0" fontId="6" fillId="7" borderId="10" xfId="0" applyFont="1" applyFill="1" applyBorder="1" applyAlignment="1">
      <alignment horizontal="center" vertical="center" wrapText="1"/>
    </xf>
    <xf numFmtId="0" fontId="5" fillId="19" borderId="4" xfId="0" applyFont="1" applyFill="1" applyBorder="1" applyAlignment="1">
      <alignment horizontal="center" vertical="center" wrapText="1"/>
    </xf>
    <xf numFmtId="0" fontId="5" fillId="19" borderId="3" xfId="0" applyFont="1" applyFill="1" applyBorder="1" applyAlignment="1">
      <alignment horizontal="center" vertical="center" wrapText="1"/>
    </xf>
    <xf numFmtId="0" fontId="5" fillId="34" borderId="2" xfId="0" applyFont="1" applyFill="1" applyBorder="1" applyAlignment="1">
      <alignment horizontal="center" vertical="center" wrapText="1"/>
    </xf>
    <xf numFmtId="0" fontId="5" fillId="35"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3" xfId="0" applyFont="1" applyFill="1" applyBorder="1" applyAlignment="1">
      <alignment horizontal="center"/>
    </xf>
    <xf numFmtId="0" fontId="6" fillId="7" borderId="9" xfId="0" applyFont="1" applyFill="1" applyBorder="1" applyAlignment="1">
      <alignment horizontal="center"/>
    </xf>
    <xf numFmtId="0" fontId="6" fillId="7" borderId="4" xfId="0" applyFont="1" applyFill="1" applyBorder="1" applyAlignment="1">
      <alignment horizontal="center"/>
    </xf>
    <xf numFmtId="0" fontId="6" fillId="7" borderId="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9"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2" xfId="0" applyFont="1" applyFill="1" applyBorder="1" applyAlignment="1">
      <alignment horizontal="center" wrapText="1"/>
    </xf>
    <xf numFmtId="0" fontId="23" fillId="7" borderId="0" xfId="0" applyFont="1" applyFill="1" applyAlignment="1">
      <alignment horizontal="center"/>
    </xf>
    <xf numFmtId="0" fontId="0" fillId="0" borderId="2" xfId="0" applyBorder="1" applyAlignment="1">
      <alignment horizontal="left" wrapText="1"/>
    </xf>
  </cellXfs>
  <cellStyles count="3">
    <cellStyle name="Normal" xfId="0" builtinId="0"/>
    <cellStyle name="Normal 2" xfId="1" xr:uid="{1AB609BA-D603-4D84-B9EC-5ED9BF5103AE}"/>
    <cellStyle name="Normal 2 2" xfId="2" xr:uid="{742093C8-9EAF-47EA-992F-5A371D4E7681}"/>
  </cellStyles>
  <dxfs count="59">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
      <font>
        <color auto="1"/>
      </font>
      <fill>
        <patternFill>
          <bgColor rgb="FFFF9393"/>
        </patternFill>
      </fill>
    </dxf>
  </dxfs>
  <tableStyles count="0" defaultTableStyle="TableStyleMedium2" defaultPivotStyle="PivotStyleLight16"/>
  <colors>
    <mruColors>
      <color rgb="FFFBFFE1"/>
      <color rgb="FFFB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199963</xdr:colOff>
      <xdr:row>28</xdr:row>
      <xdr:rowOff>51900</xdr:rowOff>
    </xdr:from>
    <xdr:to>
      <xdr:col>42</xdr:col>
      <xdr:colOff>84991</xdr:colOff>
      <xdr:row>34</xdr:row>
      <xdr:rowOff>120321</xdr:rowOff>
    </xdr:to>
    <xdr:pic>
      <xdr:nvPicPr>
        <xdr:cNvPr id="5" name="Picture 1">
          <a:extLst>
            <a:ext uri="{FF2B5EF4-FFF2-40B4-BE49-F238E27FC236}">
              <a16:creationId xmlns:a16="http://schemas.microsoft.com/office/drawing/2014/main" id="{F6E514BB-2761-0C24-9CC0-B9AA40DE92D5}"/>
            </a:ext>
          </a:extLst>
        </xdr:cNvPr>
        <xdr:cNvPicPr>
          <a:picLocks noChangeAspect="1"/>
        </xdr:cNvPicPr>
      </xdr:nvPicPr>
      <xdr:blipFill>
        <a:blip xmlns:r="http://schemas.openxmlformats.org/officeDocument/2006/relationships" r:embed="rId1"/>
        <a:stretch>
          <a:fillRect/>
        </a:stretch>
      </xdr:blipFill>
      <xdr:spPr>
        <a:xfrm>
          <a:off x="19488088" y="6540806"/>
          <a:ext cx="18339715" cy="4820211"/>
        </a:xfrm>
        <a:prstGeom prst="rect">
          <a:avLst/>
        </a:prstGeom>
      </xdr:spPr>
    </xdr:pic>
    <xdr:clientData/>
  </xdr:twoCellAnchor>
  <xdr:twoCellAnchor editAs="oneCell">
    <xdr:from>
      <xdr:col>11</xdr:col>
      <xdr:colOff>178593</xdr:colOff>
      <xdr:row>8</xdr:row>
      <xdr:rowOff>59531</xdr:rowOff>
    </xdr:from>
    <xdr:to>
      <xdr:col>40</xdr:col>
      <xdr:colOff>383220</xdr:colOff>
      <xdr:row>18</xdr:row>
      <xdr:rowOff>2539</xdr:rowOff>
    </xdr:to>
    <xdr:pic>
      <xdr:nvPicPr>
        <xdr:cNvPr id="3" name="Picture 2">
          <a:extLst>
            <a:ext uri="{FF2B5EF4-FFF2-40B4-BE49-F238E27FC236}">
              <a16:creationId xmlns:a16="http://schemas.microsoft.com/office/drawing/2014/main" id="{ED895BEE-9C1B-9995-A36B-6BACD4F8A879}"/>
            </a:ext>
          </a:extLst>
        </xdr:cNvPr>
        <xdr:cNvPicPr>
          <a:picLocks noChangeAspect="1"/>
        </xdr:cNvPicPr>
      </xdr:nvPicPr>
      <xdr:blipFill>
        <a:blip xmlns:r="http://schemas.openxmlformats.org/officeDocument/2006/relationships" r:embed="rId2"/>
        <a:stretch>
          <a:fillRect/>
        </a:stretch>
      </xdr:blipFill>
      <xdr:spPr>
        <a:xfrm>
          <a:off x="18851562" y="1150937"/>
          <a:ext cx="18044157" cy="5086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466133</xdr:colOff>
      <xdr:row>21</xdr:row>
      <xdr:rowOff>18524</xdr:rowOff>
    </xdr:to>
    <xdr:pic>
      <xdr:nvPicPr>
        <xdr:cNvPr id="2" name="Picture 1">
          <a:extLst>
            <a:ext uri="{FF2B5EF4-FFF2-40B4-BE49-F238E27FC236}">
              <a16:creationId xmlns:a16="http://schemas.microsoft.com/office/drawing/2014/main" id="{B29E5DE8-D9CB-845C-C2FE-E14C13171FB4}"/>
            </a:ext>
          </a:extLst>
        </xdr:cNvPr>
        <xdr:cNvPicPr>
          <a:picLocks noChangeAspect="1"/>
        </xdr:cNvPicPr>
      </xdr:nvPicPr>
      <xdr:blipFill>
        <a:blip xmlns:r="http://schemas.openxmlformats.org/officeDocument/2006/relationships" r:embed="rId1"/>
        <a:stretch>
          <a:fillRect/>
        </a:stretch>
      </xdr:blipFill>
      <xdr:spPr>
        <a:xfrm>
          <a:off x="609600" y="209550"/>
          <a:ext cx="4733333" cy="4209524"/>
        </a:xfrm>
        <a:prstGeom prst="rect">
          <a:avLst/>
        </a:prstGeom>
      </xdr:spPr>
    </xdr:pic>
    <xdr:clientData/>
  </xdr:twoCellAnchor>
  <xdr:twoCellAnchor editAs="oneCell">
    <xdr:from>
      <xdr:col>1</xdr:col>
      <xdr:colOff>0</xdr:colOff>
      <xdr:row>21</xdr:row>
      <xdr:rowOff>0</xdr:rowOff>
    </xdr:from>
    <xdr:to>
      <xdr:col>8</xdr:col>
      <xdr:colOff>532800</xdr:colOff>
      <xdr:row>51</xdr:row>
      <xdr:rowOff>170643</xdr:rowOff>
    </xdr:to>
    <xdr:pic>
      <xdr:nvPicPr>
        <xdr:cNvPr id="3" name="Picture 2">
          <a:extLst>
            <a:ext uri="{FF2B5EF4-FFF2-40B4-BE49-F238E27FC236}">
              <a16:creationId xmlns:a16="http://schemas.microsoft.com/office/drawing/2014/main" id="{F4767A56-D538-1290-CCD1-DE5EC4C057DB}"/>
            </a:ext>
          </a:extLst>
        </xdr:cNvPr>
        <xdr:cNvPicPr>
          <a:picLocks noChangeAspect="1"/>
        </xdr:cNvPicPr>
      </xdr:nvPicPr>
      <xdr:blipFill>
        <a:blip xmlns:r="http://schemas.openxmlformats.org/officeDocument/2006/relationships" r:embed="rId2"/>
        <a:stretch>
          <a:fillRect/>
        </a:stretch>
      </xdr:blipFill>
      <xdr:spPr>
        <a:xfrm>
          <a:off x="609600" y="4400550"/>
          <a:ext cx="4800000" cy="6457143"/>
        </a:xfrm>
        <a:prstGeom prst="rect">
          <a:avLst/>
        </a:prstGeom>
      </xdr:spPr>
    </xdr:pic>
    <xdr:clientData/>
  </xdr:twoCellAnchor>
  <xdr:twoCellAnchor editAs="oneCell">
    <xdr:from>
      <xdr:col>1</xdr:col>
      <xdr:colOff>0</xdr:colOff>
      <xdr:row>52</xdr:row>
      <xdr:rowOff>0</xdr:rowOff>
    </xdr:from>
    <xdr:to>
      <xdr:col>8</xdr:col>
      <xdr:colOff>532800</xdr:colOff>
      <xdr:row>64</xdr:row>
      <xdr:rowOff>133019</xdr:rowOff>
    </xdr:to>
    <xdr:pic>
      <xdr:nvPicPr>
        <xdr:cNvPr id="4" name="Picture 3">
          <a:extLst>
            <a:ext uri="{FF2B5EF4-FFF2-40B4-BE49-F238E27FC236}">
              <a16:creationId xmlns:a16="http://schemas.microsoft.com/office/drawing/2014/main" id="{24714BBB-1C15-A0B7-6545-CB78C03CDC2A}"/>
            </a:ext>
          </a:extLst>
        </xdr:cNvPr>
        <xdr:cNvPicPr>
          <a:picLocks noChangeAspect="1"/>
        </xdr:cNvPicPr>
      </xdr:nvPicPr>
      <xdr:blipFill>
        <a:blip xmlns:r="http://schemas.openxmlformats.org/officeDocument/2006/relationships" r:embed="rId3"/>
        <a:stretch>
          <a:fillRect/>
        </a:stretch>
      </xdr:blipFill>
      <xdr:spPr>
        <a:xfrm>
          <a:off x="609600" y="10896600"/>
          <a:ext cx="4800000" cy="2647619"/>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2C648C3B-A0D8-4184-A9FA-80599C2FD86F}"/>
  <namedSheetView name="View2" id="{0DA02E28-6B25-4C5F-8A7C-47986C715A83}"/>
  <namedSheetView name="View3" id="{C68A003E-7634-48E6-8DDB-554A38609F2A}"/>
  <namedSheetView name="View4" id="{34350AAA-9EA8-4799-B73F-56CD20106C69}"/>
  <namedSheetView name="View5" id="{24857356-2C74-43A9-9C7B-26D2EBFC83C1}"/>
  <namedSheetView name="View6" id="{840C6622-A992-4054-8172-0629999556F7}"/>
  <namedSheetView name="View7" id="{3D173452-4E01-42E2-B65B-CDB1DE3B9ACD}"/>
  <namedSheetView name="View8" id="{148BF696-35EC-4628-B3EE-41F36C1101DD}"/>
  <namedSheetView name="Vista 1" id="{D5049054-E4BB-4C00-8174-A611DE977E07}"/>
  <namedSheetView name="Vista 2" id="{30F9C41B-ECF3-4F95-9643-484E521E9A65}"/>
  <namedSheetView name="Vista 3" id="{EAC5575E-507C-4F34-822C-674D645A789D}"/>
  <namedSheetView name="Vista 4" id="{97B7048B-7697-4F58-8F9A-CACF08B74BF5}"/>
  <namedSheetView name="Vista 5" id="{4A6B3B1B-C4C8-4F69-9014-CD4341D11906}"/>
  <namedSheetView name="Vista 6" id="{02C79A78-5A84-4210-95E1-13CBD931FB25}"/>
  <namedSheetView name="Vista 7" id="{7A1394B5-F9B2-45FA-A34F-7720BC51D04B}"/>
  <namedSheetView name="Vista 8" id="{A0CBA211-371B-4B95-B1AA-19306BB56329}"/>
  <namedSheetView name="Vista 9" id="{B2FA65EF-BA61-4D60-B1DB-D1F92146F697}"/>
  <namedSheetView name="Vista 10" id="{494B145F-F174-416F-A645-CB7E1F257E06}"/>
  <namedSheetView name="Vista 11" id="{3B338176-8972-4E06-84D6-9CF6D2F6F4C5}"/>
  <namedSheetView name="Vista 12" id="{ABCA0D32-0A8D-4264-B4F7-C926DBE7827B}"/>
  <namedSheetView name="Vista 13" id="{99BF5ABF-8705-4B1C-ADEA-9B5A49521901}"/>
  <namedSheetView name="Vista 14" id="{C4A55663-3C49-4D1A-9BC7-D46866E17681}"/>
  <namedSheetView name="Vista 15" id="{C24A29FD-B990-434F-A8C7-99838C24E2EA}"/>
  <namedSheetView name="Vista 16" id="{01295400-0D50-4CDE-93A1-137552D584F6}"/>
  <namedSheetView name="Vista 17" id="{03CE622E-3196-4AE0-90EB-168C7E669E37}"/>
  <namedSheetView name="Vista 18" id="{5D66280A-3BCF-48A8-BFEA-B7AA44D46AC9}"/>
  <namedSheetView name="Vista 19" id="{B7768402-5B2D-4EEB-835A-A08118178613}"/>
  <namedSheetView name="Vista 20" id="{10A5828D-0F94-4D7E-A37E-45A04BD9F20C}"/>
  <namedSheetView name="Vista 21" id="{48DC5160-B729-4EDD-832B-CA48059152DC}"/>
  <namedSheetView name="Vista 22" id="{E5E560A3-B644-45AE-B8CA-BC2EC0D1B59D}"/>
  <namedSheetView name="Vista 23" id="{D2AC118B-BDD8-42CA-846A-DC8D6CA54094}"/>
  <namedSheetView name="Vista 24" id="{FA11CF0F-34AB-4A83-B83A-86EF912A4CC0}"/>
  <namedSheetView name="Vista 25" id="{68317CEC-F0EE-48C3-86AD-85B5E255B1CC}"/>
  <namedSheetView name="Vista 26" id="{C8147BB0-100F-4B0A-943D-C4E8929D1448}"/>
  <namedSheetView name="Vista 27" id="{84DE140C-ABE5-4E77-94CF-219715AC77CE}"/>
  <namedSheetView name="Vista 28" id="{C94B9DA7-8A73-4AF1-B777-03832ED23F36}"/>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FA0E7FB-7173-4938-847C-3D1EB29AF441}"/>
  <namedSheetView name="View2" id="{388F18A9-6C69-4DFB-B455-3BFC94A6AAE7}"/>
  <namedSheetView name="View3" id="{13502CFC-DBDC-475B-8CE9-73061E18773D}"/>
  <namedSheetView name="View4" id="{F8E48AD0-05FE-40E7-8ECE-9C985D98640B}"/>
  <namedSheetView name="View5" id="{F69D7009-2343-427D-A6C7-A9F203B48C0C}"/>
  <namedSheetView name="View6" id="{608F5E6A-E3B4-4C44-B9AC-33EC737486DC}"/>
  <namedSheetView name="View7" id="{9660F6B9-18CB-4628-8D30-98CBD24BE441}"/>
  <namedSheetView name="View8" id="{83FE5055-1983-45DC-B8E6-974BA92D25ED}"/>
  <namedSheetView name="Vista 1" id="{4F9E2C39-52C1-43A9-B66A-D4C14A77D6D4}"/>
  <namedSheetView name="Vista 2" id="{01BFF1E4-3874-4E93-B1E8-195ABC1FA04B}"/>
  <namedSheetView name="Vista 3" id="{12F0DA9F-6723-4DD6-86DD-07E78D26E0D1}"/>
  <namedSheetView name="Vista 4" id="{8077AD0A-A0E3-4477-8D62-6F6A42A4DC6F}"/>
  <namedSheetView name="Vista 5" id="{0E434994-7E63-4325-AE73-800FED01A6F8}"/>
  <namedSheetView name="Vista 6" id="{5046FFE1-C069-4DB0-9046-BE1111D9E095}"/>
  <namedSheetView name="Vista 7" id="{AE6375B3-31B4-42AB-9EA9-445FC88F9A6E}"/>
  <namedSheetView name="Vista 8" id="{BDCC970A-7726-43BE-80AB-F5E590595D56}"/>
  <namedSheetView name="Vista 9" id="{13BBE334-2C0E-4224-A369-E8BE1CDDFB50}"/>
  <namedSheetView name="Vista 10" id="{25D16C8E-5329-4E04-BF0F-9FC596F42FCB}"/>
  <namedSheetView name="Vista 11" id="{17E236EE-529D-471B-B30A-437D6CBEC666}"/>
  <namedSheetView name="Vista 12" id="{6E558164-D7F7-48FC-898D-6636F72B37CA}"/>
  <namedSheetView name="Vista 13" id="{82B15DCE-1FD4-409C-83DD-11396DBDAAE4}"/>
  <namedSheetView name="Vista 14" id="{50FB0AD6-5DFA-4AB6-9B57-DE0AC7FD6DB7}"/>
  <namedSheetView name="Vista 15" id="{62E88B38-CE57-4DA6-81F9-5EBDF8CAD94F}"/>
  <namedSheetView name="Vista 16" id="{570AA475-EA98-4E01-820D-3C6951C35A93}"/>
  <namedSheetView name="Vista 17" id="{0F62C0FC-729D-4311-B144-CA6A03DA6BA2}"/>
  <namedSheetView name="Vista 18" id="{76EFDD9E-3916-4FDA-AD34-F6AC4210FF02}"/>
  <namedSheetView name="Vista 19" id="{4267433A-CC82-4E7C-91D7-05888C5EF6F7}"/>
  <namedSheetView name="Vista 20" id="{A4562471-5070-4B5C-81AB-8D84FA698EF5}"/>
  <namedSheetView name="Vista 21" id="{05F1D253-55E8-420D-94F7-33B69B8EDB68}"/>
  <namedSheetView name="Vista 22" id="{85A77ADC-4898-4DA9-BC1C-57615F04B368}"/>
  <namedSheetView name="Vista 23" id="{5708DDF1-5378-4460-BB4E-4F921F571371}"/>
  <namedSheetView name="Vista 24" id="{02B9E2D2-D7EB-42AE-B5E2-2B4EE6E90A4A}"/>
  <namedSheetView name="Vista 25" id="{A7EF7734-15F7-4CBA-A53F-CD8CB65FDF46}"/>
  <namedSheetView name="Vista 26" id="{BE3C4951-BE08-4F13-9B91-E5A9072A3BA4}"/>
  <namedSheetView name="Vista 27" id="{5FC78317-1C43-48C4-A424-7D630BD8164B}"/>
  <namedSheetView name="Vista 28" id="{568A4021-53FD-488A-8A07-BE1155B3C4F2}"/>
</namedSheetViews>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69C495B-B1D0-4617-8E7B-7933B582DE22}"/>
  <namedSheetView name="View2" id="{35506783-67F6-4F41-BC2C-94E011B27892}"/>
  <namedSheetView name="View3" id="{BF87A115-8C42-43DF-9EC6-6EED75E1556E}"/>
  <namedSheetView name="View4" id="{CE409824-6B35-4F5E-95A5-91A9DDBFC6F0}"/>
  <namedSheetView name="View5" id="{AD9D1C88-E89C-423F-A646-160DCCA21775}"/>
  <namedSheetView name="View6" id="{12162706-7871-4AF3-815D-119157106A47}"/>
  <namedSheetView name="View7" id="{29156F9B-9D1D-452B-9757-795B9AA43B11}"/>
  <namedSheetView name="View8" id="{DA5B3F0C-2E3F-4993-8192-A3D84AFC8DEC}"/>
  <namedSheetView name="Vista 1" id="{3BFBA62F-54AD-417B-B816-E133518B221D}"/>
  <namedSheetView name="Vista 2" id="{CE71C093-C646-4836-B90D-5D25A9FC0100}"/>
  <namedSheetView name="Vista 3" id="{A0F663B0-504A-431D-9CC0-BF3BAF30FC50}"/>
  <namedSheetView name="Vista 4" id="{D1D84866-9833-4667-B622-654D85D938EF}"/>
  <namedSheetView name="Vista 5" id="{483A1495-F39E-4211-8753-E883DBC5D57E}"/>
  <namedSheetView name="Vista 6" id="{82C612A8-1F71-4D70-8E28-C97DA0CC8BC0}"/>
  <namedSheetView name="Vista 7" id="{11DC353D-86CC-41F8-92FC-109A732CBCE5}"/>
  <namedSheetView name="Vista 8" id="{61D64AB6-5315-42BF-A261-150E54D7D1A1}"/>
  <namedSheetView name="Vista 9" id="{D2E10DB6-1843-4F83-9071-B3ED91001766}"/>
  <namedSheetView name="Vista 10" id="{046EEFCD-5B79-4167-8A77-D0A4A6A55C3B}"/>
  <namedSheetView name="Vista 11" id="{EED0310F-4941-4A29-AEDF-AAAA80849E5D}"/>
  <namedSheetView name="Vista 12" id="{52A5FD3D-69D6-4AB3-94DA-6737C7E2E8DA}"/>
  <namedSheetView name="Vista 13" id="{A9832CF6-884F-4D07-A8BD-BDE8363259DB}"/>
  <namedSheetView name="Vista 14" id="{7776E050-FD5F-40D8-9080-75C74CDCC7B0}"/>
  <namedSheetView name="Vista 15" id="{AAAE4311-066B-4341-A937-2FA1AA4FBD0C}"/>
  <namedSheetView name="Vista 16" id="{82272763-617B-4797-9CBE-B616A8F465BB}"/>
  <namedSheetView name="Vista 17" id="{135C80A6-13FB-4634-BC94-856B2AB89892}"/>
  <namedSheetView name="Vista 18" id="{7F9DE167-7CDB-4D44-9976-E55D154E2627}"/>
  <namedSheetView name="Vista 19" id="{53BE6ED2-A565-41B7-93CC-82FE4B03694F}"/>
  <namedSheetView name="Vista 20" id="{19A171D5-8351-4708-9DD7-D9F1BC51BB49}"/>
  <namedSheetView name="Vista 21" id="{EE35613B-15D4-4BBD-B0A4-63C070AC5E86}"/>
  <namedSheetView name="Vista 22" id="{DEC918C2-184E-42F9-A8D6-9A38EC15BC9F}"/>
  <namedSheetView name="Vista 23" id="{56968197-90C0-439E-8A33-BE5362FA9A1E}"/>
  <namedSheetView name="Vista 24" id="{8A9A1C2E-ED7E-4CB6-9188-C7646B7EA2B3}"/>
  <namedSheetView name="Vista 25" id="{E8A7B14E-B354-46E3-9306-8C17BE6F3D83}"/>
  <namedSheetView name="Vista 26" id="{77354C5B-F8E3-4E15-8898-8A38582D9E46}"/>
  <namedSheetView name="Vista 27" id="{A370735A-AC1F-453F-BE92-84A4A34F0452}"/>
  <namedSheetView name="Vista 28" id="{8B700070-5064-4A89-BF2A-77EF7151EABA}"/>
</namedSheetViews>
</file>

<file path=xl/persons/person.xml><?xml version="1.0" encoding="utf-8"?>
<personList xmlns="http://schemas.microsoft.com/office/spreadsheetml/2018/threadedcomments" xmlns:x="http://schemas.openxmlformats.org/spreadsheetml/2006/main">
  <person displayName="Pajuelo, Patricia" id="{583E5A53-70A5-4DB3-82F9-A2A54868416E}" userId="S::x341623@sbna.santander.us::eee373b9-1d15-4eba-94b5-007f1be86589" providerId="AD"/>
  <person displayName="Diez Alvarez Ana" id="{4713D5E7-2271-4537-BDD4-B16591955435}" userId="S::x105453@gruposantander.com::60386a95-7978-4b4f-92e6-16f0e1f8b778" providerId="AD"/>
  <person displayName="Rabanal Villayandre Patricia" id="{FBE9E743-85A1-4BA5-A236-0D5CBE4DF26B}" userId="S::x328130@gruposantander.com::0a1a5c22-706f-4456-8c71-bdbe6b10b9dc" providerId="AD"/>
  <person displayName="Gidron Atance Daniel" id="{14A21A60-B217-4302-B19C-EE2F7E63C10B}" userId="S::x452565@gruposantander.com::6ad2e224-b460-4c10-a39a-e1debb8afc79" providerId="AD"/>
  <person displayName="Tundidor Rodriguez Maria" id="{D360643E-2649-4608-ABC4-9F7B481A46F0}" userId="S::x452566@gruposantander.com::f96c1124-9213-4b86-a09c-38d774382f8f" providerId="AD"/>
  <person displayName="Azcoiti Navarro Carmen" id="{AE1B6C8A-D711-4A93-84CF-0E48550157E8}" userId="S::x668749@gruposantander.com::773eb80b-8c2d-4621-9cdd-88e4c0dd089a" providerId="AD"/>
  <person displayName="Karimi Salehipour Maria" id="{BEB5BD68-B02A-4B36-8CA1-952E3DA01A85}" userId="S::x914246@gruposantander.com::c11a99aa-2422-44d2-af92-3fd6aafbca77" providerId="AD"/>
</personList>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6">
  <rv s="0">
    <v>0</v>
    <v>5</v>
  </rv>
  <rv s="0">
    <v>1</v>
    <v>5</v>
  </rv>
  <rv s="0">
    <v>2</v>
    <v>5</v>
  </rv>
  <rv s="0">
    <v>3</v>
    <v>5</v>
  </rv>
  <rv s="0">
    <v>4</v>
    <v>5</v>
  </rv>
  <rv s="0">
    <v>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1" dT="2025-01-09T17:09:11.20" personId="{BEB5BD68-B02A-4B36-8CA1-952E3DA01A85}" id="{333FA9FC-9771-43ED-8BA8-DEA48BC80497}">
    <text>OK, Pending OK, In Progress, NEW</text>
  </threadedComment>
  <threadedComment ref="AG11" dT="2025-01-09T18:01:58.09" personId="{BEB5BD68-B02A-4B36-8CA1-952E3DA01A85}" id="{EB7E42F2-01E5-46AA-9B4A-D14BE24A5676}" parentId="{333FA9FC-9771-43ED-8BA8-DEA48BC80497}">
    <text>- Es OK en el momento en el que se reconoce la existencia de este campo y solo hay que copiarlo/migrarlo desde nCino/Mercurio a 1SS
- También es OK si tiene que ser creado nuevo en 1SS y desde Mercurio no se han reportado problemas</text>
  </threadedComment>
  <threadedComment ref="AG11" dT="2025-01-09T18:25:42.26" personId="{BEB5BD68-B02A-4B36-8CA1-952E3DA01A85}" id="{8C75F547-0A9E-435E-A086-84654D6894FF}" parentId="{333FA9FC-9771-43ED-8BA8-DEA48BC80497}">
    <text>- Es NEW si es un campo nuevo para nosotros y aún Mercurio lo desconoce
- También es NEW si es creación de IT LevFin</text>
  </threadedComment>
  <threadedComment ref="AG11" dT="2025-01-09T18:31:32.63" personId="{BEB5BD68-B02A-4B36-8CA1-952E3DA01A85}" id="{F9D4F67C-6358-427C-A096-B3E862818E77}" parentId="{333FA9FC-9771-43ED-8BA8-DEA48BC80497}">
    <text>- Es Pending OK si se tiene que crear primero en New Mercurio (ya que tienen que ir moviéndolo) y tras ello pasarlo de ahí a 1SS. En el momento en el que solo sea pasarlo de Mercurio a 1SS, entonces será OK.</text>
  </threadedComment>
  <threadedComment ref="B12" dT="2024-12-11T19:34:18.74" personId="{FBE9E743-85A1-4BA5-A236-0D5CBE4DF26B}" id="{158C75F1-AC07-4C28-AD18-7A9556FF1ECF}">
    <text xml:space="preserve">Comentario Javier Encinas: Si hablamos de la propuesta de riesgos no Esta todavia modelado en el BDH 3.0. Si hablamos del Deal o contracto si. Reflejo la foto como si fuera el deal o tabla contract del BDH 3.0 </text>
  </threadedComment>
  <threadedComment ref="B20" dT="2024-12-11T19:37:19.49" personId="{FBE9E743-85A1-4BA5-A236-0D5CBE4DF26B}" id="{305194F9-5998-4719-A0EB-F86FA9A9251D}">
    <text>Comentario Javier Encinas: No esta en el reporte de SNC pero es un campo disponible enel BHD 3.0</text>
  </threadedComment>
  <threadedComment ref="B31" dT="2024-12-11T19:38:58.21" personId="{FBE9E743-85A1-4BA5-A236-0D5CBE4DF26B}" id="{C39D46D8-40F8-4B00-A52C-CEA76EBC7500}">
    <text>Comentario Javier Encinas: BalanceData.ReferenceCurrency
No he visto el campo en el reporte de SNC. En el BDH 3.0 existe el campo procendete del servicing.
Reference currency for all the amounts of this Economic</text>
  </threadedComment>
  <threadedComment ref="B43" dT="2024-11-21T11:29:52.62" personId="{FBE9E743-85A1-4BA5-A236-0D5CBE4DF26B}" id="{A3B81B59-D079-4441-A687-A3DFACFA379A}">
    <text>5 (aqua) o 6 (stratus) digitos?</text>
  </threadedComment>
  <threadedComment ref="B50" dT="2024-12-11T19:35:50.58" personId="{FBE9E743-85A1-4BA5-A236-0D5CBE4DF26B}" id="{DD737314-6C2F-4801-A06D-6C8897182BFE}">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55" dT="2024-11-19T15:59:38.16" personId="{14A21A60-B217-4302-B19C-EE2F7E63C10B}" id="{D6F29D4B-75BA-40FF-B03A-33D36701A2CC}">
    <text>Actualmente se utiliza para ECB y para FED como parche.</text>
  </threadedComment>
  <threadedComment ref="B56" dT="2024-11-19T15:59:53.98" personId="{14A21A60-B217-4302-B19C-EE2F7E63C10B}" id="{54C1ACFD-EF4B-49CB-86B1-EFCBE5ED5E6A}">
    <text>Pendiente de configuración/desarrollo tras petición de riesgos.</text>
  </threadedComment>
  <threadedComment ref="B57" dT="2024-11-21T12:26:36.82" personId="{14A21A60-B217-4302-B19C-EE2F7E63C10B}" id="{B8361FAD-A87A-40FB-871E-930AAC494951}">
    <text>Está en el engine de LevFin en Mercurio.</text>
  </threadedComment>
  <threadedComment ref="O70" dT="2024-12-18T09:19:23.37" personId="{FBE9E743-85A1-4BA5-A236-0D5CBE4DF26B}" id="{7AC6D534-3A21-41B1-BFC5-732CF5A1F0DA}">
    <text>No es origination area</text>
  </threadedComment>
  <threadedComment ref="B76" dT="2025-01-03T12:28:15.43" personId="{FBE9E743-85A1-4BA5-A236-0D5CBE4DF26B}" id="{B676EB8B-9477-4260-955E-9A5EC30F6D68}">
    <text>Confirmar con usuario si necesario</text>
  </threadedComment>
  <threadedComment ref="Z104" dT="2024-12-16T17:29:46.62" personId="{FBE9E743-85A1-4BA5-A236-0D5CBE4DF26B}" id="{47ACF14E-60D4-45E0-86F3-6E3279A4842C}">
    <text>Estrategico: valuation engine</text>
  </threadedComment>
</ThreadedComments>
</file>

<file path=xl/threadedComments/threadedComment10.xml><?xml version="1.0" encoding="utf-8"?>
<ThreadedComments xmlns="http://schemas.microsoft.com/office/spreadsheetml/2018/threadedcomments" xmlns:x="http://schemas.openxmlformats.org/spreadsheetml/2006/main">
  <threadedComment ref="B7" dT="2024-12-11T19:34:18.74" personId="{FBE9E743-85A1-4BA5-A236-0D5CBE4DF26B}" id="{CE7B453E-5817-47C9-BCC1-3AE59B3020CF}">
    <text xml:space="preserve">Comentario Javier Encinas: Si hablamos de la propuesta de riesgos no Esta todavia modelado en el BDH 3.0. Si hablamos del Deal o contracto si. Reflejo la foto como si fuera el deal o tabla contract del BDH 3.0 </text>
  </threadedComment>
  <threadedComment ref="B15" dT="2024-12-11T19:37:19.49" personId="{FBE9E743-85A1-4BA5-A236-0D5CBE4DF26B}" id="{AF729B6F-D6BC-4C9C-B9BE-AF48D9A1FB7D}">
    <text>Comentario Javier Encinas: No esta en el reporte de SNC pero es un campo disponible enel BHD 3.0</text>
  </threadedComment>
  <threadedComment ref="B25" dT="2024-12-11T19:38:58.21" personId="{FBE9E743-85A1-4BA5-A236-0D5CBE4DF26B}" id="{9A71BB41-1AD3-47A1-BB9E-A6459DE4C0F5}">
    <text>Comentario Javier Encinas: BalanceData.ReferenceCurrency
No he visto el campo en el reporte de SNC. En el BDH 3.0 existe el campo procendete del servicing.
Reference currency for all the amounts of this Economic</text>
  </threadedComment>
  <threadedComment ref="B37" dT="2024-11-21T11:29:52.62" personId="{FBE9E743-85A1-4BA5-A236-0D5CBE4DF26B}" id="{99D88C40-A7CB-46D9-A503-0D629F3582A2}">
    <text>5 (aqua) o 6 (stratus) digitos?</text>
  </threadedComment>
  <threadedComment ref="B44" dT="2024-12-11T19:35:50.58" personId="{FBE9E743-85A1-4BA5-A236-0D5CBE4DF26B}" id="{DCB90AE7-B44D-4ED0-95E7-B2830D5E4610}">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49" dT="2024-11-19T15:59:38.16" personId="{14A21A60-B217-4302-B19C-EE2F7E63C10B}" id="{3340308D-1247-4D8A-9CA9-A5AB6F1460F7}">
    <text>Actualmente se utiliza para ECB y para FED como parche.</text>
  </threadedComment>
  <threadedComment ref="B50" dT="2024-11-19T15:59:53.98" personId="{14A21A60-B217-4302-B19C-EE2F7E63C10B}" id="{3485EBCB-7E9B-4218-B90D-9AB0B6A266E7}">
    <text>Pendiente de configuración/desarrollo tras petición de riesgos.</text>
  </threadedComment>
  <threadedComment ref="B51" dT="2024-11-21T12:26:36.82" personId="{14A21A60-B217-4302-B19C-EE2F7E63C10B}" id="{43B3EE59-20A1-4201-AD37-091EBBDBD5B8}">
    <text>Está en el engine de LevFin en Mercurio.</text>
  </threadedComment>
  <threadedComment ref="B117" dT="2025-01-03T12:28:15.43" personId="{FBE9E743-85A1-4BA5-A236-0D5CBE4DF26B}" id="{938EB0B5-A029-4307-A030-8CF8723FE40F}">
    <text>Confirmar con usuario si necesario</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4-12-11T19:34:18.74" personId="{FBE9E743-85A1-4BA5-A236-0D5CBE4DF26B}" id="{ACC5A5F4-A2C2-442B-8C1D-C35CF3D6CF86}">
    <text xml:space="preserve">Comentario Javier Encinas: Si hablamos de la propuesta de riesgos no Esta todavia modelado en el BDH 3.0. Si hablamos del Deal o contracto si. Reflejo la foto como si fuera el deal o tabla contract del BDH 3.0 </text>
  </threadedComment>
  <threadedComment ref="C14" dT="2024-12-11T19:37:19.49" personId="{FBE9E743-85A1-4BA5-A236-0D5CBE4DF26B}" id="{7461D5CD-9D6C-4C68-8499-9487974AF619}">
    <text>Comentario Javier Encinas: No esta en el reporte de SNC pero es un campo disponible enel BHD 3.0</text>
  </threadedComment>
  <threadedComment ref="D15" dT="2025-01-13T13:11:53.43" personId="{4713D5E7-2271-4537-BDD4-B16591955435}" id="{DD5467D2-9526-49B2-86B4-097976A9FA25}">
    <text xml:space="preserve">En 1SS o en Mercurio credit approval?
</text>
  </threadedComment>
  <threadedComment ref="C23" dT="2024-12-11T19:38:58.21" personId="{FBE9E743-85A1-4BA5-A236-0D5CBE4DF26B}" id="{00BB7F67-A24F-47B8-9747-3EC4D2E605C5}">
    <text>Comentario Javier Encinas: BalanceData.ReferenceCurrency
No he visto el campo en el reporte de SNC. En el BDH 3.0 existe el campo procendete del servicing.
Reference currency for all the amounts of this Economic</text>
  </threadedComment>
  <threadedComment ref="C33" dT="2024-11-21T11:29:52.62" personId="{FBE9E743-85A1-4BA5-A236-0D5CBE4DF26B}" id="{67F56C0B-F8A9-4CA8-AE9B-DB878C923168}">
    <text>5 (aqua) o 6 (stratus) digitos?</text>
  </threadedComment>
  <threadedComment ref="C40" dT="2024-12-11T19:35:50.58" personId="{FBE9E743-85A1-4BA5-A236-0D5CBE4DF26B}" id="{5E879ECB-B0B5-40C9-8256-2FDDCFC9B4AD}">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C45" dT="2024-11-19T15:59:38.16" personId="{14A21A60-B217-4302-B19C-EE2F7E63C10B}" id="{BE1BF4F9-3FDF-48FE-ACCD-8DF09C3B44E9}">
    <text>Actualmente se utiliza para ECB y para FED como parche.</text>
  </threadedComment>
  <threadedComment ref="C46" dT="2024-11-19T15:59:53.98" personId="{14A21A60-B217-4302-B19C-EE2F7E63C10B}" id="{EC76B316-2F93-45BA-B7A0-5242EFF1B70A}">
    <text>Pendiente de configuración/desarrollo tras petición de riesgos.</text>
  </threadedComment>
  <threadedComment ref="C47" dT="2024-11-21T12:26:36.82" personId="{14A21A60-B217-4302-B19C-EE2F7E63C10B}" id="{26C4389D-8B4A-444D-BE4B-FB049DF5FC81}">
    <text>Está en el engine de LevFin en Mercurio.</text>
  </threadedComment>
  <threadedComment ref="D61" dT="2025-01-13T13:24:40.22" personId="{4713D5E7-2271-4537-BDD4-B16591955435}" id="{2D3FD81B-2D99-419D-B9ED-65A05E739B72}">
    <text>OK, nos falta decir si viene de Mercurio, entiendo que si</text>
  </threadedComment>
  <threadedComment ref="C66" dT="2025-01-03T12:28:15.43" personId="{FBE9E743-85A1-4BA5-A236-0D5CBE4DF26B}" id="{D3EE99A8-5084-430C-BAB9-3F0318468E0C}">
    <text>Confirmar con usuario si necesario</text>
  </threadedComment>
  <threadedComment ref="D67" dT="2025-01-13T13:30:20.09" personId="{4713D5E7-2271-4537-BDD4-B16591955435}" id="{6DDDC160-9663-4221-9292-3AE82F6F3DA0}">
    <text>Viene del credit approval?</text>
  </threadedComment>
  <threadedComment ref="D68" dT="2025-01-13T13:30:02.16" personId="{4713D5E7-2271-4537-BDD4-B16591955435}" id="{4E149693-1085-417C-9651-D1C9F167B085}">
    <text>Viene del credit approval?</text>
  </threadedComment>
  <threadedComment ref="D69" dT="2025-01-13T13:31:52.25" personId="{4713D5E7-2271-4537-BDD4-B16591955435}" id="{5D87039A-88C6-443E-A57C-6732FDBDE836}">
    <text>Comrpobar si esta en el memo del comité</text>
  </threadedComment>
  <threadedComment ref="D69" dT="2025-01-13T14:28:41.05" personId="{BEB5BD68-B02A-4B36-8CA1-952E3DA01A85}" id="{65BC8C70-EB2A-4346-AD04-47B885370FA7}" parentId="{5D87039A-88C6-443E-A57C-6732FDBDE836}">
    <text>Lo hemos comprobado buscando en el LFRC memo y no aparece, desconocemos cómo definir la integración</text>
  </threadedComment>
  <threadedComment ref="D70" dT="2025-01-13T13:31:52.25" personId="{4713D5E7-2271-4537-BDD4-B16591955435}" id="{11845DC1-679B-45E5-BC5C-9FFB274BD0D8}">
    <text>Comrpobar si esta en el memo del comité</text>
  </threadedComment>
</ThreadedComments>
</file>

<file path=xl/threadedComments/threadedComment3.xml><?xml version="1.0" encoding="utf-8"?>
<ThreadedComments xmlns="http://schemas.microsoft.com/office/spreadsheetml/2018/threadedcomments" xmlns:x="http://schemas.openxmlformats.org/spreadsheetml/2006/main">
  <threadedComment ref="C7" dT="2024-12-11T19:34:18.74" personId="{FBE9E743-85A1-4BA5-A236-0D5CBE4DF26B}" id="{DD69EC74-C07D-4247-8A18-09B3A58F3190}">
    <text xml:space="preserve">Comentario Javier Encinas: Si hablamos de la propuesta de riesgos no Esta todavia modelado en el BDH 3.0. Si hablamos del Deal o contracto si. Reflejo la foto como si fuera el deal o tabla contract del BDH 3.0 </text>
  </threadedComment>
  <threadedComment ref="C14" dT="2024-12-11T19:37:19.49" personId="{FBE9E743-85A1-4BA5-A236-0D5CBE4DF26B}" id="{E498FAFC-0E17-44A1-B016-E7A676062E7C}">
    <text>Comentario Javier Encinas: No esta en el reporte de SNC pero es un campo disponible enel BHD 3.0</text>
  </threadedComment>
  <threadedComment ref="C23" dT="2024-12-11T19:38:58.21" personId="{FBE9E743-85A1-4BA5-A236-0D5CBE4DF26B}" id="{54773538-6CC9-4C5F-A753-C1AA0F866E78}">
    <text>Comentario Javier Encinas: BalanceData.ReferenceCurrency
No he visto el campo en el reporte de SNC. En el BDH 3.0 existe el campo procendete del servicing.
Reference currency for all the amounts of this Economic</text>
  </threadedComment>
  <threadedComment ref="C33" dT="2024-11-21T11:29:52.62" personId="{FBE9E743-85A1-4BA5-A236-0D5CBE4DF26B}" id="{D135E480-5370-49A9-97FC-6738F9CDE125}">
    <text>5 (aqua) o 6 (stratus) digitos?</text>
  </threadedComment>
  <threadedComment ref="C40" dT="2024-12-11T19:35:50.58" personId="{FBE9E743-85A1-4BA5-A236-0D5CBE4DF26B}" id="{0E771825-D6AF-4B0D-9524-418CF81D7737}">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C45" dT="2024-11-19T15:59:38.16" personId="{14A21A60-B217-4302-B19C-EE2F7E63C10B}" id="{D219D81E-282C-42EA-BCAE-E04B212BEBE3}">
    <text>Actualmente se utiliza para ECB y para FED como parche.</text>
  </threadedComment>
  <threadedComment ref="C46" dT="2024-11-19T15:59:53.98" personId="{14A21A60-B217-4302-B19C-EE2F7E63C10B}" id="{F6ADB15C-5BAE-43E3-B4ED-D5F1CD049675}">
    <text>Pendiente de configuración/desarrollo tras petición de riesgos.</text>
  </threadedComment>
  <threadedComment ref="C47" dT="2024-11-21T12:26:36.82" personId="{14A21A60-B217-4302-B19C-EE2F7E63C10B}" id="{BE7EA08F-D77F-4770-81F9-DFE8F3529D2D}">
    <text>Está en el engine de LevFin en Mercurio.</text>
  </threadedComment>
  <threadedComment ref="C66" dT="2025-01-03T12:28:15.43" personId="{FBE9E743-85A1-4BA5-A236-0D5CBE4DF26B}" id="{B118B714-1F80-4A74-8C28-91459BEE01EF}">
    <text>Confirmar con usuario si necesario</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12-11T19:34:18.74" personId="{FBE9E743-85A1-4BA5-A236-0D5CBE4DF26B}" id="{0B41AE0B-3347-4229-B4A1-3B9C76D1A968}">
    <text xml:space="preserve">Comentario Javier Encinas: Si hablamos de la propuesta de riesgos no Esta todavia modelado en el BDH 3.0. Si hablamos del Deal o contracto si. Reflejo la foto como si fuera el deal o tabla contract del BDH 3.0 </text>
  </threadedComment>
  <threadedComment ref="B14" dT="2024-12-11T19:37:19.49" personId="{FBE9E743-85A1-4BA5-A236-0D5CBE4DF26B}" id="{7FF8A572-BC5A-400F-B8CB-C147F7C8B689}">
    <text>Comentario Javier Encinas: No esta en el reporte de SNC pero es un campo disponible enel BHD 3.0</text>
  </threadedComment>
  <threadedComment ref="B25" dT="2024-12-11T19:38:58.21" personId="{FBE9E743-85A1-4BA5-A236-0D5CBE4DF26B}" id="{DD712EB4-3A42-4FF1-A560-A65DD0A6AEA6}">
    <text>Comentario Javier Encinas: BalanceData.ReferenceCurrency
No he visto el campo en el reporte de SNC. En el BDH 3.0 existe el campo procendete del servicing.
Reference currency for all the amounts of this Economic</text>
  </threadedComment>
  <threadedComment ref="B35" dT="2024-11-21T11:29:52.62" personId="{FBE9E743-85A1-4BA5-A236-0D5CBE4DF26B}" id="{1E12F406-B4AE-47D2-BF05-47CFEC304B7A}">
    <text>5 (aqua) o 6 (stratus) digitos?</text>
  </threadedComment>
  <threadedComment ref="B38" dT="2024-12-11T19:35:50.58" personId="{FBE9E743-85A1-4BA5-A236-0D5CBE4DF26B}" id="{5DC890BD-3067-4D58-819E-318159CB9672}">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43" dT="2024-11-19T15:59:38.16" personId="{14A21A60-B217-4302-B19C-EE2F7E63C10B}" id="{8BDA962A-4FD6-4C40-8E14-C8148236182E}">
    <text>Actualmente se utiliza para ECB y para FED como parche.</text>
  </threadedComment>
  <threadedComment ref="B44" dT="2024-11-19T15:59:53.98" personId="{14A21A60-B217-4302-B19C-EE2F7E63C10B}" id="{E659ECC5-0511-4E9A-812D-2D62D6DD35F9}">
    <text>Pendiente de configuración/desarrollo tras petición de riesgos.</text>
  </threadedComment>
  <threadedComment ref="B45" dT="2024-11-21T12:26:36.82" personId="{14A21A60-B217-4302-B19C-EE2F7E63C10B}" id="{7B13F86D-8B36-4A35-9F54-8DE20BA3D615}">
    <text>Está en el engine de LevFin en Mercurio.</text>
  </threadedComment>
  <threadedComment ref="B58" dT="2025-01-03T12:28:15.43" personId="{FBE9E743-85A1-4BA5-A236-0D5CBE4DF26B}" id="{968B710E-52BC-4D0C-AED9-7842495E98CA}">
    <text>Confirmar con usuario si necesario</text>
  </threadedComment>
</ThreadedComments>
</file>

<file path=xl/threadedComments/threadedComment5.xml><?xml version="1.0" encoding="utf-8"?>
<ThreadedComments xmlns="http://schemas.microsoft.com/office/spreadsheetml/2018/threadedcomments" xmlns:x="http://schemas.openxmlformats.org/spreadsheetml/2006/main">
  <threadedComment ref="B14" dT="2024-12-11T19:34:18.74" personId="{FBE9E743-85A1-4BA5-A236-0D5CBE4DF26B}" id="{1E508155-75C3-4957-96CB-3741F79095C8}">
    <text xml:space="preserve">Comentario Javier Encinas: Si hablamos de la propuesta de riesgos no Esta todavia modelado en el BDH 3.0. Si hablamos del Deal o contracto si. Reflejo la foto como si fuera el deal o tabla contract del BDH 3.0 </text>
  </threadedComment>
  <threadedComment ref="B21" dT="2024-12-11T19:37:19.49" personId="{FBE9E743-85A1-4BA5-A236-0D5CBE4DF26B}" id="{EFD5FF35-8DD9-4125-B2A4-ED2743F0342E}">
    <text>Comentario Javier Encinas: No esta en el reporte de SNC pero es un campo disponible enel BHD 3.0</text>
  </threadedComment>
  <threadedComment ref="B32" dT="2024-12-11T19:38:58.21" personId="{FBE9E743-85A1-4BA5-A236-0D5CBE4DF26B}" id="{C79E14CA-86EA-44C5-B964-98E9725639A5}">
    <text>Comentario Javier Encinas: BalanceData.ReferenceCurrency
No he visto el campo en el reporte de SNC. En el BDH 3.0 existe el campo procendete del servicing.
Reference currency for all the amounts of this Economic</text>
  </threadedComment>
  <threadedComment ref="B42" dT="2024-11-21T11:29:52.62" personId="{FBE9E743-85A1-4BA5-A236-0D5CBE4DF26B}" id="{8DFDDC7D-3365-4F32-BEE5-DCAA0C19B877}">
    <text>5 (aqua) o 6 (stratus) digitos?</text>
  </threadedComment>
  <threadedComment ref="B45" dT="2024-12-11T19:35:50.58" personId="{FBE9E743-85A1-4BA5-A236-0D5CBE4DF26B}" id="{0926A558-AB55-4F20-8F06-211236220054}">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50" dT="2024-11-19T15:59:38.16" personId="{14A21A60-B217-4302-B19C-EE2F7E63C10B}" id="{42C92595-E688-41B2-94DA-8CCED18C96FB}">
    <text>Actualmente se utiliza para ECB y para FED como parche.</text>
  </threadedComment>
  <threadedComment ref="B51" dT="2024-11-19T15:59:53.98" personId="{14A21A60-B217-4302-B19C-EE2F7E63C10B}" id="{3A5F5CD1-69DF-44EB-BF4B-6E57BDBD0F76}">
    <text>Pendiente de configuración/desarrollo tras petición de riesgos.</text>
  </threadedComment>
  <threadedComment ref="B52" dT="2024-11-21T12:26:36.82" personId="{14A21A60-B217-4302-B19C-EE2F7E63C10B}" id="{433E78E0-A330-4303-ADC6-1BA5862243DD}">
    <text>Está en el engine de LevFin en Mercurio.</text>
  </threadedComment>
  <threadedComment ref="B65" dT="2025-01-03T12:28:15.43" personId="{FBE9E743-85A1-4BA5-A236-0D5CBE4DF26B}" id="{7C9E2295-B95A-4724-934A-0F77E59253AA}">
    <text>Confirmar con usuario si necesario</text>
  </threadedComment>
</ThreadedComments>
</file>

<file path=xl/threadedComments/threadedComment6.xml><?xml version="1.0" encoding="utf-8"?>
<ThreadedComments xmlns="http://schemas.microsoft.com/office/spreadsheetml/2018/threadedcomments" xmlns:x="http://schemas.openxmlformats.org/spreadsheetml/2006/main">
  <threadedComment ref="B7" dT="2024-12-11T19:34:18.74" personId="{FBE9E743-85A1-4BA5-A236-0D5CBE4DF26B}" id="{FD2509AD-AA99-4077-9D2B-6BBE6CD739E4}">
    <text xml:space="preserve">Comentario Javier Encinas: Si hablamos de la propuesta de riesgos no Esta todavia modelado en el BDH 3.0. Si hablamos del Deal o contracto si. Reflejo la foto como si fuera el deal o tabla contract del BDH 3.0 </text>
  </threadedComment>
  <threadedComment ref="B15" dT="2024-12-11T19:37:19.49" personId="{FBE9E743-85A1-4BA5-A236-0D5CBE4DF26B}" id="{1F6B1790-6386-4D62-B517-6D3B5EBED15A}">
    <text>Comentario Javier Encinas: No esta en el reporte de SNC pero es un campo disponible enel BHD 3.0</text>
  </threadedComment>
  <threadedComment ref="B26" dT="2024-12-11T19:38:58.21" personId="{FBE9E743-85A1-4BA5-A236-0D5CBE4DF26B}" id="{D8C3AFA5-3606-4951-80E9-612EFF5F6FBD}">
    <text>Comentario Javier Encinas: BalanceData.ReferenceCurrency
No he visto el campo en el reporte de SNC. En el BDH 3.0 existe el campo procendete del servicing.
Reference currency for all the amounts of this Economic</text>
  </threadedComment>
  <threadedComment ref="B37" dT="2024-11-21T11:29:52.62" personId="{FBE9E743-85A1-4BA5-A236-0D5CBE4DF26B}" id="{F7719544-6434-4204-B902-B3F196E44CB1}">
    <text>5 (aqua) o 6 (stratus) digitos?</text>
  </threadedComment>
  <threadedComment ref="B44" dT="2024-12-11T19:35:50.58" personId="{FBE9E743-85A1-4BA5-A236-0D5CBE4DF26B}" id="{46CDE737-C699-4612-B841-2F94DC84002D}">
    <text>Comentario Javier Encinas: EN SNC esta el campo S&amp;P Industry Code (Borrower) del proveedor de S&amp;P desde ADS.
Se tiene identificado la tabla donde deberia de ir y se tiene los siguientes campos: 
INDUSTRY_GROUP /INDUSTRY_GROUP_CODE / INDUSTRY_SUBGROUP pero no se tiene el subCode
Habra que pedir una pequeño desarrolla al equipo de ADS para que deje ese campos adicional en misma tabla que estamos proponiendo donde se encuentran el resto de campos  similares o relacionados.</text>
  </threadedComment>
  <threadedComment ref="B49" dT="2024-11-19T15:59:38.16" personId="{14A21A60-B217-4302-B19C-EE2F7E63C10B}" id="{E76E5825-B370-4EF9-9E8F-6EE6454D0FE8}">
    <text>Actualmente se utiliza para ECB y para FED como parche.</text>
  </threadedComment>
  <threadedComment ref="B50" dT="2024-11-19T15:59:53.98" personId="{14A21A60-B217-4302-B19C-EE2F7E63C10B}" id="{34AE60CD-6983-4B9A-8348-791AEC2841EC}">
    <text>Pendiente de configuración/desarrollo tras petición de riesgos.</text>
  </threadedComment>
  <threadedComment ref="B51" dT="2024-11-21T12:26:36.82" personId="{14A21A60-B217-4302-B19C-EE2F7E63C10B}" id="{821DB889-B1E6-48D7-8B47-F43F85FF792C}">
    <text>Está en el engine de LevFin en Mercurio.</text>
  </threadedComment>
  <threadedComment ref="B108" dT="2025-01-03T12:28:15.43" personId="{FBE9E743-85A1-4BA5-A236-0D5CBE4DF26B}" id="{CCE70B3A-2CFC-4399-B81D-98A0DA2AAF24}">
    <text>Confirmar con usuario si necesario</text>
  </threadedComment>
</ThreadedComments>
</file>

<file path=xl/threadedComments/threadedComment7.xml><?xml version="1.0" encoding="utf-8"?>
<ThreadedComments xmlns="http://schemas.microsoft.com/office/spreadsheetml/2018/threadedcomments" xmlns:x="http://schemas.openxmlformats.org/spreadsheetml/2006/main">
  <threadedComment ref="BB5" dT="2024-06-26T12:30:35.29" personId="{AE1B6C8A-D711-4A93-84CF-0E48550157E8}" id="{C57443DA-AC84-41BB-8FC8-138402386E7C}">
    <text xml:space="preserve">Preguntar si con el glcs o kgr del parent podemos sacar la dirección. Last parent y parent. </text>
  </threadedComment>
  <threadedComment ref="J8" dT="2024-07-23T16:21:20.45" personId="{AE1B6C8A-D711-4A93-84CF-0E48550157E8}" id="{02D9B40F-07ED-46B1-BCF2-C270419C68C5}">
    <text xml:space="preserve">Structured finance, corporate finance. </text>
  </threadedComment>
  <threadedComment ref="J8" dT="2024-07-23T16:21:37.75" personId="{AE1B6C8A-D711-4A93-84CF-0E48550157E8}" id="{9A390B27-2B75-4091-A2C7-0E3C3F064312}" parentId="{02D9B40F-07ED-46B1-BCF2-C270419C68C5}">
    <text>That is the typoe of finance under real estate.</text>
  </threadedComment>
  <threadedComment ref="J8" dT="2024-08-07T15:57:31.04" personId="{AE1B6C8A-D711-4A93-84CF-0E48550157E8}" id="{688E97AF-4555-4FFE-AC05-26D9AF49CC0F}" parentId="{02D9B40F-07ED-46B1-BCF2-C270419C68C5}">
    <text xml:space="preserve">If it is underconstruction, aqusition, development etc. </text>
  </threadedComment>
  <threadedComment ref="AT8" dT="2024-07-09T14:55:31.96" personId="{AE1B6C8A-D711-4A93-84CF-0E48550157E8}" id="{039C9672-BCE3-4A0E-AE3A-F40E123BD66F}">
    <text xml:space="preserve">Información de Loan Tape DQ controls 1&amp;2 deliverables. </text>
  </threadedComment>
  <threadedComment ref="AR13" dT="2024-07-18T08:48:06.61" personId="{AE1B6C8A-D711-4A93-84CF-0E48550157E8}" id="{8161B62C-0FB1-40AA-93E7-BC4523B80707}">
    <text>En Mecurio tenemos el Signing date y el close time.  Cual cogemos?</text>
  </threadedComment>
  <threadedComment ref="AL15" dT="2024-06-11T08:40:39.52" personId="{AE1B6C8A-D711-4A93-84CF-0E48550157E8}" id="{9902D6E2-740F-466A-8EB5-A5EDFC3AA611}">
    <text>A nivel disposición</text>
  </threadedComment>
  <threadedComment ref="AL15" dT="2024-06-11T08:40:54.78" personId="{AE1B6C8A-D711-4A93-84CF-0E48550157E8}" id="{7420F199-E80D-4ABD-B320-43060F751AD6}" parentId="{9902D6E2-740F-466A-8EB5-A5EDFC3AA611}">
    <text>A menos que se esperen multiple valores.</text>
  </threadedComment>
  <threadedComment ref="AL15" dT="2024-06-11T08:44:47.13" personId="{AE1B6C8A-D711-4A93-84CF-0E48550157E8}" id="{254EE4FC-5C87-412B-A18C-46D90743187B}" parentId="{9902D6E2-740F-466A-8EB5-A5EDFC3AA611}">
    <text>Intersect el credit purpose es NY-syndicated credit facilities</text>
  </threadedComment>
  <threadedComment ref="AL15" dT="2024-06-11T08:48:02.66" personId="{AE1B6C8A-D711-4A93-84CF-0E48550157E8}" id="{783186F4-8AEC-4244-BE8A-788AE72D2BF3}" parentId="{9902D6E2-740F-466A-8EB5-A5EDFC3AA611}">
    <text>El listado de todas los posibloes valores estna en la facility.</text>
  </threadedComment>
  <threadedComment ref="AM17" dT="2024-07-30T08:39:05.84" personId="{AE1B6C8A-D711-4A93-84CF-0E48550157E8}" id="{082A22C2-D6A0-4A6E-922C-D709B2E789AE}">
    <text xml:space="preserve">Antes Loan IQ </text>
  </threadedComment>
  <threadedComment ref="AS17" dT="2024-07-18T08:25:04.11" personId="{AE1B6C8A-D711-4A93-84CF-0E48550157E8}" id="{100797CE-D43D-49AA-B443-E1BECB2F8CB9}">
    <text>El ejemplo es para el cliente SANCOUN-El Corte Ingles S.A  (Facility 1)</text>
  </threadedComment>
  <threadedComment ref="J18" dT="2024-07-23T16:16:51.60" personId="{AE1B6C8A-D711-4A93-84CF-0E48550157E8}" id="{15CA206A-2F18-4BBE-A925-318877D6F103}">
    <text xml:space="preserve">Ncino. Credit memo. </text>
  </threadedComment>
  <threadedComment ref="AL19" dT="2024-06-28T11:59:50.93" personId="{AE1B6C8A-D711-4A93-84CF-0E48550157E8}" id="{0D013CDE-AB1B-43DE-B51B-2127E0966EAC}">
    <text>La tabla de capital es cd_gcb_financial_formalised_contracts_situation.new_default_contract (pasada or Hector Muñoz)</text>
  </threadedComment>
  <threadedComment ref="AM19" dT="2024-06-28T11:59:50.93" personId="{AE1B6C8A-D711-4A93-84CF-0E48550157E8}" id="{BF182917-9E71-45D2-A0A5-C02AF44F0D06}">
    <text>La tabla de capital es cd_gcb_financial_formalised_contracts_situation.new_default_contract (pasada or Hector Muñoz)</text>
  </threadedComment>
  <threadedComment ref="AT20" dT="2024-07-09T15:12:54.38" personId="{AE1B6C8A-D711-4A93-84CF-0E48550157E8}" id="{34CBBD3D-CB95-4E33-B4AC-A08BFD9996D6}">
    <text>Loan Tapes DQ Controls 1&amp;2</text>
  </threadedComment>
  <threadedComment ref="J21" dT="2024-07-23T16:17:07.03" personId="{AE1B6C8A-D711-4A93-84CF-0E48550157E8}" id="{A4931601-890A-4857-8FAD-AD828D02A7F2}">
    <text xml:space="preserve">Ncino. Credit memo. </text>
  </threadedComment>
  <threadedComment ref="AT21" dT="2024-07-09T15:16:01.42" personId="{AE1B6C8A-D711-4A93-84CF-0E48550157E8}" id="{34C042E7-7A63-46FC-AFFC-DF0BD1CBD191}">
    <text>Loan Tape Data Quality Controls 1&amp;2</text>
  </threadedComment>
  <threadedComment ref="AR24" dT="2024-06-27T15:05:23.12" personId="{AE1B6C8A-D711-4A93-84CF-0E48550157E8}" id="{115CD8A7-DAD7-428F-865C-33F71FC715A5}">
    <text>Cual cogemos?</text>
  </threadedComment>
  <threadedComment ref="AR28" dT="2024-07-12T10:39:08.34" personId="{D360643E-2649-4608-ABC4-9F7B481A46F0}" id="{00B5EDCD-F6F0-440A-90AD-BB547202DDF6}">
    <text>Cuál cogemos?</text>
  </threadedComment>
  <threadedComment ref="AR29" dT="2024-07-12T10:45:51.46" personId="{D360643E-2649-4608-ABC4-9F7B481A46F0}" id="{2B1D6514-F638-4DB7-8A3B-1FF98F7F9F6B}">
    <text>Cuál cogemos?</text>
  </threadedComment>
  <threadedComment ref="AA35" dT="2024-07-17T14:28:39.15" personId="{AE1B6C8A-D711-4A93-84CF-0E48550157E8}" id="{DE7DD040-BF91-4CD1-A00F-432AD5D2643A}">
    <text xml:space="preserve">El agente puede cambiar. Pueden incluir más agentes. Nos lo ha dicho gustavo. No es muy likely pero puede pasar
</text>
  </threadedComment>
  <threadedComment ref="BB35" dT="2024-06-25T11:25:27.50" personId="{D360643E-2649-4608-ABC4-9F7B481A46F0}" id="{72198095-B358-4A23-AD15-7053FDD17FA6}">
    <text xml:space="preserve">Participants Table Loan IQ --&gt; variable = garantor. Use that to extract information. </text>
  </threadedComment>
  <threadedComment ref="BB35" dT="2024-06-26T15:47:32.49" personId="{D360643E-2649-4608-ABC4-9F7B481A46F0}" id="{5E40C82F-F27B-4484-BDE7-FE2FD9B64A13}" parentId="{72198095-B358-4A23-AD15-7053FDD17FA6}">
    <text>Preguntar si con el glcs o kgr del parent podemos sacar la dirección. Last parent y parent.</text>
  </threadedComment>
  <threadedComment ref="BB37" dT="2024-06-25T11:25:27.50" personId="{D360643E-2649-4608-ABC4-9F7B481A46F0}" id="{FE627B0B-1415-4249-9C03-2E7709BBF8C1}">
    <text xml:space="preserve">Participants Table Loan IQ --&gt; variable = garantor. Use that to extract information. </text>
  </threadedComment>
  <threadedComment ref="BB37" dT="2024-06-26T15:47:32.49" personId="{D360643E-2649-4608-ABC4-9F7B481A46F0}" id="{59C42F74-93D2-4085-8313-F5D49278D932}" parentId="{FE627B0B-1415-4249-9C03-2E7709BBF8C1}">
    <text>Preguntar si con el glcs o kgr del parent podemos sacar la dirección. Last parent y parent.</text>
  </threadedComment>
  <threadedComment ref="AS40" dT="2024-06-05T16:35:36.76" personId="{D360643E-2649-4608-ABC4-9F7B481A46F0}" id="{77E6C3D2-AB39-40FA-8EB8-2480D553D08E}">
    <text>Lo tenemos para parent pero quizás sea para borrower</text>
  </threadedComment>
  <threadedComment ref="AT40" dT="2024-07-09T15:07:22.57" personId="{AE1B6C8A-D711-4A93-84CF-0E48550157E8}" id="{71F106E6-70BF-4053-B915-1902CE997A9E}">
    <text xml:space="preserve">Loan Tapes DQ Controls 1&amp;2. Hay controles a fecha de referencia y de inception date. Ver cual cogemos. </text>
  </threadedComment>
  <threadedComment ref="AR42" dT="2024-07-04T16:27:03.08" personId="{AE1B6C8A-D711-4A93-84CF-0E48550157E8}" id="{D511B669-E936-4A38-AE00-3FB6B6736B21}">
    <text xml:space="preserve">Entity lei es el de borrower y el lei number es Codigo LEI asociado al interviniente (según datatooling). Pendiente verificar con equipo CDO. </text>
  </threadedComment>
  <threadedComment ref="AA50" dT="2024-07-17T14:28:39.15" personId="{AE1B6C8A-D711-4A93-84CF-0E48550157E8}" id="{361299B4-7EF2-4FAB-A40E-3E1CFD228551}">
    <text xml:space="preserve">El agente puede cambiar. Pueden incluir más agentes. Nos lo ha dicho gustavo. No es muy likely pero puede pasar
</text>
  </threadedComment>
  <threadedComment ref="AS50" dT="2024-07-18T14:12:58.91" personId="{D360643E-2649-4608-ABC4-9F7B481A46F0}" id="{CED82CFA-CF90-459E-9BBD-D2E703752AEA}">
    <text>Extracted example from Mercurio</text>
  </threadedComment>
  <threadedComment ref="P54" dT="2024-09-04T09:13:27.06" personId="{AE1B6C8A-D711-4A93-84CF-0E48550157E8}" id="{0C57FE95-584C-4836-BB65-9F0BE25BB857}">
    <text>No se devengan intereses.</text>
  </threadedComment>
  <threadedComment ref="Q54" dT="2024-09-04T09:13:27.06" personId="{AE1B6C8A-D711-4A93-84CF-0E48550157E8}" id="{A04B9CE3-DBC2-4464-B158-64A6089CABEA}">
    <text>No se devengan intereses.</text>
  </threadedComment>
  <threadedComment ref="J61" dT="2024-07-23T16:14:33.03" personId="{AE1B6C8A-D711-4A93-84CF-0E48550157E8}" id="{819C5A97-5A8D-459C-8530-A9A4772F754A}">
    <text>Credit memo</text>
  </threadedComment>
  <threadedComment ref="J61" dT="2024-07-23T16:23:10.49" personId="{AE1B6C8A-D711-4A93-84CF-0E48550157E8}" id="{EB60B9C5-6BBC-42AC-B722-D2C21CCAF683}" parentId="{819C5A97-5A8D-459C-8530-A9A4772F754A}">
    <text xml:space="preserve">Ex. Hotel, multifamily, office, mall. </text>
  </threadedComment>
  <threadedComment ref="J62" dT="2024-07-23T16:13:38.51" personId="{AE1B6C8A-D711-4A93-84CF-0E48550157E8}" id="{390024EE-9790-4654-B1A3-F971B91A720D}">
    <text>Credit memo</text>
  </threadedComment>
  <threadedComment ref="J62" dT="2024-07-23T16:13:42.11" personId="{AE1B6C8A-D711-4A93-84CF-0E48550157E8}" id="{6153FF2E-717B-4C00-B55C-6D930627F1F4}" parentId="{390024EE-9790-4654-B1A3-F971B91A720D}">
    <text>ncino</text>
  </threadedComment>
  <threadedComment ref="J73" dT="2024-07-23T16:15:12.99" personId="{AE1B6C8A-D711-4A93-84CF-0E48550157E8}" id="{CADE7BAF-5B1C-4752-B227-1D61A97768A9}">
    <text xml:space="preserve">Credit memo. </text>
  </threadedComment>
  <threadedComment ref="J73" dT="2024-07-23T16:15:56.84" personId="{AE1B6C8A-D711-4A93-84CF-0E48550157E8}" id="{F57A510E-25EF-489B-AC5B-4EDF61E4E26C}" parentId="{CADE7BAF-5B1C-4752-B227-1D61A97768A9}">
    <text xml:space="preserve">Only at origination. UpdateS are manual and they might not be updated.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P8" dT="2024-07-01T15:15:27.17" personId="{AE1B6C8A-D711-4A93-84CF-0E48550157E8}" id="{7047C2E4-F19E-4D7E-8107-CC90625B87DF}">
    <text>Preguntar  a raquel caceres</text>
  </threadedComment>
  <threadedComment ref="Q8" dT="2024-07-01T15:15:27.17" personId="{AE1B6C8A-D711-4A93-84CF-0E48550157E8}" id="{D9EAD6E8-5610-40A8-95FD-CE60AA0E9605}">
    <text>Preguntar  a raquel caceres</text>
  </threadedComment>
  <threadedComment ref="F12" dT="2024-06-13T23:42:08.42" personId="{583E5A53-70A5-4DB3-82F9-A2A54868416E}" id="{F65F84EB-7F59-4662-9CDD-AC51522E9B09}">
    <text>6/13 Updated from New Group to Financial Statements. This is mapped in AQUA+ as the Base Case</text>
  </threadedComment>
  <threadedComment ref="H12" dT="2024-06-13T23:42:08.42" personId="{583E5A53-70A5-4DB3-82F9-A2A54868416E}" id="{54DA23FE-4CFD-459E-BF91-E23C79A9D135}">
    <text>6/13 Updated from New Group to Financial Statements. This is mapped in AQUA+ as the Base Case</text>
  </threadedComment>
  <threadedComment ref="K17" dT="2024-07-18T16:39:43.97" personId="{AE1B6C8A-D711-4A93-84CF-0E48550157E8}" id="{2D88C85A-EB34-498B-9567-53992EB06D0E}">
    <text>Mirar en ncino</text>
  </threadedComment>
  <threadedComment ref="K17" dT="2024-07-22T14:46:53.19" personId="{AE1B6C8A-D711-4A93-84CF-0E48550157E8}" id="{180396BE-B034-4FCC-BCA8-91D5684A437D}" parentId="{2D88C85A-EB34-498B-9567-53992EB06D0E}">
    <text xml:space="preserve">Santiago ruiz. </text>
  </threadedComment>
  <threadedComment ref="K17" dT="2024-07-24T15:28:32.11" personId="{AE1B6C8A-D711-4A93-84CF-0E48550157E8}" id="{EDDCE45E-9A99-4A23-8720-BCD1C6A640D7}" parentId="{2D88C85A-EB34-498B-9567-53992EB06D0E}">
    <text xml:space="preserve">Va a buscar santiago ruiz
</text>
  </threadedComment>
  <threadedComment ref="K17" dT="2024-08-09T10:35:45.64" personId="{AE1B6C8A-D711-4A93-84CF-0E48550157E8}" id="{5902BD7B-BE90-4AF8-8068-96BE2E9A20DC}" parentId="{2D88C85A-EB34-498B-9567-53992EB06D0E}">
    <text xml:space="preserve">hablando con Raquel caceres de Mercurio.  No hay un campo donde ellos hagan un check de que se ha verificado que se ha hecho esta revisión. </text>
  </threadedComment>
  <threadedComment ref="K18" dT="2024-07-18T16:39:43.97" personId="{AE1B6C8A-D711-4A93-84CF-0E48550157E8}" id="{41BF47A1-0421-4737-9224-9DB08E0BA1D9}">
    <text>Mirar en ncino</text>
  </threadedComment>
  <threadedComment ref="K18" dT="2024-07-22T14:46:53.19" personId="{AE1B6C8A-D711-4A93-84CF-0E48550157E8}" id="{6D26A096-A6CE-4CA8-B88B-82BD7C685BB9}" parentId="{41BF47A1-0421-4737-9224-9DB08E0BA1D9}">
    <text xml:space="preserve">Santiago ruiz. </text>
  </threadedComment>
  <threadedComment ref="K18" dT="2024-07-24T15:28:32.11" personId="{AE1B6C8A-D711-4A93-84CF-0E48550157E8}" id="{59D72142-E823-480E-9FE1-B835F5F37957}" parentId="{41BF47A1-0421-4737-9224-9DB08E0BA1D9}">
    <text xml:space="preserve">Va a buscar santiago ruiz
</text>
  </threadedComment>
  <threadedComment ref="K18" dT="2024-08-09T10:35:45.64" personId="{AE1B6C8A-D711-4A93-84CF-0E48550157E8}" id="{BD8A5C2F-371C-48F1-8188-D6449DF9D02C}" parentId="{41BF47A1-0421-4737-9224-9DB08E0BA1D9}">
    <text xml:space="preserve">hablando con Raquel caceres de Mercurio.  No hay un campo donde ellos hagan un check de que se ha verificado que se ha hecho esta revisión. </text>
  </threadedComment>
  <threadedComment ref="H21" dT="2024-07-29T10:57:15.72" personId="{583E5A53-70A5-4DB3-82F9-A2A54868416E}" id="{64AB318F-BC67-4AE8-8952-B61774BB2093}">
    <text>Changed to Financial Statements</text>
  </threadedComment>
  <threadedComment ref="K21" dT="2024-07-31T07:57:47.98" personId="{AE1B6C8A-D711-4A93-84CF-0E48550157E8}" id="{DA918C29-66CC-4F9A-9BAA-98D54D1C60E5}">
    <text xml:space="preserve">Antes O- Field Available. Y antes se lo habíamos mandado a Loan IQ. </text>
  </threadedComment>
  <threadedComment ref="H22" dT="2024-07-29T10:57:15.72" personId="{583E5A53-70A5-4DB3-82F9-A2A54868416E}" id="{7CF53D66-A6EE-411C-AA09-7107931EF22D}">
    <text>Changed to Financial Statements</text>
  </threadedComment>
  <threadedComment ref="K22" dT="2024-07-18T16:51:08.56" personId="{AE1B6C8A-D711-4A93-84CF-0E48550157E8}" id="{00FBF503-A269-4F8D-8B13-294593E751DD}">
    <text xml:space="preserve">Va a pasar a Fin statement. </text>
  </threadedComment>
  <threadedComment ref="H23" dT="2024-07-29T10:57:15.72" personId="{583E5A53-70A5-4DB3-82F9-A2A54868416E}" id="{70EACC86-FF81-4E90-999D-50F96AAAFF96}">
    <text>Changed to Financial Statements</text>
  </threadedComment>
  <threadedComment ref="AH32" dT="2024-07-18T13:44:31.48" personId="{D360643E-2649-4608-ABC4-9F7B481A46F0}" id="{8D96C4E6-F844-47BA-8F53-BEA489C57B5C}">
    <text>SUPRA va a seguir volcando a Banking- Credit Risk?</text>
  </threadedComment>
  <threadedComment ref="K90" dT="2024-07-18T16:51:27.90" personId="{AE1B6C8A-D711-4A93-84CF-0E48550157E8}" id="{13CBA857-D1FD-4B8B-BF3A-7E25788FEC03}">
    <text>Ver en ncino</text>
  </threadedComment>
  <threadedComment ref="K90" dT="2024-07-31T13:47:16.49" personId="{D360643E-2649-4608-ABC4-9F7B481A46F0}" id="{2AD092E5-E9C0-458D-8E87-596CE6480F71}" parentId="{13CBA857-D1FD-4B8B-BF3A-7E25788FEC03}">
    <text>Opción para el borrower de pagar en cash o diferir el pago hasta el vencimiento sin intereses</text>
  </threadedComment>
  <threadedComment ref="K90" dT="2024-08-28T15:34:35.55" personId="{AE1B6C8A-D711-4A93-84CF-0E48550157E8}" id="{1BF17817-F115-453E-B800-3FE7AB589920}" parentId="{13CBA857-D1FD-4B8B-BF3A-7E25788FEC03}">
    <text>Nos comenta raquel caceres que se incluye un comentario manual  tanto en mercurio como en loan iq, no existe campo</text>
  </threadedComment>
  <threadedComment ref="AH97" dT="2024-07-18T13:55:12.03" personId="{D360643E-2649-4608-ABC4-9F7B481A46F0}" id="{662C7AA2-C433-41C9-BFF4-FB7B8FD74E13}">
    <text>SUPRA va a seguir volcando a Banking- Credit Risk?</text>
  </threadedComment>
  <threadedComment ref="AH98" dT="2024-07-18T13:43:57.14" personId="{D360643E-2649-4608-ABC4-9F7B481A46F0}" id="{3CEFEF38-7C1F-4580-8BB7-B7888DF90B34}">
    <text>SUPRA va a seguir volcando a Banking- Credit Risk?</text>
  </threadedComment>
  <threadedComment ref="BB263" dT="2024-07-24T11:41:39.43" personId="{D360643E-2649-4608-ABC4-9F7B481A46F0}" id="{1FEEAF1E-12BA-492E-85C8-EB74E4DB6A32}">
    <text xml:space="preserve">Esto etsa en la ppt de la credit memo. C- Gap (rrquiered digitalization, new field) </text>
  </threadedComment>
  <threadedComment ref="K271" dT="2024-07-22T14:58:53.80" personId="{AE1B6C8A-D711-4A93-84CF-0E48550157E8}" id="{42417569-13B8-426C-A70C-E927BACF7EAD}">
    <text xml:space="preserve">Seguramente es un gap. </text>
  </threadedComment>
  <threadedComment ref="K271" dT="2024-07-22T14:59:50.40" personId="{AE1B6C8A-D711-4A93-84CF-0E48550157E8}" id="{0B4AEF55-07EE-4D4C-A677-04B44171A18A}" parentId="{42417569-13B8-426C-A70C-E927BACF7EAD}">
    <text>Se tiene que crear a partir de 0 entonces creation of new field, a partir del rating</text>
  </threadedComment>
  <threadedComment ref="K271" dT="2024-07-23T08:10:03.39" personId="{AE1B6C8A-D711-4A93-84CF-0E48550157E8}" id="{F24E1A91-0B61-4860-AA5D-F66280AFE0E7}" parentId="{42417569-13B8-426C-A70C-E927BACF7EAD}">
    <text>Cambiado de pending definition a O- Gap identified el 23/07</text>
  </threadedComment>
  <threadedComment ref="AL272" dT="2024-07-01T07:54:20.62" personId="{AE1B6C8A-D711-4A93-84CF-0E48550157E8}" id="{18FBA517-C39C-483B-9712-125EC98A1F34}">
    <text>Pedro Martinez Regalado</text>
  </threadedComment>
  <threadedComment ref="AM272" dT="2024-07-01T07:54:20.62" personId="{AE1B6C8A-D711-4A93-84CF-0E48550157E8}" id="{0438BF57-70EF-47BF-AC6E-461FF5B6BA68}">
    <text>Pedro Martinez Regalado</text>
  </threadedComment>
  <threadedComment ref="AL273" dT="2024-07-01T07:54:20.62" personId="{AE1B6C8A-D711-4A93-84CF-0E48550157E8}" id="{9D05E029-630A-47FE-9E3B-373CB8BEE5DD}">
    <text>Pedro Martinez Regalado</text>
  </threadedComment>
  <threadedComment ref="AM273" dT="2024-07-01T07:54:20.62" personId="{AE1B6C8A-D711-4A93-84CF-0E48550157E8}" id="{5573787F-D00A-4A33-BA3E-5F457F7A91B5}">
    <text>Pedro Martinez Regalado</text>
  </threadedComment>
</ThreadedComments>
</file>

<file path=xl/threadedComments/threadedComment9.xml><?xml version="1.0" encoding="utf-8"?>
<ThreadedComments xmlns="http://schemas.microsoft.com/office/spreadsheetml/2018/threadedcomments" xmlns:x="http://schemas.openxmlformats.org/spreadsheetml/2006/main">
  <threadedComment ref="AN4" dT="2024-09-18T16:57:53.72" personId="{D360643E-2649-4608-ABC4-9F7B481A46F0}" id="{EA89488F-8A1F-4B73-A415-4A9F124C51DF}">
    <text>No hay copia global</text>
  </threadedComment>
  <threadedComment ref="AB6" dT="2024-06-25T00:10:37.21" personId="{583E5A53-70A5-4DB3-82F9-A2A54868416E}" id="{FF38C36B-0455-4976-A32C-D4302C9646F1}">
    <text>To review</text>
  </threadedComment>
  <threadedComment ref="F7" dT="2024-06-13T23:42:08.42" personId="{583E5A53-70A5-4DB3-82F9-A2A54868416E}" id="{351F89FE-6F9C-45E1-A5DB-3A0870478D7F}">
    <text>6/13 Updated from New Group to Financial Statements. This is mapped in AQUA+ as the Base Case</text>
  </threadedComment>
  <threadedComment ref="H7" dT="2024-06-13T23:42:08.42" personId="{583E5A53-70A5-4DB3-82F9-A2A54868416E}" id="{2EC84EA7-8C01-408D-8AFB-AAB78B5BA2DA}">
    <text>6/13 Updated from New Group to Financial Statements. This is mapped in AQUA+ as the Base Case</text>
  </threadedComment>
  <threadedComment ref="AR8" dT="2024-07-18T08:39:27.23" personId="{AE1B6C8A-D711-4A93-84CF-0E48550157E8}" id="{8B5236AB-38BC-4B21-B222-9008F68430D0}">
    <text>Está en mercurio tambien. Preguntar cuál cogemos</text>
  </threadedComment>
  <threadedComment ref="AT8" dT="2024-09-02T11:44:01.65" personId="{D360643E-2649-4608-ABC4-9F7B481A46F0}" id="{BD3B9C03-5042-4393-8495-C4CFE5BEF753}">
    <text>Data Tooling Quality Controls: SCIB/Banking/Banking Data Hub</text>
  </threadedComment>
  <threadedComment ref="AO10" dT="2024-09-16T15:28:54.48" personId="{AE1B6C8A-D711-4A93-84CF-0E48550157E8}" id="{68281A17-37F4-45D3-BD6C-50E980976785}">
    <text>A lo mejor hay que meter la ldg premitigación.</text>
  </threadedComment>
  <threadedComment ref="AR10" dT="2024-07-12T10:53:06.84" personId="{D360643E-2649-4608-ABC4-9F7B481A46F0}" id="{C41E49A5-F1F4-435C-A00B-91DFDDCA3CDE}">
    <text>Queremos la LGD regulatoria del contrato?</text>
  </threadedComment>
  <threadedComment ref="AM12" dT="2024-06-28T12:02:19.23" personId="{AE1B6C8A-D711-4A93-84CF-0E48550157E8}" id="{6114924F-231D-41E3-B209-E7E0CE3266E7}">
    <text>La tabla de EQ y ACyG es scib_cm_fipoac_riskfincap_accounting_s3.morosidad (pasada or Hector Muñoz)</text>
  </threadedComment>
  <threadedComment ref="AM12" dT="2024-08-30T07:11:35.62" personId="{AE1B6C8A-D711-4A93-84CF-0E48550157E8}" id="{9BAC059A-8926-41B9-9176-31603E6BF48E}" parentId="{6114924F-231D-41E3-B209-E7E0CE3266E7}">
    <text xml:space="preserve">Antes era GS Equation y GC BDH. Cambiada a ECO (ver email Hector Muñoz 29/08) "ECO es quien guarda la información por los back-office y luego lo envía al resto de sistemas (EQ, Morosidad, FIC, etc.) así que debería ser el sistema de donde se recogiera esta información como GS."
</text>
  </threadedComment>
  <threadedComment ref="AM12" dT="2024-09-09T14:36:43.60" personId="{AE1B6C8A-D711-4A93-84CF-0E48550157E8}" id="{8B59180F-DBD3-41BA-9447-C98875682755}" parentId="{6114924F-231D-41E3-B209-E7E0CE3266E7}">
    <text>Cambiado 09/09 porque JM Medizabal da el Ok A judith</text>
  </threadedComment>
  <threadedComment ref="AM12" dT="2024-09-10T10:55:45.36" personId="{AE1B6C8A-D711-4A93-84CF-0E48550157E8}" id="{4F321F0E-0378-4363-92A5-0526AB93431B}" parentId="{6114924F-231D-41E3-B209-E7E0CE3266E7}">
    <text xml:space="preserve">CAMBIADO DE EQUATION A ECO 09/10 tras email Jorge Sanchez. </text>
  </threadedComment>
  <threadedComment ref="AN12" dT="2024-08-30T07:12:25.90" personId="{AE1B6C8A-D711-4A93-84CF-0E48550157E8}" id="{B68AE48F-394F-4618-88E1-88AFC9C2230C}">
    <text xml:space="preserve">Antes era BDH. Cambiada a ECO (ver email Hector Muñoz 29/08) 
"ECO guarda la información en una base de datos de ORACLE por lo que habrá que ver con CDO como disponibilizar esta información si se necesita en la BDH (ahora se puede sacar de otras fuentes pero no sería GS)."
</text>
  </threadedComment>
  <threadedComment ref="AN12" dT="2024-09-09T14:36:55.27" personId="{AE1B6C8A-D711-4A93-84CF-0E48550157E8}" id="{719C4A6C-F5BD-4BD5-BBA7-767856526B9B}" parentId="{B68AE48F-394F-4618-88E1-88AFC9C2230C}">
    <text xml:space="preserve">Cambiado 09/09 porque JM Medizabal da el Ok A judith
</text>
  </threadedComment>
  <threadedComment ref="AN12" dT="2024-09-10T10:55:58.27" personId="{AE1B6C8A-D711-4A93-84CF-0E48550157E8}" id="{89BBE69B-A764-45B0-AAEF-6859DC2A84B5}" parentId="{B68AE48F-394F-4618-88E1-88AFC9C2230C}">
    <text xml:space="preserve">CAMBIADO DE BDH A ORACLE  09/10 tras email Jorge Sanchez. </text>
  </threadedComment>
  <threadedComment ref="AT14" dT="2024-09-02T11:50:46.79" personId="{D360643E-2649-4608-ABC4-9F7B481A46F0}" id="{96F24C4A-FD68-458F-B032-A71FBDBEDA78}">
    <text>Data Tooling Quality Controls: SCIB/Banking/Banking Data Hub</text>
  </threadedComment>
  <threadedComment ref="AL16" dT="2024-06-05T15:00:58.89" personId="{AE1B6C8A-D711-4A93-84CF-0E48550157E8}" id="{7C45AA77-2644-4C8C-9B79-1A2B42F6EED5}">
    <text>Solo tenemos a nivel parent en la extracción de Blanca</text>
  </threadedComment>
  <threadedComment ref="AM16" dT="2024-06-05T15:00:58.89" personId="{AE1B6C8A-D711-4A93-84CF-0E48550157E8}" id="{DB6F0BAD-3C37-4E2C-BF66-7EF346AE46D2}">
    <text>Solo tenemos a nivel parent en la extracción de Blanca</text>
  </threadedComment>
  <threadedComment ref="AT16" dT="2024-09-18T14:35:55.73" personId="{D360643E-2649-4608-ABC4-9F7B481A46F0}" id="{AA2B8B7B-6A3E-4405-B5FD-B0AD6BD24935}">
    <text>Local Control. Table: ROCA</text>
  </threadedComment>
  <threadedComment ref="AH17" dT="2024-06-12T15:29:57.59" personId="{AE1B6C8A-D711-4A93-84CF-0E48550157E8}" id="{4BAE3531-BFDF-4FC5-AFF1-FBB76E2AA17A}">
    <text>Confirmado JC Albarran: "BDH es es una verdadera golden copy de los datos de JQUEST. Stratus no porque pierde los clientes de kgr5 (firmas y grupos) que no tengan entidades por debajo"</text>
  </threadedComment>
  <threadedComment ref="AH18" dT="2024-06-12T15:29:57.59" personId="{AE1B6C8A-D711-4A93-84CF-0E48550157E8}" id="{EEC7BFDE-42EA-4C06-BF81-93697E7201D7}">
    <text>Confirmado JC Albarran: "BDH es es una verdadera golden copy de los datos de JQUEST. Stratus no porque pierde los clientes de kgr5 (firmas y grupos) que no tengan entidades por debajo"</text>
  </threadedComment>
  <threadedComment ref="AN23" dT="2024-09-16T14:22:40.78" personId="{D360643E-2649-4608-ABC4-9F7B481A46F0}" id="{EFCD1041-CC4C-49EE-B9A5-AB9258046F4A}">
    <text xml:space="preserve">Pilar Barrasa comenta que la información se disponibiliza via API, no hay una una golden copy. La información se puede ver via qlik, pero eso es para que lo vean directamente los banqueros </text>
  </threadedComment>
  <threadedComment ref="AT24" dT="2024-09-18T14:40:53.25" personId="{D360643E-2649-4608-ABC4-9F7B481A46F0}" id="{06DDB8B9-F788-46BD-92DF-CF265E5E6FB9}">
    <text>Local Control. Table: S3</text>
  </threadedComment>
  <threadedComment ref="AO25" dT="2024-08-05T07:28:10.28" personId="{AE1B6C8A-D711-4A93-84CF-0E48550157E8}" id="{73DFC180-EC38-4699-A2D6-4422B0380D01}">
    <text>Obatined from flash report</text>
  </threadedComment>
  <threadedComment ref="K26" dT="2024-07-15T09:20:57.66" personId="{AE1B6C8A-D711-4A93-84CF-0E48550157E8}" id="{286F7B2F-485D-49B6-9B0C-AD0121755C97}">
    <text xml:space="preserve">Se  rcoge intervention_percent de la tabla partcipantes de Loan IQ, para una facility especifica de un deal (ex.  Santander tiene un 47%  para la trancha 2a del deal 2HFTN64U de Intersect) . Luego se coge el  live_nominal de la facility. Se resta el drawn amount del initial nominal y se calucla en base al % de intervención. </text>
  </threadedComment>
  <threadedComment ref="AO26" dT="2024-07-18T08:06:59.43" personId="{AE1B6C8A-D711-4A93-84CF-0E48550157E8}" id="{219B1CB5-6AAC-46AA-BCA1-326E4340C123}">
    <text>El campo está en Loan IQ y en Mercurio. Cuál de los dos cogemos?</text>
  </threadedComment>
  <threadedComment ref="AT27" dT="2024-09-02T11:47:29.39" personId="{D360643E-2649-4608-ABC4-9F7B481A46F0}" id="{99EDEE8D-EEBC-4B18-AD8F-6A84B66EABB9}">
    <text>Data Tooling Quality Controls: SCIB/Banking/Banking Data Hub</text>
  </threadedComment>
  <threadedComment ref="K29" dT="2024-06-28T13:10:26.09" personId="{AE1B6C8A-D711-4A93-84CF-0E48550157E8}" id="{913EC44B-2987-4566-A081-78738DAA5683}">
    <text>nCino</text>
  </threadedComment>
  <threadedComment ref="AT29" dT="2024-09-18T14:31:30.99" personId="{D360643E-2649-4608-ABC4-9F7B481A46F0}" id="{33267055-17F5-4992-A39B-E33ABE4ABFC8}">
    <text>Local Control. Table: ROCA</text>
  </threadedComment>
  <threadedComment ref="AT30" dT="2024-09-18T14:31:26.13" personId="{D360643E-2649-4608-ABC4-9F7B481A46F0}" id="{C3BC6D7A-2F4E-426B-9D8C-21E8ECA147D3}">
    <text>Local Control. Table: ROCA</text>
  </threadedComment>
  <threadedComment ref="AT31" dT="2024-09-18T14:31:21.57" personId="{D360643E-2649-4608-ABC4-9F7B481A46F0}" id="{11B71215-9223-4E95-BD48-CAC33C1BF06A}">
    <text>Local Control. Table: ROCA</text>
  </threadedComment>
  <threadedComment ref="AN32" dT="2024-09-18T16:57:53.72" personId="{D360643E-2649-4608-ABC4-9F7B481A46F0}" id="{AC432D7F-09F9-4B70-8077-652542A764B6}">
    <text>No hay copia global</text>
  </threadedComment>
  <threadedComment ref="AS39" dT="2024-07-11T08:48:02.81" personId="{AE1B6C8A-D711-4A93-84CF-0E48550157E8}" id="{A3ABC520-0A00-4C71-ACD3-9D8AD9E47473}">
    <text>Para buckeye</text>
  </threadedComment>
  <threadedComment ref="AR42" dT="2024-07-11T08:53:15.66" personId="{AE1B6C8A-D711-4A93-84CF-0E48550157E8}" id="{E74C9C50-E326-4F1B-89EA-8BA63385730B}">
    <text>LC= local currency 
FC= foreign currency</text>
  </threadedComment>
  <threadedComment ref="AN43" dT="2024-09-18T16:57:53.72" personId="{D360643E-2649-4608-ABC4-9F7B481A46F0}" id="{457964A0-7E1D-457B-8CC4-0D345C680113}">
    <text>No hay copia global</text>
  </threadedComment>
  <threadedComment ref="AS43" dT="2024-07-09T09:54:58.92" personId="{AE1B6C8A-D711-4A93-84CF-0E48550157E8}" id="{97491429-3B8E-4351-AFB5-3E3EEF07E802}">
    <text>En la extracción de Ncino, el  campo "CIB_Covenant_Description__c" está rellenado al 30% (ex. Spring in upon 35% utilization - Net First Lien Secured Leverage &lt;6.5x)</text>
  </threadedComment>
  <threadedComment ref="AN44" dT="2024-09-18T16:57:53.72" personId="{D360643E-2649-4608-ABC4-9F7B481A46F0}" id="{638C9F4F-963D-44F2-94D7-DC9B42B1EC12}">
    <text>No hay copia global</text>
  </threadedComment>
  <threadedComment ref="AS44" dT="2024-07-09T10:39:49.87" personId="{AE1B6C8A-D711-4A93-84CF-0E48550157E8}" id="{60E13863-239A-4D6D-B69F-8AC5B4F95CC4}">
    <text xml:space="preserve">En la extracción de Ncino, el  campo "CIB_Actual_Financial_Indicator_Value__c" está rellenado al 60% </text>
  </threadedComment>
  <threadedComment ref="AN45" dT="2024-09-18T16:57:53.72" personId="{D360643E-2649-4608-ABC4-9F7B481A46F0}" id="{C3ED3ED6-1A1B-4110-BAEC-40D64BA52052}">
    <text>No hay copia global</text>
  </threadedComment>
  <threadedComment ref="AS45" dT="2024-07-09T09:57:06.22" personId="{AE1B6C8A-D711-4A93-84CF-0E48550157E8}" id="{FF8BFACA-D11C-40B2-AB41-BB6A8BC92D47}">
    <text>En la extracción de Ncino, el  campo "CIB_Springing_Trigger__c" está rellenado al 7% . Nop hay un formato estipulado</text>
  </threadedComment>
  <threadedComment ref="AN46" dT="2024-09-18T16:57:53.72" personId="{D360643E-2649-4608-ABC4-9F7B481A46F0}" id="{A7782DF8-8387-4E81-89D6-A8B753A2BCAD}">
    <text>No hay copia global</text>
  </threadedComment>
  <threadedComment ref="AS46" dT="2024-07-09T10:02:44.28" personId="{AE1B6C8A-D711-4A93-84CF-0E48550157E8}" id="{C2F51527-67B4-4DA5-8C52-842B3934B9C4}">
    <text>El campo de la extracción se llama "CIB_Springing_Covenant__c"</text>
  </threadedComment>
  <threadedComment ref="AN47" dT="2024-09-18T16:57:53.72" personId="{D360643E-2649-4608-ABC4-9F7B481A46F0}" id="{18D18D79-3733-4494-A966-EBF3883CBDAB}">
    <text>No hay copia global</text>
  </threadedComment>
  <threadedComment ref="AS47" dT="2024-07-09T10:39:49.87" personId="{AE1B6C8A-D711-4A93-84CF-0E48550157E8}" id="{0E8D289C-049E-4723-AD1A-4D999522F320}">
    <text xml:space="preserve">En la extracción de Ncino, el  campo "CIB_Actual_Financial_Indicator_Value__c" está rellenado al 60% </text>
  </threadedComment>
  <threadedComment ref="J48" dT="2024-07-18T15:21:41.24" personId="{AE1B6C8A-D711-4A93-84CF-0E48550157E8}" id="{A7252824-A9B3-4BDF-BE86-B285BA4F0ED6}">
    <text xml:space="preserve">El gap es que tenemos que ver donde vamos a grabar los valores at closing. </text>
  </threadedComment>
  <threadedComment ref="AN48" dT="2024-09-18T16:57:53.72" personId="{D360643E-2649-4608-ABC4-9F7B481A46F0}" id="{BA40FA55-9B74-4B6E-AAC7-8482E243E911}">
    <text>No hay copia global</text>
  </threadedComment>
  <threadedComment ref="AN49" dT="2024-09-18T16:57:53.72" personId="{D360643E-2649-4608-ABC4-9F7B481A46F0}" id="{7A44DD33-4B9A-4DD6-9DA3-172E3BE793E6}">
    <text>No hay copia global</text>
  </threadedComment>
  <threadedComment ref="AN50" dT="2024-09-18T16:57:53.72" personId="{D360643E-2649-4608-ABC4-9F7B481A46F0}" id="{15365D3D-46E6-477E-90FC-90E46591F78C}">
    <text>No hay copia global</text>
  </threadedComment>
  <threadedComment ref="AS50" dT="2024-07-09T10:39:49.87" personId="{AE1B6C8A-D711-4A93-84CF-0E48550157E8}" id="{C7DA1109-81A5-4E37-A8D2-661A7F061D16}">
    <text xml:space="preserve">En la extracción de Ncino, el  campo "CIB_Financial_Indicator_Value__c" está rellenado al 95% </text>
  </threadedComment>
  <threadedComment ref="AR51" dT="2024-07-18T10:29:39.10" personId="{AE1B6C8A-D711-4A93-84CF-0E48550157E8}" id="{10203284-C9B9-4710-897B-79A8485AEA45}">
    <text>Mercurio has field "Purpose ID", which one do we use?</text>
  </threadedComment>
  <threadedComment ref="K52" dT="2024-06-28T13:12:54.46" personId="{AE1B6C8A-D711-4A93-84CF-0E48550157E8}" id="{51DF39C4-A946-481D-8B42-CD6457E46AA1}" done="1">
    <text>ncino</text>
  </threadedComment>
  <threadedComment ref="K52" dT="2024-07-16T14:52:22.42" personId="{AE1B6C8A-D711-4A93-84CF-0E48550157E8}" id="{CDEFA50A-0B7B-4955-8520-A5CF6F65D1D6}" parentId="{51DF39C4-A946-481D-8B42-CD6457E46AA1}">
    <text xml:space="preserve">Ver si esta en mercuiro. Lo queremos actualizar porque puiede cambiar. </text>
  </threadedComment>
  <threadedComment ref="K52" dT="2024-07-18T16:38:46.99" personId="{AE1B6C8A-D711-4A93-84CF-0E48550157E8}" id="{22EE0DFD-DBCF-4C34-8516-72E9E8F49231}" parentId="{51DF39C4-A946-481D-8B42-CD6457E46AA1}">
    <text xml:space="preserve">El field de monitoring no se está actualizando </text>
  </threadedComment>
  <threadedComment ref="AN54" dT="2024-09-18T16:57:53.72" personId="{D360643E-2649-4608-ABC4-9F7B481A46F0}" id="{3FE600AB-0671-4D99-8205-9D9572448355}">
    <text>No hay copia global</text>
  </threadedComment>
  <threadedComment ref="AS54" dT="2024-07-09T10:39:49.87" personId="{AE1B6C8A-D711-4A93-84CF-0E48550157E8}" id="{83F61DA0-F02E-42AB-B70F-A1E96AB26735}">
    <text xml:space="preserve">En la extracción de Ncino, el  campo "CIB_Next_Financial_Statement_Date__c" está rellenado al 100% </text>
  </threadedComment>
  <threadedComment ref="AL58" dT="2024-06-28T12:02:19.23" personId="{AE1B6C8A-D711-4A93-84CF-0E48550157E8}" id="{FA5DAEF8-CAB0-46F8-ABF6-2BFBB20409BC}">
    <text>La tabla de EQ y ACyG es scib_cm_fipoac_riskfincap_accounting_s3.morosidad (pasada or Hector Muñoz)</text>
  </threadedComment>
  <threadedComment ref="AM58" dT="2024-06-28T12:02:19.23" personId="{AE1B6C8A-D711-4A93-84CF-0E48550157E8}" id="{8005718A-8D5B-42D9-811B-1F034AF6E0F2}">
    <text>La tabla de EQ y ACyG es scib_cm_fipoac_riskfincap_accounting_s3.morosidad (pasada or Hector Muñoz)</text>
  </threadedComment>
  <threadedComment ref="AM58" dT="2024-08-30T07:36:07.93" personId="{AE1B6C8A-D711-4A93-84CF-0E48550157E8}" id="{20339E4B-0D6C-463B-B780-EC98E1C2897E}" parentId="{8005718A-8D5B-42D9-811B-1F034AF6E0F2}">
    <text xml:space="preserve">Cambiada a ECO (ver email Hector Muñoz 29/08) "ECO es quien guarda la información por los back-office y luego lo envía al resto de sistemas (EQ, Morosidad, FIC, etc.) así que debería ser el sistema de donde se recogiera esta información como GS."
</text>
  </threadedComment>
  <threadedComment ref="AM58" dT="2024-09-09T14:37:38.17" personId="{AE1B6C8A-D711-4A93-84CF-0E48550157E8}" id="{5FF2A37A-E595-4A2F-BE25-ED79F003CE27}" parentId="{8005718A-8D5B-42D9-811B-1F034AF6E0F2}">
    <text>Cambiado 09/09 porque JM Medizabal da el Ok A judith</text>
  </threadedComment>
  <threadedComment ref="AN58" dT="2024-08-30T07:12:25.90" personId="{AE1B6C8A-D711-4A93-84CF-0E48550157E8}" id="{EBD7EE83-E440-43BA-9F2A-D619D3A7F89A}">
    <text xml:space="preserve">Antes era BDH. Cambiada a ECO (ver email Hector Muñoz 29/08) 
"ECO guarda la información en una base de datos de ORACLE por lo que habrá que ver con CDO como disponibilizar esta información si se necesita en la BDH (ahora se puede sacar de otras fuentes pero no sería GS)."
</text>
  </threadedComment>
  <threadedComment ref="AN58" dT="2024-09-09T14:37:42.25" personId="{AE1B6C8A-D711-4A93-84CF-0E48550157E8}" id="{2A787822-46ED-4CFA-AA0D-629D91F91955}" parentId="{EBD7EE83-E440-43BA-9F2A-D619D3A7F89A}">
    <text>Cambiado 09/09 porque JM Medizabal da el Ok A judith</text>
  </threadedComment>
  <threadedComment ref="AM64" dT="2024-06-28T11:59:50.93" personId="{AE1B6C8A-D711-4A93-84CF-0E48550157E8}" id="{B337D038-3003-4B3F-B825-24942B74A4AE}">
    <text>La tabla de capital es cd_gcb_financial_formalised_contracts_situation.new_default_contract (pasada or Hector Muñoz)</text>
  </threadedComment>
  <threadedComment ref="AL65" dT="2024-06-28T11:59:50.93" personId="{AE1B6C8A-D711-4A93-84CF-0E48550157E8}" id="{69D18583-9D81-4627-A2BE-2282969A696E}">
    <text>La tabla de capital es cd_gcb_financial_formalised_contracts_situation.new_default_contract (pasada or Hector Muñoz)</text>
  </threadedComment>
  <threadedComment ref="AL65" dT="2024-07-01T07:56:33.58" personId="{AE1B6C8A-D711-4A93-84CF-0E48550157E8}" id="{EB6BB03E-23C8-4A41-9C63-714FFF6A1356}" parentId="{69D18583-9D81-4627-A2BE-2282969A696E}">
    <text>Monica Reyero</text>
  </threadedComment>
  <threadedComment ref="AM65" dT="2024-06-28T11:59:50.93" personId="{AE1B6C8A-D711-4A93-84CF-0E48550157E8}" id="{22C98D94-09D0-4463-8F31-3B8C53212F49}">
    <text>La tabla de capital es cd_gcb_financial_formalised_contracts_situation.new_default_contract (pasada or Hector Muñoz)</text>
  </threadedComment>
  <threadedComment ref="AM65" dT="2024-07-01T07:56:33.58" personId="{AE1B6C8A-D711-4A93-84CF-0E48550157E8}" id="{4EE1012B-7940-4A7F-96BA-E6F78948C6D2}" parentId="{22C98D94-09D0-4463-8F31-3B8C53212F49}">
    <text>Monica Reyero</text>
  </threadedComment>
  <threadedComment ref="AL67" dT="2024-06-28T11:59:50.93" personId="{AE1B6C8A-D711-4A93-84CF-0E48550157E8}" id="{B9A06A16-7724-48AF-882E-0D08943DB6BD}">
    <text>La tabla de capital es cd_gcb_financial_formalised_contracts_situation.new_default_contract (pasada or Hector Muñoz)</text>
  </threadedComment>
  <threadedComment ref="AT68" dT="2024-09-18T14:32:53.31" personId="{D360643E-2649-4608-ABC4-9F7B481A46F0}" id="{D6B5B6D7-CFFE-45DE-A406-38229ABC1EF9}">
    <text>Local Control. Table: S3</text>
  </threadedComment>
  <threadedComment ref="AR69" dT="2024-07-18T09:00:28.66" personId="{AE1B6C8A-D711-4A93-84CF-0E48550157E8}" id="{4DD5A187-EE7F-4B33-931F-6428022C20DA}">
    <text>Facility Tenor could be calculated from maturity date and effective date? The field "Facility Tenor" is not exactly reported in mercurio</text>
  </threadedComment>
  <threadedComment ref="AT69" dT="2024-09-02T11:47:33.39" personId="{D360643E-2649-4608-ABC4-9F7B481A46F0}" id="{46166944-7E1A-405A-BE95-7112CB42A546}">
    <text>Data Tooling Quality Controls: SCIB/Banking/Banking Data Hub</text>
  </threadedComment>
  <threadedComment ref="AO71" dT="2024-07-18T10:38:09.80" personId="{D360643E-2649-4608-ABC4-9F7B481A46F0}" id="{85970517-4500-48FE-9A22-A371B79E4F9F}">
    <text>Meter la estructura técnica de Mercurio</text>
  </threadedComment>
  <threadedComment ref="AO71" dT="2024-07-18T11:24:00.27" personId="{AE1B6C8A-D711-4A93-84CF-0E48550157E8}" id="{25A0C837-5A4D-4F67-8CBA-1321E7E372B3}" parentId="{85970517-4500-48FE-9A22-A371B79E4F9F}">
    <text>La estructura técnica que actualmente tenemos es la de loan IQ</text>
  </threadedComment>
  <threadedComment ref="AM72" dT="2024-09-09T14:37:06.45" personId="{AE1B6C8A-D711-4A93-84CF-0E48550157E8}" id="{F36F93D6-B463-4F05-ABB8-92CB7E9DC3DF}">
    <text xml:space="preserve">Cambiado 09/09 porque JM Medizabal da el Ok A judith
</text>
  </threadedComment>
  <threadedComment ref="AN72" dT="2024-09-09T14:37:13.15" personId="{AE1B6C8A-D711-4A93-84CF-0E48550157E8}" id="{CF691C25-262C-4AEE-AEF9-D8BD7FC1A250}">
    <text xml:space="preserve">Cambiado 09/09 porque JM Medizabal da el Ok A judith
</text>
  </threadedComment>
  <threadedComment ref="AO74" dT="2024-08-06T13:20:33.29" personId="{AE1B6C8A-D711-4A93-84CF-0E48550157E8}" id="{73CAC90A-8632-4A7C-97AE-46AF3AA8C740}">
    <text xml:space="preserve">Se vuelca tanto en el lago corporativo como en el de España. Hay que ver de qué lago se va a coger. </text>
  </threadedComment>
  <threadedComment ref="AO74" dT="2024-10-02T10:32:16.58" personId="{AE1B6C8A-D711-4A93-84CF-0E48550157E8}" id="{2A572D8F-8166-4D60-BFCC-7225DFCC4B80}" parentId="{73CAC90A-8632-4A7C-97AE-46AF3AA8C740}">
    <text>Lago corporativo: Tabla Diaria y Mensual: cd_base_extracontable.extracont_view es importante indicar la fecha contable que se requiere revisar, esa fecha se indica en el campo: data_date_part = ‘2024-07-31’
Lago España: Tabla Mensual: dlge_ssii_segctrl_sic_h.extracont_mes es importante indicar la fecha contable que se requiere revisar, esa fecha se indica en el campo: data_date_part = “2024-07-31”. Campos: codprod “productos catálogo” y producto “producto contable”
Tabla Diaria: dlge_ssii_segctrl_sic_h.ext_cont_dia es importante indicar la fecha contable que se requiere revisar, esa fecha se indica en el campo: data_date_part = “2024-08-05”</text>
  </threadedComment>
  <threadedComment ref="K76" dT="2024-07-10T07:34:26.03" personId="{AE1B6C8A-D711-4A93-84CF-0E48550157E8}" id="{01A8A798-C303-4379-9B83-CF067E0D4317}">
    <text xml:space="preserve">7/9  (email Jorge Fuentes): Respecto a la fecha de cura, no hay ninguna tabla realmente en la que se encuentre dicha fecha:
Hay una fecha esperada de cura que está en ECO, pero que no es obligatoria completarla (esta se incluye en la parte inicial del forbearance).
Por otro lado, la forma real de calcularla sería monitorizar que día cambia el forbearance cure flag, que se envía desde los sistemas contables a Morosidad.
</text>
  </threadedComment>
  <threadedComment ref="K76" dT="2024-08-01T10:11:59.25" personId="{D360643E-2649-4608-ABC4-9F7B481A46F0}" id="{6BB1C226-56B6-4A78-B351-B421A6AEA7D1}" parentId="{01A8A798-C303-4379-9B83-CF067E0D4317}">
    <text>Jorge Sánchez Fuentes - FO/Admission include in Mercurio/ECO, optionally, the expected forbearance cure date and they include this data in the beginning of the process, so they don’t know exactly when contracts are going to be cured. 
And we don’t have in the systems the real forbearance cure date, but it’s possible to identify with a logic because it’s when the forbearance cure flag is changed by Preventive Management.</text>
  </threadedComment>
  <threadedComment ref="AL76" dT="2024-06-28T12:02:19.23" personId="{AE1B6C8A-D711-4A93-84CF-0E48550157E8}" id="{5FD87B2F-26F4-4323-9487-F328C0343099}">
    <text>La tabla de EQ y ACyG es scib_cm_fipoac_riskfincap_accounting_s3.morosidad (pasada or Hector Muñoz)</text>
  </threadedComment>
  <threadedComment ref="AM76" dT="2024-09-09T14:37:06.45" personId="{AE1B6C8A-D711-4A93-84CF-0E48550157E8}" id="{B908DC72-AC9B-4E1E-9BCA-EE33C4BE145E}">
    <text xml:space="preserve">Cambiado 09/09 porque JM Medizabal da el Ok A judith
</text>
  </threadedComment>
  <threadedComment ref="AN76" dT="2024-09-09T14:37:13.15" personId="{AE1B6C8A-D711-4A93-84CF-0E48550157E8}" id="{8030DEF3-F560-465D-BFBF-96AEFB37E4EE}">
    <text xml:space="preserve">Cambiado 09/09 porque JM Medizabal da el Ok A judith
</text>
  </threadedComment>
  <threadedComment ref="AM77" dT="2024-06-28T12:02:19.23" personId="{AE1B6C8A-D711-4A93-84CF-0E48550157E8}" id="{5C97CED4-BCBB-4622-B579-1D9F8216C406}">
    <text>La tabla de EQ y ACyG es scib_cm_fipoac_riskfincap_accounting_s3.morosidad (pasada or Hector Muñoz)</text>
  </threadedComment>
  <threadedComment ref="AM77" dT="2024-08-30T07:36:07.93" personId="{AE1B6C8A-D711-4A93-84CF-0E48550157E8}" id="{B05B7B71-0D78-4B98-BD17-0DC0D5E9CEF0}" parentId="{5C97CED4-BCBB-4622-B579-1D9F8216C406}">
    <text xml:space="preserve">Cambiada a ECO (ver email Hector Muñoz 29/08) "ECO es quien guarda la información por los back-office y luego lo envía al resto de sistemas (EQ, Morosidad, FIC, etc.) así que debería ser el sistema de donde se recogiera esta información como GS."
</text>
  </threadedComment>
  <threadedComment ref="AM77" dT="2024-09-09T14:37:38.17" personId="{AE1B6C8A-D711-4A93-84CF-0E48550157E8}" id="{2C88B570-0BDD-4422-8EFE-83E2D527E763}" parentId="{5C97CED4-BCBB-4622-B579-1D9F8216C406}">
    <text>Cambiado 09/09 porque JM Medizabal da el Ok A judith</text>
  </threadedComment>
  <threadedComment ref="AN77" dT="2024-08-30T07:12:25.90" personId="{AE1B6C8A-D711-4A93-84CF-0E48550157E8}" id="{7E469E98-F468-4C7F-865E-C4EF90F40227}">
    <text xml:space="preserve">Antes era BDH. Cambiada a ECO (ver email Hector Muñoz 29/08) 
"ECO guarda la información en una base de datos de ORACLE por lo que habrá que ver con CDO como disponibilizar esta información si se necesita en la BDH (ahora se puede sacar de otras fuentes pero no sería GS)."
</text>
  </threadedComment>
  <threadedComment ref="AN77" dT="2024-09-09T14:37:42.25" personId="{AE1B6C8A-D711-4A93-84CF-0E48550157E8}" id="{163ACD03-BBA3-4064-BEDB-8B1955923868}" parentId="{7E469E98-F468-4C7F-865E-C4EF90F40227}">
    <text>Cambiado 09/09 porque JM Medizabal da el Ok A judith</text>
  </threadedComment>
  <threadedComment ref="AN81" dT="2024-09-18T16:57:53.72" personId="{D360643E-2649-4608-ABC4-9F7B481A46F0}" id="{DF281565-9093-430A-B80C-ADA2A22EDA66}">
    <text>No hay copia global</text>
  </threadedComment>
  <threadedComment ref="AS82" dT="2024-06-05T16:44:50.27" personId="{AE1B6C8A-D711-4A93-84CF-0E48550157E8}" id="{4B6E6F20-511B-4A72-A4EB-A4E39D011352}">
    <text xml:space="preserve">Para intersect no conseguimos el telefono pero el campo existe. </text>
  </threadedComment>
  <threadedComment ref="AT85" dT="2024-09-18T14:38:23.44" personId="{D360643E-2649-4608-ABC4-9F7B481A46F0}" id="{B715839D-62AC-4479-A328-99DEE175290F}">
    <text>Local Control. Table: ROCA</text>
  </threadedComment>
  <threadedComment ref="AT86" dT="2024-09-18T14:40:53.25" personId="{D360643E-2649-4608-ABC4-9F7B481A46F0}" id="{3926B3ED-B38F-48D7-80CB-F1CB10C9D97C}">
    <text>Local Control. Table: S3</text>
  </threadedComment>
  <threadedComment ref="AL87" dT="2024-06-10T12:11:22.29" personId="{AE1B6C8A-D711-4A93-84CF-0E48550157E8}" id="{D459BB12-420F-4F22-B197-6E716E1A8E64}">
    <text>Antes estaba en CREAM</text>
  </threadedComment>
  <threadedComment ref="AM87" dT="2024-06-10T12:11:22.29" personId="{AE1B6C8A-D711-4A93-84CF-0E48550157E8}" id="{25F37590-0F77-4C3D-BBBE-884B7227F5A7}">
    <text>Antes estaba en CREAM</text>
  </threadedComment>
  <threadedComment ref="AT94" dT="2024-07-09T15:09:12.50" personId="{AE1B6C8A-D711-4A93-84CF-0E48550157E8}" id="{BA9B5FB7-0720-4079-A44A-8D55F6AB22DF}">
    <text>Loan Tape DQ controls 1&amp;2</text>
  </threadedComment>
  <threadedComment ref="AT94" dT="2024-09-02T11:51:55.39" personId="{D360643E-2649-4608-ABC4-9F7B481A46F0}" id="{19324FD2-5215-4CEB-8636-A6965266AC2F}" parentId="{BA9B5FB7-0720-4079-A44A-8D55F6AB22DF}">
    <text>Data Tooling Quality Controls: SCIB/Banking/Banking Data Hub</text>
  </threadedComment>
  <threadedComment ref="BB94" dT="2024-06-25T11:25:27.50" personId="{D360643E-2649-4608-ABC4-9F7B481A46F0}" id="{309ADD7B-4955-4966-A1B0-25792FFD54B0}">
    <text xml:space="preserve">Participants Table Loan IQ --&gt; variable = garantor. Use that to extract information. </text>
  </threadedComment>
  <threadedComment ref="BB94" dT="2024-06-26T15:47:32.49" personId="{D360643E-2649-4608-ABC4-9F7B481A46F0}" id="{BDE975F7-9792-4A48-9DFA-28990404036F}" parentId="{309ADD7B-4955-4966-A1B0-25792FFD54B0}">
    <text>Preguntar si con el glcs o kgr del parent podemos sacar la dirección. Last parent y parent.</text>
  </threadedComment>
  <threadedComment ref="AN105" dT="2024-09-18T16:57:53.72" personId="{D360643E-2649-4608-ABC4-9F7B481A46F0}" id="{7E49BB1C-87A0-4417-A1D4-3115AA62D3BD}">
    <text>No hay copia global</text>
  </threadedComment>
  <threadedComment ref="AM107" dT="2024-07-30T07:39:18.59" personId="{AE1B6C8A-D711-4A93-84CF-0E48550157E8}" id="{0D89C2A2-3369-48D1-BC12-9680F82A934E}">
    <text>Before GBO. Changed 30/07</text>
  </threadedComment>
  <threadedComment ref="K112" dT="2024-07-15T09:20:57.66" personId="{AE1B6C8A-D711-4A93-84CF-0E48550157E8}" id="{B69E4796-8532-4D19-8532-102A67142B17}">
    <text>Se coge intervention_percent de la tabla partcipantes de Loan IQ, para una facility especifica de un deal (ex.  Santander tiene un 47%  para la trancha 2a del deal 2HFTN64U de Intersect) . Luego se coge el drawn_amont_total y se calcula el exposure del santander teniendo en cuenta la exposición como HOST y como no-host)</text>
  </threadedComment>
  <threadedComment ref="BB113" dT="2024-06-25T10:32:39.40" personId="{D360643E-2649-4608-ABC4-9F7B481A46F0}" id="{3C1809D1-A46B-4F00-9311-4C3E167A70F0}">
    <text>The process of distinguishing between underwriting and closing it is not yet in CREAM</text>
  </threadedComment>
  <threadedComment ref="AR127" dT="2024-06-06T09:22:52.25" personId="{AE1B6C8A-D711-4A93-84CF-0E48550157E8}" id="{DEC1928A-E7B1-4A90-B53C-8AB659BA02C7}">
    <text>Nombre del campo en LoanIQ</text>
  </threadedComment>
  <threadedComment ref="AT127" dT="2024-07-09T14:57:29.47" personId="{AE1B6C8A-D711-4A93-84CF-0E48550157E8}" id="{BE2C5826-77AB-488E-BB2D-5069143B1B9A}">
    <text>En Loan Tape DQ Conrtols 1&amp;2. El campo se llama reference rate</text>
  </threadedComment>
  <threadedComment ref="AT127" dT="2024-09-02T11:43:22.62" personId="{D360643E-2649-4608-ABC4-9F7B481A46F0}" id="{013F7641-10C2-4D84-B700-6B21A55E6402}" parentId="{BE2C5826-77AB-488E-BB2D-5069143B1B9A}">
    <text>Data Tooling Quality Controls: SCIB/Banking/Banking Data Hub</text>
  </threadedComment>
  <threadedComment ref="AO128" dT="2024-09-12T08:32:51.89" personId="{AE1B6C8A-D711-4A93-84CF-0E48550157E8}" id="{45CE41D3-3C1D-468C-8B4A-9D2642C9492A}">
    <text xml:space="preserve">Esta traza es de Loan IQ. </text>
  </threadedComment>
  <threadedComment ref="AR128" dT="2024-06-06T09:23:11.99" personId="{AE1B6C8A-D711-4A93-84CF-0E48550157E8}" id="{956C29A7-C3C1-45D6-97A3-F4E19C236400}">
    <text>Nombre del campo en LoanIQ</text>
  </threadedComment>
  <threadedComment ref="AS129" dT="2024-07-18T08:43:38.75" personId="{AE1B6C8A-D711-4A93-84CF-0E48550157E8}" id="{4DB6A4A2-B5F6-46EE-8449-95DB7FE8A963}">
    <text xml:space="preserve">No sabemos para qué cliente es. </text>
  </threadedComment>
  <threadedComment ref="AN130" dT="2024-09-18T16:57:53.72" personId="{D360643E-2649-4608-ABC4-9F7B481A46F0}" id="{C58B342B-6F4F-4A5F-83ED-EA8ACBF83182}">
    <text>No hay copia global</text>
  </threadedComment>
  <threadedComment ref="AT133" dT="2024-07-09T15:00:44.65" personId="{AE1B6C8A-D711-4A93-84CF-0E48550157E8}" id="{35E5B5F0-6773-4822-8808-A6ADF5E8DC85}">
    <text>Loan Tape DQ Controls 1&amp;2</text>
  </threadedComment>
  <threadedComment ref="AU134" dT="2024-08-28T15:14:17.72" personId="{AE1B6C8A-D711-4A93-84CF-0E48550157E8}" id="{36C7735A-D65A-4F6B-8F9F-827BE63D865A}">
    <text>Ver fichero mandado por Raquel Cáceres 28/08 donde aparece en las actas de Riesgos de las operaciones. Ver adjunto columna LGD marcada en amarillo</text>
  </threadedComment>
  <threadedComment ref="BO134" dT="2024-09-20T12:45:41.17" personId="{D360643E-2649-4608-ABC4-9F7B481A46F0}" id="{08F7C2E6-24D0-4E61-AB48-27A5EC3EF969}">
    <text>Before CRM LGD</text>
  </threadedComment>
  <threadedComment ref="K135" dT="2024-07-15T09:20:57.66" personId="{AE1B6C8A-D711-4A93-84CF-0E48550157E8}" id="{994211B6-8E2A-41DE-9015-CE526656DA6D}">
    <text>Se coge intervention_percent de la tabla partcipantes de Loan IQ, para una facility especifica de un deal (ex.  Santander tiene un 47%  para la trancha 2a del deal 2HFTN64U de Intersect) . Luego se coge el drawn_amont_total y se calcula el exposure del santander teniendo en cuenta la exposición como HOST y como no-host)</text>
  </threadedComment>
  <threadedComment ref="AT138" dT="2024-09-02T11:50:39.82" personId="{D360643E-2649-4608-ABC4-9F7B481A46F0}" id="{5EDDD447-EE70-461C-90CF-4ECC26ED8FB5}">
    <text>Data Tooling Quality Controls: SCIB/Banking/Banking Data Hub</text>
  </threadedComment>
  <threadedComment ref="K139" dT="2024-07-16T17:19:10.22" personId="{AE1B6C8A-D711-4A93-84CF-0E48550157E8}" id="{43861C71-57FB-4154-8244-D9C28FCF5185}">
    <text>A la espera de fechas clave intersect</text>
  </threadedComment>
  <threadedComment ref="K139" dT="2024-07-18T16:49:06.95" personId="{AE1B6C8A-D711-4A93-84CF-0E48550157E8}" id="{8DE64E74-1A1C-4E54-8325-0148666C3E17}" parentId="{43861C71-57FB-4154-8244-D9C28FCF5185}">
    <text>Coger los de mercurio</text>
  </threadedComment>
  <threadedComment ref="AT141" dT="2024-09-18T14:36:05.93" personId="{D360643E-2649-4608-ABC4-9F7B481A46F0}" id="{B58C4B64-95DA-4243-9A11-F731CD300EFB}">
    <text>Local Control. Table: ROCA</text>
  </threadedComment>
  <threadedComment ref="K146" dT="2024-07-16T17:19:10.22" personId="{AE1B6C8A-D711-4A93-84CF-0E48550157E8}" id="{B897086A-8BB9-409F-91E7-230F14422DFC}">
    <text>A la espera de fechas clave intersect</text>
  </threadedComment>
  <threadedComment ref="K146" dT="2024-07-18T16:49:15.44" personId="{AE1B6C8A-D711-4A93-84CF-0E48550157E8}" id="{910B8ADB-32B9-4755-87CD-631ADF030DAA}" parentId="{B897086A-8BB9-409F-91E7-230F14422DFC}">
    <text>Coger en mercurio</text>
  </threadedComment>
  <threadedComment ref="AT146" dT="2024-09-18T14:40:53.25" personId="{D360643E-2649-4608-ABC4-9F7B481A46F0}" id="{9A8CE393-BE9F-4945-83C3-F5C54C7A4894}">
    <text>Local Control. Table: S3</text>
  </threadedComment>
  <threadedComment ref="AO156" dT="2024-08-06T13:20:33.29" personId="{AE1B6C8A-D711-4A93-84CF-0E48550157E8}" id="{3A734277-5796-4EED-81C0-B9C30800023D}">
    <text xml:space="preserve">Se vuelca tanto en el lago corporativo como en el de España. Hay que ver de qué lago se va a coger. </text>
  </threadedComment>
  <threadedComment ref="AS157" dT="2024-07-18T10:31:41.63" personId="{AE1B6C8A-D711-4A93-84CF-0E48550157E8}" id="{6632528E-5117-4775-9046-BCA28C6A7FB9}">
    <text>No es para ningún ejemplo concreto</text>
  </threadedComment>
  <threadedComment ref="AR160" dT="2024-07-04T14:56:38.48" personId="{AE1B6C8A-D711-4A93-84CF-0E48550157E8}" id="{BEF4B588-2DE4-41EC-A3CB-6CE42A4B08CE}">
    <text>Es un campo calculado a partir de 2 campos.</text>
  </threadedComment>
  <threadedComment ref="AR161" dT="2024-07-04T14:56:38.48" personId="{AE1B6C8A-D711-4A93-84CF-0E48550157E8}" id="{77F896C2-6EAD-4AC5-966F-C37CDCC20011}">
    <text>Es un campo calculado a partir de 2 campos.</text>
  </threadedComment>
  <threadedComment ref="AR162" dT="2024-07-04T15:12:39.19" personId="{AE1B6C8A-D711-4A93-84CF-0E48550157E8}" id="{CF964E55-309B-402A-A699-FD5B71DBA808}">
    <text>Campo calculado a partir de la suma de 2 campos</text>
  </threadedComment>
  <threadedComment ref="AR163" dT="2024-07-04T15:12:39.19" personId="{AE1B6C8A-D711-4A93-84CF-0E48550157E8}" id="{47883B97-7826-4D09-89D9-3ECF5167E7E5}">
    <text>Campo calculado a partir de la suma de 2 campos</text>
  </threadedComment>
  <threadedComment ref="K190" dT="2024-07-22T14:56:03.87" personId="{AE1B6C8A-D711-4A93-84CF-0E48550157E8}" id="{A40BA409-761B-4602-9063-6B2E985F3497}">
    <text xml:space="preserve">Ahora mismo tienen 2 indicadores, uno ubternoi y otro externo para el regulador. Habria que reformular y ver que llega  en mercurio. </text>
  </threadedComment>
  <threadedComment ref="K190" dT="2024-07-22T14:56:30.85" personId="{AE1B6C8A-D711-4A93-84CF-0E48550157E8}" id="{E3690421-5174-45BC-AE52-4874AB76208A}" parentId="{A40BA409-761B-4602-9063-6B2E985F3497}">
    <text xml:space="preserve">A partir del internal risk rating del santander. </text>
  </threadedComment>
  <threadedComment ref="K190" dT="2024-07-22T14:56:37.36" personId="{AE1B6C8A-D711-4A93-84CF-0E48550157E8}" id="{639C6AC4-DC12-4CBC-A66E-844DE21DC86A}" parentId="{A40BA409-761B-4602-9063-6B2E985F3497}">
    <text>Queríamos limpiarlo</text>
  </threadedComment>
  <threadedComment ref="K191" dT="2024-07-22T14:56:03.87" personId="{AE1B6C8A-D711-4A93-84CF-0E48550157E8}" id="{570CA7D7-749E-450C-B2CB-D04F7ABC8CC6}">
    <text xml:space="preserve">Ahora mismo tienen 2 indicadores, uno ubternoi y otro externo para el regulador. Habria que reformular y ver que llega  en mercurio. </text>
  </threadedComment>
  <threadedComment ref="AS192" dT="2024-07-18T10:31:41.63" personId="{AE1B6C8A-D711-4A93-84CF-0E48550157E8}" id="{FE5A45CE-AEAB-47D6-84B6-89462FB37B0E}">
    <text>No es para ningún ejemplo concreto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 Id="rId5" Type="http://schemas.microsoft.com/office/2019/04/relationships/namedSheetView" Target="../namedSheetViews/namedSheetView3.xml"/><Relationship Id="rId4" Type="http://schemas.microsoft.com/office/2017/10/relationships/threadedComment" Target="../threadedComments/threadedComment9.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 Id="rId5" Type="http://schemas.microsoft.com/office/2019/04/relationships/namedSheetView" Target="../namedSheetViews/namedSheetView2.xml"/><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14C7-7E92-4D86-8EBD-26408EE2333F}">
  <dimension ref="A1:AH121"/>
  <sheetViews>
    <sheetView showGridLines="0" tabSelected="1" topLeftCell="B8" zoomScale="75" zoomScaleNormal="40" workbookViewId="0">
      <selection activeCell="W18" sqref="W18"/>
    </sheetView>
  </sheetViews>
  <sheetFormatPr defaultColWidth="9.1796875" defaultRowHeight="16.5" x14ac:dyDescent="0.5"/>
  <cols>
    <col min="1" max="1" width="5.81640625" customWidth="1"/>
    <col min="2" max="2" width="58.81640625" style="4" bestFit="1" customWidth="1"/>
    <col min="3" max="3" width="59.7265625" style="349" customWidth="1"/>
    <col min="4" max="8" width="37.81640625" style="4" customWidth="1"/>
    <col min="9" max="10" width="20.7265625" style="4" customWidth="1"/>
    <col min="11" max="12" width="35.26953125" style="4" customWidth="1"/>
    <col min="13" max="14" width="31.81640625" style="4" customWidth="1"/>
    <col min="15" max="15" width="59.7265625" style="349" customWidth="1"/>
    <col min="16" max="16" width="38.26953125" style="349" customWidth="1"/>
    <col min="17" max="17" width="23.26953125" style="4" customWidth="1"/>
    <col min="18" max="18" width="14.54296875" style="4" customWidth="1"/>
    <col min="19" max="20" width="23.26953125" style="4" customWidth="1"/>
    <col min="21" max="21" width="15.26953125" style="4" customWidth="1"/>
    <col min="22" max="22" width="17.1796875" style="4" customWidth="1"/>
    <col min="23" max="23" width="44.26953125" style="349" customWidth="1"/>
    <col min="24" max="24" width="44.26953125" style="4" customWidth="1"/>
    <col min="25" max="25" width="30.54296875" style="4" customWidth="1"/>
    <col min="26" max="26" width="32.1796875" style="4" customWidth="1"/>
    <col min="27" max="27" width="27" style="4" customWidth="1"/>
    <col min="28" max="28" width="30.26953125" style="4" bestFit="1" customWidth="1"/>
    <col min="29" max="30" width="30.26953125" style="4" customWidth="1"/>
    <col min="31" max="31" width="24.54296875" style="4" bestFit="1" customWidth="1"/>
    <col min="32" max="32" width="24.453125" style="4" bestFit="1" customWidth="1"/>
    <col min="33" max="34" width="0" hidden="1" customWidth="1"/>
  </cols>
  <sheetData>
    <row r="1" spans="1:34" x14ac:dyDescent="0.5">
      <c r="C1" s="347"/>
      <c r="O1" s="347"/>
      <c r="P1" s="347"/>
    </row>
    <row r="2" spans="1:34" x14ac:dyDescent="0.5">
      <c r="C2" s="347"/>
      <c r="D2"/>
      <c r="E2"/>
      <c r="H2"/>
      <c r="M2"/>
      <c r="N2"/>
      <c r="O2" s="347"/>
      <c r="P2" s="347"/>
      <c r="Q2" s="358" t="s">
        <v>0</v>
      </c>
      <c r="R2" s="364" t="s">
        <v>1</v>
      </c>
      <c r="U2" s="2"/>
      <c r="V2" s="2"/>
      <c r="W2" s="388" t="s">
        <v>0</v>
      </c>
      <c r="X2" s="2" t="s">
        <v>2</v>
      </c>
      <c r="AA2" s="2"/>
      <c r="AB2" s="2"/>
      <c r="AC2" s="344"/>
      <c r="AD2" s="344"/>
      <c r="AE2"/>
      <c r="AF2"/>
    </row>
    <row r="3" spans="1:34" ht="33" x14ac:dyDescent="0.5">
      <c r="C3" s="347"/>
      <c r="D3"/>
      <c r="E3"/>
      <c r="H3"/>
      <c r="M3"/>
      <c r="N3"/>
      <c r="O3" s="347"/>
      <c r="P3" s="347"/>
      <c r="Q3" s="354" t="s">
        <v>3</v>
      </c>
      <c r="R3" s="364" t="s">
        <v>4</v>
      </c>
      <c r="U3" s="2"/>
      <c r="V3" s="2"/>
      <c r="W3" s="355" t="s">
        <v>3</v>
      </c>
      <c r="X3" s="2" t="s">
        <v>5</v>
      </c>
      <c r="AA3" s="2"/>
      <c r="AB3" s="2"/>
      <c r="AC3" s="344"/>
      <c r="AD3" s="344"/>
      <c r="AE3"/>
      <c r="AF3"/>
    </row>
    <row r="4" spans="1:34" ht="33" x14ac:dyDescent="0.5">
      <c r="C4" s="347"/>
      <c r="K4" s="345"/>
      <c r="L4" s="345"/>
      <c r="O4" s="347"/>
      <c r="P4" s="347"/>
      <c r="Q4" s="369" t="s">
        <v>3</v>
      </c>
      <c r="R4" s="364" t="s">
        <v>6</v>
      </c>
      <c r="U4" s="2"/>
      <c r="V4" s="2"/>
      <c r="W4" s="389" t="s">
        <v>7</v>
      </c>
      <c r="X4" s="2" t="s">
        <v>8</v>
      </c>
      <c r="AA4" s="2"/>
      <c r="AB4" s="344"/>
      <c r="AC4" s="344"/>
      <c r="AD4" s="344"/>
      <c r="AE4" s="2"/>
      <c r="AF4" s="2"/>
    </row>
    <row r="5" spans="1:34" x14ac:dyDescent="0.5">
      <c r="C5" s="347"/>
      <c r="K5" s="345"/>
      <c r="L5" s="345"/>
      <c r="O5" s="347"/>
      <c r="P5" s="347"/>
      <c r="Q5" s="356" t="s">
        <v>7</v>
      </c>
      <c r="R5" s="364" t="s">
        <v>9</v>
      </c>
      <c r="U5" s="2"/>
      <c r="V5" s="2"/>
      <c r="W5" s="390" t="s">
        <v>10</v>
      </c>
      <c r="X5" s="2" t="s">
        <v>11</v>
      </c>
      <c r="AA5" s="2"/>
      <c r="AB5" s="2"/>
      <c r="AC5" s="344"/>
      <c r="AD5" s="344"/>
      <c r="AE5" s="2"/>
      <c r="AF5" s="2"/>
    </row>
    <row r="6" spans="1:34" x14ac:dyDescent="0.5">
      <c r="C6" s="347"/>
      <c r="D6"/>
      <c r="E6"/>
      <c r="H6"/>
      <c r="M6"/>
      <c r="N6"/>
      <c r="O6" s="347"/>
      <c r="P6" s="347"/>
      <c r="Q6" s="357" t="s">
        <v>10</v>
      </c>
      <c r="R6" s="364" t="s">
        <v>12</v>
      </c>
      <c r="U6" s="2"/>
      <c r="V6" s="2"/>
      <c r="W6" s="391" t="s">
        <v>13</v>
      </c>
      <c r="X6" s="2" t="s">
        <v>14</v>
      </c>
      <c r="AA6" s="2"/>
      <c r="AB6" s="344"/>
      <c r="AC6" s="344"/>
      <c r="AD6" s="344"/>
      <c r="AE6"/>
      <c r="AF6"/>
    </row>
    <row r="7" spans="1:34" x14ac:dyDescent="0.5">
      <c r="C7" s="347"/>
      <c r="K7" s="345"/>
      <c r="L7" s="345"/>
      <c r="O7" s="347"/>
      <c r="P7" s="347"/>
      <c r="Q7" s="363" t="s">
        <v>13</v>
      </c>
      <c r="R7" s="364" t="s">
        <v>15</v>
      </c>
      <c r="U7" s="344"/>
      <c r="W7" s="392" t="s">
        <v>16</v>
      </c>
      <c r="X7" s="364" t="s">
        <v>17</v>
      </c>
      <c r="AA7" s="2"/>
      <c r="AB7" s="344"/>
      <c r="AC7" s="344"/>
      <c r="AD7" s="344"/>
      <c r="AE7" s="2"/>
      <c r="AF7" s="2"/>
    </row>
    <row r="8" spans="1:34" ht="49.5" x14ac:dyDescent="0.5">
      <c r="C8" s="347"/>
      <c r="K8" s="345"/>
      <c r="L8" s="345"/>
      <c r="O8" s="347"/>
      <c r="P8" s="347"/>
      <c r="Q8" s="371" t="s">
        <v>18</v>
      </c>
      <c r="R8" s="364" t="s">
        <v>19</v>
      </c>
      <c r="U8" s="344"/>
      <c r="W8" s="372" t="s">
        <v>20</v>
      </c>
      <c r="X8" s="2" t="s">
        <v>21</v>
      </c>
      <c r="AA8" s="2"/>
      <c r="AB8" s="344"/>
      <c r="AC8" s="344"/>
      <c r="AD8" s="344"/>
      <c r="AE8" s="2"/>
      <c r="AF8" s="2"/>
    </row>
    <row r="9" spans="1:34" x14ac:dyDescent="0.5">
      <c r="C9" s="347"/>
      <c r="K9" s="345"/>
      <c r="L9" s="345"/>
      <c r="O9" s="347"/>
      <c r="P9" s="347"/>
      <c r="Y9" s="2"/>
      <c r="Z9" s="2"/>
      <c r="AA9" s="2"/>
      <c r="AB9" s="2"/>
      <c r="AC9" s="2"/>
      <c r="AD9" s="2"/>
      <c r="AE9" s="2"/>
      <c r="AF9" s="2"/>
    </row>
    <row r="10" spans="1:34" x14ac:dyDescent="0.5">
      <c r="C10"/>
      <c r="D10" s="398" t="s">
        <v>22</v>
      </c>
      <c r="E10" s="398"/>
      <c r="F10" s="398"/>
      <c r="G10" s="398"/>
      <c r="H10" s="398"/>
      <c r="I10" s="398"/>
      <c r="J10" s="398"/>
      <c r="K10" s="399" t="s">
        <v>23</v>
      </c>
      <c r="L10" s="400"/>
      <c r="M10" s="401"/>
      <c r="N10" s="399" t="s">
        <v>24</v>
      </c>
      <c r="O10" s="400"/>
      <c r="P10" s="401"/>
      <c r="Q10" s="402" t="s">
        <v>25</v>
      </c>
      <c r="R10" s="403"/>
      <c r="Y10" s="2"/>
      <c r="Z10" s="2"/>
      <c r="AA10" s="398" t="s">
        <v>26</v>
      </c>
      <c r="AB10" s="404"/>
      <c r="AC10" s="404"/>
      <c r="AD10" s="405"/>
      <c r="AE10" s="2"/>
      <c r="AF10" s="2"/>
    </row>
    <row r="11" spans="1:34" s="2" customFormat="1" ht="33" x14ac:dyDescent="0.5">
      <c r="A11"/>
      <c r="B11" s="346" t="s">
        <v>27</v>
      </c>
      <c r="C11" s="346" t="s">
        <v>28</v>
      </c>
      <c r="D11" s="346" t="s">
        <v>29</v>
      </c>
      <c r="E11" s="346" t="s">
        <v>30</v>
      </c>
      <c r="F11" s="346" t="s">
        <v>31</v>
      </c>
      <c r="G11" s="346" t="s">
        <v>32</v>
      </c>
      <c r="H11" s="346" t="s">
        <v>33</v>
      </c>
      <c r="I11" s="346" t="s">
        <v>34</v>
      </c>
      <c r="J11" s="346" t="s">
        <v>35</v>
      </c>
      <c r="K11" s="346" t="s">
        <v>36</v>
      </c>
      <c r="L11" s="346" t="s">
        <v>37</v>
      </c>
      <c r="M11" s="350" t="s">
        <v>38</v>
      </c>
      <c r="N11" s="350" t="s">
        <v>39</v>
      </c>
      <c r="O11" s="346" t="s">
        <v>40</v>
      </c>
      <c r="P11" s="350" t="s">
        <v>41</v>
      </c>
      <c r="Q11" s="350" t="s">
        <v>42</v>
      </c>
      <c r="R11" s="350" t="s">
        <v>43</v>
      </c>
      <c r="S11" s="350" t="s">
        <v>44</v>
      </c>
      <c r="T11" s="350" t="s">
        <v>2799</v>
      </c>
      <c r="U11" s="350" t="s">
        <v>45</v>
      </c>
      <c r="V11" s="350" t="s">
        <v>46</v>
      </c>
      <c r="W11" s="350" t="s">
        <v>47</v>
      </c>
      <c r="X11" s="350" t="s">
        <v>2791</v>
      </c>
      <c r="Y11" s="350" t="s">
        <v>48</v>
      </c>
      <c r="Z11" s="346" t="s">
        <v>49</v>
      </c>
      <c r="AA11" s="350" t="s">
        <v>50</v>
      </c>
      <c r="AB11" s="350" t="s">
        <v>51</v>
      </c>
      <c r="AC11" s="350" t="s">
        <v>52</v>
      </c>
      <c r="AD11" s="350" t="s">
        <v>53</v>
      </c>
      <c r="AE11" s="346" t="s">
        <v>54</v>
      </c>
      <c r="AF11" s="346" t="s">
        <v>55</v>
      </c>
      <c r="AG11" s="346" t="s">
        <v>2789</v>
      </c>
      <c r="AH11" s="346" t="s">
        <v>454</v>
      </c>
    </row>
    <row r="12" spans="1:34" ht="33.75" customHeight="1" x14ac:dyDescent="0.5">
      <c r="B12" s="338" t="s">
        <v>56</v>
      </c>
      <c r="C12" s="348" t="s">
        <v>57</v>
      </c>
      <c r="D12" s="338" t="s">
        <v>58</v>
      </c>
      <c r="E12" s="338" t="s">
        <v>58</v>
      </c>
      <c r="F12" s="338" t="s">
        <v>58</v>
      </c>
      <c r="G12" s="338" t="s">
        <v>58</v>
      </c>
      <c r="H12" s="338" t="s">
        <v>58</v>
      </c>
      <c r="I12" s="338" t="s">
        <v>58</v>
      </c>
      <c r="J12" s="338" t="s">
        <v>59</v>
      </c>
      <c r="K12" s="334" t="s">
        <v>59</v>
      </c>
      <c r="L12" s="334" t="s">
        <v>58</v>
      </c>
      <c r="M12" s="338" t="s">
        <v>60</v>
      </c>
      <c r="N12" s="338" t="str">
        <f>IF(O12="-","N","Y")</f>
        <v>Y</v>
      </c>
      <c r="O12" s="348" t="s">
        <v>61</v>
      </c>
      <c r="P12" s="348" t="s">
        <v>62</v>
      </c>
      <c r="Q12" s="334" t="s">
        <v>63</v>
      </c>
      <c r="R12" s="334" t="s">
        <v>63</v>
      </c>
      <c r="S12" s="334" t="s">
        <v>59</v>
      </c>
      <c r="T12" s="334" t="s">
        <v>70</v>
      </c>
      <c r="U12" s="334" t="s">
        <v>64</v>
      </c>
      <c r="V12" s="334" t="s">
        <v>65</v>
      </c>
      <c r="W12" s="348" t="s">
        <v>2801</v>
      </c>
      <c r="X12" s="354" t="s">
        <v>3</v>
      </c>
      <c r="Y12" s="359" t="s">
        <v>13</v>
      </c>
      <c r="Z12" s="359" t="s">
        <v>13</v>
      </c>
      <c r="AA12" s="334" t="s">
        <v>16</v>
      </c>
      <c r="AB12" s="360" t="s">
        <v>16</v>
      </c>
      <c r="AC12" s="334" t="s">
        <v>16</v>
      </c>
      <c r="AD12" s="334" t="s">
        <v>16</v>
      </c>
      <c r="AE12" s="359" t="s">
        <v>13</v>
      </c>
      <c r="AF12" s="359" t="s">
        <v>13</v>
      </c>
      <c r="AG12" s="338" t="s">
        <v>2049</v>
      </c>
      <c r="AH12" s="386" t="s">
        <v>59</v>
      </c>
    </row>
    <row r="13" spans="1:34" ht="33" x14ac:dyDescent="0.5">
      <c r="B13" s="338" t="s">
        <v>66</v>
      </c>
      <c r="C13" s="348" t="s">
        <v>67</v>
      </c>
      <c r="D13" s="338" t="s">
        <v>58</v>
      </c>
      <c r="E13" s="338" t="s">
        <v>58</v>
      </c>
      <c r="F13" s="338" t="s">
        <v>58</v>
      </c>
      <c r="G13" s="338" t="s">
        <v>58</v>
      </c>
      <c r="H13" s="338" t="s">
        <v>58</v>
      </c>
      <c r="I13" s="338" t="s">
        <v>58</v>
      </c>
      <c r="J13" s="338" t="s">
        <v>59</v>
      </c>
      <c r="K13" s="334" t="s">
        <v>68</v>
      </c>
      <c r="L13" s="365" t="s">
        <v>69</v>
      </c>
      <c r="M13" s="338" t="s">
        <v>68</v>
      </c>
      <c r="N13" s="338" t="str">
        <f t="shared" ref="N13:N80" si="0">IF(O13="-","N","Y")</f>
        <v>Y</v>
      </c>
      <c r="O13" s="348" t="s">
        <v>66</v>
      </c>
      <c r="P13" s="348" t="s">
        <v>70</v>
      </c>
      <c r="Q13" s="334" t="s">
        <v>71</v>
      </c>
      <c r="R13" s="334" t="s">
        <v>63</v>
      </c>
      <c r="S13" s="334" t="s">
        <v>59</v>
      </c>
      <c r="T13" s="334" t="s">
        <v>70</v>
      </c>
      <c r="U13" s="334" t="s">
        <v>64</v>
      </c>
      <c r="V13" s="334" t="s">
        <v>65</v>
      </c>
      <c r="W13" s="348" t="s">
        <v>2801</v>
      </c>
      <c r="X13" s="354" t="s">
        <v>3</v>
      </c>
      <c r="Y13" s="360" t="s">
        <v>13</v>
      </c>
      <c r="Z13" s="360" t="s">
        <v>13</v>
      </c>
      <c r="AA13" s="359" t="s">
        <v>13</v>
      </c>
      <c r="AB13" s="359" t="s">
        <v>13</v>
      </c>
      <c r="AC13" s="334" t="s">
        <v>16</v>
      </c>
      <c r="AD13" s="334" t="s">
        <v>16</v>
      </c>
      <c r="AE13" s="360" t="s">
        <v>13</v>
      </c>
      <c r="AF13" s="359" t="s">
        <v>13</v>
      </c>
      <c r="AG13" s="338" t="s">
        <v>2049</v>
      </c>
      <c r="AH13" s="386" t="s">
        <v>68</v>
      </c>
    </row>
    <row r="14" spans="1:34" ht="33" x14ac:dyDescent="0.5">
      <c r="B14" s="338" t="s">
        <v>72</v>
      </c>
      <c r="C14" s="348" t="s">
        <v>73</v>
      </c>
      <c r="D14" s="338" t="s">
        <v>58</v>
      </c>
      <c r="E14" s="338" t="s">
        <v>58</v>
      </c>
      <c r="F14" s="338" t="s">
        <v>58</v>
      </c>
      <c r="G14" s="338" t="s">
        <v>58</v>
      </c>
      <c r="H14" s="338" t="s">
        <v>58</v>
      </c>
      <c r="I14" s="338" t="s">
        <v>58</v>
      </c>
      <c r="J14" s="338" t="s">
        <v>59</v>
      </c>
      <c r="K14" s="365" t="s">
        <v>59</v>
      </c>
      <c r="L14" s="365" t="s">
        <v>58</v>
      </c>
      <c r="M14" s="338" t="s">
        <v>59</v>
      </c>
      <c r="N14" s="338" t="str">
        <f t="shared" si="0"/>
        <v>Y</v>
      </c>
      <c r="O14" s="348" t="s">
        <v>74</v>
      </c>
      <c r="P14" s="348" t="s">
        <v>70</v>
      </c>
      <c r="Q14" s="334" t="s">
        <v>75</v>
      </c>
      <c r="R14" s="334" t="s">
        <v>63</v>
      </c>
      <c r="S14" s="334" t="s">
        <v>59</v>
      </c>
      <c r="T14" s="334" t="s">
        <v>70</v>
      </c>
      <c r="U14" s="334" t="s">
        <v>64</v>
      </c>
      <c r="V14" s="334" t="s">
        <v>65</v>
      </c>
      <c r="W14" s="348" t="s">
        <v>2801</v>
      </c>
      <c r="X14" s="354" t="s">
        <v>3</v>
      </c>
      <c r="Y14" s="360" t="s">
        <v>13</v>
      </c>
      <c r="Z14" s="360" t="s">
        <v>13</v>
      </c>
      <c r="AA14" s="334" t="s">
        <v>16</v>
      </c>
      <c r="AB14" s="334" t="s">
        <v>16</v>
      </c>
      <c r="AC14" s="334" t="s">
        <v>16</v>
      </c>
      <c r="AD14" s="334" t="s">
        <v>16</v>
      </c>
      <c r="AE14" s="359" t="s">
        <v>13</v>
      </c>
      <c r="AF14" s="360" t="s">
        <v>13</v>
      </c>
      <c r="AG14" s="338" t="s">
        <v>2049</v>
      </c>
      <c r="AH14" s="386" t="s">
        <v>68</v>
      </c>
    </row>
    <row r="15" spans="1:34" ht="49.5" x14ac:dyDescent="0.5">
      <c r="B15" s="338" t="s">
        <v>76</v>
      </c>
      <c r="C15" s="348" t="s">
        <v>77</v>
      </c>
      <c r="D15" s="338" t="s">
        <v>58</v>
      </c>
      <c r="E15" s="338" t="s">
        <v>58</v>
      </c>
      <c r="F15" s="338" t="s">
        <v>58</v>
      </c>
      <c r="G15" s="338" t="s">
        <v>58</v>
      </c>
      <c r="H15" s="338" t="s">
        <v>58</v>
      </c>
      <c r="I15" s="338" t="s">
        <v>58</v>
      </c>
      <c r="J15" s="338" t="s">
        <v>59</v>
      </c>
      <c r="K15" s="334" t="s">
        <v>68</v>
      </c>
      <c r="L15" s="365" t="s">
        <v>78</v>
      </c>
      <c r="M15" s="338" t="s">
        <v>68</v>
      </c>
      <c r="N15" s="338" t="str">
        <f t="shared" si="0"/>
        <v>Y</v>
      </c>
      <c r="O15" s="348" t="s">
        <v>76</v>
      </c>
      <c r="P15" s="348" t="s">
        <v>70</v>
      </c>
      <c r="Q15" s="334" t="s">
        <v>71</v>
      </c>
      <c r="R15" s="334" t="s">
        <v>63</v>
      </c>
      <c r="S15" s="334" t="s">
        <v>59</v>
      </c>
      <c r="T15" s="334" t="s">
        <v>70</v>
      </c>
      <c r="U15" s="334" t="s">
        <v>64</v>
      </c>
      <c r="V15" s="334" t="s">
        <v>65</v>
      </c>
      <c r="W15" s="348" t="s">
        <v>2801</v>
      </c>
      <c r="X15" s="355" t="s">
        <v>3</v>
      </c>
      <c r="Y15" s="359" t="s">
        <v>13</v>
      </c>
      <c r="Z15" s="359" t="s">
        <v>13</v>
      </c>
      <c r="AA15" s="334" t="s">
        <v>16</v>
      </c>
      <c r="AB15" s="334" t="s">
        <v>16</v>
      </c>
      <c r="AC15" s="334" t="s">
        <v>16</v>
      </c>
      <c r="AD15" s="334" t="s">
        <v>16</v>
      </c>
      <c r="AE15" s="359" t="s">
        <v>13</v>
      </c>
      <c r="AF15" s="360" t="s">
        <v>13</v>
      </c>
      <c r="AG15" s="338" t="s">
        <v>2049</v>
      </c>
      <c r="AH15" s="386" t="s">
        <v>59</v>
      </c>
    </row>
    <row r="16" spans="1:34" ht="132" x14ac:dyDescent="0.5">
      <c r="B16" s="338" t="s">
        <v>2795</v>
      </c>
      <c r="C16" s="348" t="s">
        <v>79</v>
      </c>
      <c r="D16" s="338" t="s">
        <v>58</v>
      </c>
      <c r="E16" s="338" t="s">
        <v>58</v>
      </c>
      <c r="F16" s="338" t="s">
        <v>58</v>
      </c>
      <c r="G16" s="338" t="s">
        <v>58</v>
      </c>
      <c r="H16" s="338" t="s">
        <v>58</v>
      </c>
      <c r="I16" s="338" t="s">
        <v>58</v>
      </c>
      <c r="J16" s="338" t="s">
        <v>59</v>
      </c>
      <c r="K16" s="365" t="s">
        <v>59</v>
      </c>
      <c r="L16" s="365" t="s">
        <v>58</v>
      </c>
      <c r="M16" s="338" t="s">
        <v>59</v>
      </c>
      <c r="N16" s="338" t="str">
        <f t="shared" si="0"/>
        <v>N</v>
      </c>
      <c r="O16" s="348" t="s">
        <v>58</v>
      </c>
      <c r="P16" s="348" t="s">
        <v>63</v>
      </c>
      <c r="Q16" s="334" t="s">
        <v>63</v>
      </c>
      <c r="R16" s="334" t="s">
        <v>75</v>
      </c>
      <c r="S16" s="334" t="s">
        <v>68</v>
      </c>
      <c r="T16" s="334" t="s">
        <v>70</v>
      </c>
      <c r="U16" s="334" t="s">
        <v>80</v>
      </c>
      <c r="V16" s="334" t="s">
        <v>80</v>
      </c>
      <c r="W16" s="348" t="s">
        <v>2836</v>
      </c>
      <c r="X16" s="356" t="s">
        <v>7</v>
      </c>
      <c r="Y16" s="360" t="s">
        <v>13</v>
      </c>
      <c r="Z16" s="360" t="s">
        <v>13</v>
      </c>
      <c r="AA16" s="359" t="s">
        <v>13</v>
      </c>
      <c r="AB16" s="334" t="s">
        <v>16</v>
      </c>
      <c r="AC16" s="359" t="s">
        <v>13</v>
      </c>
      <c r="AD16" s="334" t="s">
        <v>16</v>
      </c>
      <c r="AE16" s="360" t="s">
        <v>13</v>
      </c>
      <c r="AF16" s="360" t="s">
        <v>13</v>
      </c>
      <c r="AG16" s="338" t="s">
        <v>2792</v>
      </c>
      <c r="AH16" s="386" t="s">
        <v>59</v>
      </c>
    </row>
    <row r="17" spans="2:34" x14ac:dyDescent="0.5">
      <c r="B17" s="338" t="s">
        <v>2805</v>
      </c>
      <c r="C17" s="348" t="s">
        <v>2807</v>
      </c>
      <c r="D17" s="351" t="s">
        <v>2806</v>
      </c>
      <c r="E17" s="338" t="s">
        <v>124</v>
      </c>
      <c r="F17" s="338" t="s">
        <v>85</v>
      </c>
      <c r="G17" s="338" t="s">
        <v>112</v>
      </c>
      <c r="H17" s="338" t="s">
        <v>87</v>
      </c>
      <c r="I17" s="338" t="s">
        <v>65</v>
      </c>
      <c r="J17" s="338" t="s">
        <v>59</v>
      </c>
      <c r="K17" s="334" t="s">
        <v>59</v>
      </c>
      <c r="L17" s="334" t="s">
        <v>58</v>
      </c>
      <c r="M17" s="338" t="s">
        <v>60</v>
      </c>
      <c r="N17" s="338" t="str">
        <f>IF(O17="-","N","Y")</f>
        <v>N</v>
      </c>
      <c r="O17" s="348" t="s">
        <v>58</v>
      </c>
      <c r="P17" s="348" t="s">
        <v>63</v>
      </c>
      <c r="Q17" s="334" t="s">
        <v>63</v>
      </c>
      <c r="R17" s="334" t="s">
        <v>63</v>
      </c>
      <c r="S17" s="334" t="s">
        <v>59</v>
      </c>
      <c r="T17" s="334" t="s">
        <v>70</v>
      </c>
      <c r="U17" s="334" t="s">
        <v>64</v>
      </c>
      <c r="V17" s="334" t="s">
        <v>124</v>
      </c>
      <c r="W17" s="348" t="s">
        <v>2802</v>
      </c>
      <c r="X17" s="334" t="s">
        <v>16</v>
      </c>
      <c r="Y17" s="334" t="s">
        <v>16</v>
      </c>
      <c r="Z17" s="334" t="s">
        <v>16</v>
      </c>
      <c r="AA17" s="334" t="s">
        <v>16</v>
      </c>
      <c r="AB17" s="334" t="s">
        <v>16</v>
      </c>
      <c r="AC17" s="334" t="s">
        <v>16</v>
      </c>
      <c r="AD17" s="334" t="s">
        <v>16</v>
      </c>
      <c r="AE17" s="334" t="s">
        <v>16</v>
      </c>
      <c r="AF17" s="357" t="s">
        <v>10</v>
      </c>
      <c r="AG17" s="338" t="s">
        <v>2792</v>
      </c>
      <c r="AH17" s="386" t="s">
        <v>68</v>
      </c>
    </row>
    <row r="18" spans="2:34" ht="95.25" customHeight="1" x14ac:dyDescent="0.5">
      <c r="B18" s="338" t="s">
        <v>81</v>
      </c>
      <c r="C18" s="348" t="s">
        <v>82</v>
      </c>
      <c r="D18" s="338" t="s">
        <v>83</v>
      </c>
      <c r="E18" s="338" t="s">
        <v>84</v>
      </c>
      <c r="F18" s="338" t="s">
        <v>85</v>
      </c>
      <c r="G18" s="338" t="s">
        <v>86</v>
      </c>
      <c r="H18" s="338" t="s">
        <v>87</v>
      </c>
      <c r="I18" s="338" t="s">
        <v>65</v>
      </c>
      <c r="J18" s="338" t="s">
        <v>59</v>
      </c>
      <c r="K18" s="365" t="s">
        <v>68</v>
      </c>
      <c r="L18" s="365" t="s">
        <v>88</v>
      </c>
      <c r="M18" s="338" t="s">
        <v>68</v>
      </c>
      <c r="N18" s="338" t="str">
        <f t="shared" si="0"/>
        <v>Y</v>
      </c>
      <c r="O18" s="348" t="s">
        <v>89</v>
      </c>
      <c r="P18" s="348" t="s">
        <v>70</v>
      </c>
      <c r="Q18" s="334" t="s">
        <v>75</v>
      </c>
      <c r="R18" s="334" t="s">
        <v>63</v>
      </c>
      <c r="S18" s="334" t="s">
        <v>59</v>
      </c>
      <c r="T18" s="334" t="s">
        <v>70</v>
      </c>
      <c r="U18" s="334" t="s">
        <v>64</v>
      </c>
      <c r="V18" s="334" t="s">
        <v>65</v>
      </c>
      <c r="W18" s="348" t="s">
        <v>2803</v>
      </c>
      <c r="X18" s="354" t="s">
        <v>3</v>
      </c>
      <c r="Y18" s="359" t="s">
        <v>13</v>
      </c>
      <c r="Z18" s="359" t="s">
        <v>13</v>
      </c>
      <c r="AA18" s="361" t="s">
        <v>16</v>
      </c>
      <c r="AB18" s="361" t="s">
        <v>16</v>
      </c>
      <c r="AC18" s="361" t="s">
        <v>16</v>
      </c>
      <c r="AD18" s="361" t="s">
        <v>16</v>
      </c>
      <c r="AE18" s="359" t="s">
        <v>13</v>
      </c>
      <c r="AF18" s="359" t="s">
        <v>13</v>
      </c>
      <c r="AG18" s="338" t="s">
        <v>2792</v>
      </c>
      <c r="AH18" s="386" t="s">
        <v>59</v>
      </c>
    </row>
    <row r="19" spans="2:34" ht="33" customHeight="1" x14ac:dyDescent="0.5">
      <c r="B19" s="338" t="s">
        <v>90</v>
      </c>
      <c r="C19" s="348" t="s">
        <v>91</v>
      </c>
      <c r="D19" s="338" t="s">
        <v>92</v>
      </c>
      <c r="E19" s="338" t="s">
        <v>86</v>
      </c>
      <c r="F19" s="338" t="s">
        <v>87</v>
      </c>
      <c r="G19" s="338" t="s">
        <v>86</v>
      </c>
      <c r="H19" s="338" t="s">
        <v>87</v>
      </c>
      <c r="I19" s="338" t="s">
        <v>65</v>
      </c>
      <c r="J19" s="338" t="s">
        <v>59</v>
      </c>
      <c r="K19" s="338" t="s">
        <v>59</v>
      </c>
      <c r="L19" s="365" t="s">
        <v>58</v>
      </c>
      <c r="M19" s="338" t="s">
        <v>68</v>
      </c>
      <c r="N19" s="338" t="str">
        <f t="shared" si="0"/>
        <v>Y</v>
      </c>
      <c r="O19" s="348" t="s">
        <v>90</v>
      </c>
      <c r="P19" s="348" t="s">
        <v>70</v>
      </c>
      <c r="Q19" s="334" t="s">
        <v>75</v>
      </c>
      <c r="R19" s="334" t="s">
        <v>63</v>
      </c>
      <c r="S19" s="334" t="s">
        <v>59</v>
      </c>
      <c r="T19" s="334" t="s">
        <v>70</v>
      </c>
      <c r="U19" s="334" t="s">
        <v>64</v>
      </c>
      <c r="V19" s="334" t="s">
        <v>65</v>
      </c>
      <c r="W19" s="348" t="s">
        <v>2801</v>
      </c>
      <c r="X19" s="354" t="s">
        <v>3</v>
      </c>
      <c r="Y19" s="360" t="s">
        <v>13</v>
      </c>
      <c r="Z19" s="360" t="s">
        <v>13</v>
      </c>
      <c r="AA19" s="334" t="s">
        <v>16</v>
      </c>
      <c r="AB19" s="334" t="s">
        <v>16</v>
      </c>
      <c r="AC19" s="334" t="s">
        <v>16</v>
      </c>
      <c r="AD19" s="334" t="s">
        <v>16</v>
      </c>
      <c r="AE19" s="360" t="s">
        <v>13</v>
      </c>
      <c r="AF19" s="360" t="s">
        <v>13</v>
      </c>
      <c r="AG19" s="338" t="s">
        <v>616</v>
      </c>
      <c r="AH19" s="386" t="s">
        <v>59</v>
      </c>
    </row>
    <row r="20" spans="2:34" ht="33" x14ac:dyDescent="0.5">
      <c r="B20" s="338" t="s">
        <v>93</v>
      </c>
      <c r="C20" s="348" t="s">
        <v>94</v>
      </c>
      <c r="D20" s="338" t="s">
        <v>58</v>
      </c>
      <c r="E20" s="338" t="s">
        <v>58</v>
      </c>
      <c r="F20" s="338" t="s">
        <v>58</v>
      </c>
      <c r="G20" s="338" t="s">
        <v>58</v>
      </c>
      <c r="H20" s="338" t="s">
        <v>58</v>
      </c>
      <c r="I20" s="338" t="s">
        <v>58</v>
      </c>
      <c r="J20" s="338" t="s">
        <v>59</v>
      </c>
      <c r="K20" s="365" t="s">
        <v>68</v>
      </c>
      <c r="L20" s="365" t="s">
        <v>95</v>
      </c>
      <c r="M20" s="338" t="s">
        <v>68</v>
      </c>
      <c r="N20" s="338" t="str">
        <f t="shared" si="0"/>
        <v>Y</v>
      </c>
      <c r="O20" s="348" t="s">
        <v>96</v>
      </c>
      <c r="P20" s="348" t="s">
        <v>97</v>
      </c>
      <c r="Q20" s="334" t="s">
        <v>71</v>
      </c>
      <c r="R20" s="334" t="s">
        <v>63</v>
      </c>
      <c r="S20" s="334" t="s">
        <v>59</v>
      </c>
      <c r="T20" s="334" t="s">
        <v>97</v>
      </c>
      <c r="U20" s="334" t="s">
        <v>64</v>
      </c>
      <c r="V20" s="334" t="s">
        <v>65</v>
      </c>
      <c r="W20" s="348" t="s">
        <v>2801</v>
      </c>
      <c r="X20" s="354" t="s">
        <v>3</v>
      </c>
      <c r="Y20" s="360" t="s">
        <v>13</v>
      </c>
      <c r="Z20" s="360" t="s">
        <v>13</v>
      </c>
      <c r="AA20" s="334" t="s">
        <v>16</v>
      </c>
      <c r="AB20" s="334" t="s">
        <v>16</v>
      </c>
      <c r="AC20" s="334" t="s">
        <v>16</v>
      </c>
      <c r="AD20" s="334" t="s">
        <v>16</v>
      </c>
      <c r="AE20" s="360" t="s">
        <v>13</v>
      </c>
      <c r="AF20" s="360" t="s">
        <v>13</v>
      </c>
      <c r="AG20" s="338" t="s">
        <v>2049</v>
      </c>
      <c r="AH20" s="386" t="s">
        <v>68</v>
      </c>
    </row>
    <row r="21" spans="2:34" ht="33" x14ac:dyDescent="0.5">
      <c r="B21" s="338" t="s">
        <v>98</v>
      </c>
      <c r="C21" s="348" t="s">
        <v>99</v>
      </c>
      <c r="D21" s="338" t="s">
        <v>100</v>
      </c>
      <c r="E21" s="338" t="s">
        <v>86</v>
      </c>
      <c r="F21" s="338" t="s">
        <v>85</v>
      </c>
      <c r="G21" s="338" t="s">
        <v>86</v>
      </c>
      <c r="H21" s="338" t="s">
        <v>87</v>
      </c>
      <c r="I21" s="338" t="s">
        <v>55</v>
      </c>
      <c r="J21" s="338" t="s">
        <v>68</v>
      </c>
      <c r="K21" s="365" t="s">
        <v>68</v>
      </c>
      <c r="L21" s="365" t="s">
        <v>101</v>
      </c>
      <c r="M21" s="351" t="s">
        <v>102</v>
      </c>
      <c r="N21" s="338" t="str">
        <f t="shared" si="0"/>
        <v>Y</v>
      </c>
      <c r="O21" s="348" t="s">
        <v>103</v>
      </c>
      <c r="P21" s="348" t="s">
        <v>97</v>
      </c>
      <c r="Q21" s="334" t="s">
        <v>71</v>
      </c>
      <c r="R21" s="334" t="s">
        <v>63</v>
      </c>
      <c r="S21" s="334" t="s">
        <v>59</v>
      </c>
      <c r="T21" s="334" t="s">
        <v>97</v>
      </c>
      <c r="U21" s="334" t="s">
        <v>64</v>
      </c>
      <c r="V21" s="334" t="s">
        <v>65</v>
      </c>
      <c r="W21" s="348" t="s">
        <v>2801</v>
      </c>
      <c r="X21" s="354" t="s">
        <v>3</v>
      </c>
      <c r="Y21" s="359" t="s">
        <v>13</v>
      </c>
      <c r="Z21" s="359" t="s">
        <v>13</v>
      </c>
      <c r="AA21" s="334" t="s">
        <v>16</v>
      </c>
      <c r="AB21" s="334" t="s">
        <v>16</v>
      </c>
      <c r="AC21" s="334" t="s">
        <v>16</v>
      </c>
      <c r="AD21" s="334" t="s">
        <v>16</v>
      </c>
      <c r="AE21" s="359" t="s">
        <v>13</v>
      </c>
      <c r="AF21" s="360" t="s">
        <v>13</v>
      </c>
      <c r="AG21" s="338" t="s">
        <v>2792</v>
      </c>
      <c r="AH21" s="386" t="s">
        <v>59</v>
      </c>
    </row>
    <row r="22" spans="2:34" ht="33" x14ac:dyDescent="0.5">
      <c r="B22" s="338" t="s">
        <v>104</v>
      </c>
      <c r="C22" s="348" t="s">
        <v>105</v>
      </c>
      <c r="D22" s="338" t="s">
        <v>58</v>
      </c>
      <c r="E22" s="338" t="s">
        <v>58</v>
      </c>
      <c r="F22" s="338" t="s">
        <v>58</v>
      </c>
      <c r="G22" s="338" t="s">
        <v>58</v>
      </c>
      <c r="H22" s="338" t="s">
        <v>58</v>
      </c>
      <c r="I22" s="338" t="s">
        <v>58</v>
      </c>
      <c r="J22" s="338" t="s">
        <v>59</v>
      </c>
      <c r="K22" s="334" t="s">
        <v>68</v>
      </c>
      <c r="L22" s="365" t="s">
        <v>106</v>
      </c>
      <c r="M22" s="338" t="s">
        <v>68</v>
      </c>
      <c r="N22" s="338" t="str">
        <f t="shared" si="0"/>
        <v>Y</v>
      </c>
      <c r="O22" s="348" t="s">
        <v>104</v>
      </c>
      <c r="P22" s="348" t="s">
        <v>70</v>
      </c>
      <c r="Q22" s="334" t="s">
        <v>71</v>
      </c>
      <c r="R22" s="334" t="s">
        <v>63</v>
      </c>
      <c r="S22" s="334" t="s">
        <v>59</v>
      </c>
      <c r="T22" s="334" t="s">
        <v>70</v>
      </c>
      <c r="U22" s="334" t="s">
        <v>64</v>
      </c>
      <c r="V22" s="334" t="s">
        <v>65</v>
      </c>
      <c r="W22" s="348" t="s">
        <v>2801</v>
      </c>
      <c r="X22" s="354" t="s">
        <v>3</v>
      </c>
      <c r="Y22" s="360" t="s">
        <v>13</v>
      </c>
      <c r="Z22" s="360" t="s">
        <v>13</v>
      </c>
      <c r="AA22" s="359" t="s">
        <v>13</v>
      </c>
      <c r="AB22" s="359" t="s">
        <v>13</v>
      </c>
      <c r="AC22" s="334" t="s">
        <v>16</v>
      </c>
      <c r="AD22" s="334" t="s">
        <v>16</v>
      </c>
      <c r="AE22" s="359" t="s">
        <v>13</v>
      </c>
      <c r="AF22" s="360" t="s">
        <v>13</v>
      </c>
      <c r="AG22" s="338" t="s">
        <v>2049</v>
      </c>
      <c r="AH22" s="386" t="s">
        <v>68</v>
      </c>
    </row>
    <row r="23" spans="2:34" ht="33" x14ac:dyDescent="0.5">
      <c r="B23" s="338" t="s">
        <v>107</v>
      </c>
      <c r="C23" s="348" t="s">
        <v>108</v>
      </c>
      <c r="D23" s="338" t="s">
        <v>58</v>
      </c>
      <c r="E23" s="338" t="s">
        <v>58</v>
      </c>
      <c r="F23" s="338" t="s">
        <v>58</v>
      </c>
      <c r="G23" s="338" t="s">
        <v>58</v>
      </c>
      <c r="H23" s="338" t="s">
        <v>58</v>
      </c>
      <c r="I23" s="338" t="s">
        <v>58</v>
      </c>
      <c r="J23" s="338" t="s">
        <v>59</v>
      </c>
      <c r="K23" s="334" t="s">
        <v>68</v>
      </c>
      <c r="L23" s="365" t="s">
        <v>109</v>
      </c>
      <c r="M23" s="338" t="s">
        <v>68</v>
      </c>
      <c r="N23" s="338" t="str">
        <f t="shared" si="0"/>
        <v>Y</v>
      </c>
      <c r="O23" s="348" t="s">
        <v>107</v>
      </c>
      <c r="P23" s="348" t="s">
        <v>97</v>
      </c>
      <c r="Q23" s="334" t="s">
        <v>71</v>
      </c>
      <c r="R23" s="334" t="s">
        <v>63</v>
      </c>
      <c r="S23" s="334" t="s">
        <v>59</v>
      </c>
      <c r="T23" s="334" t="s">
        <v>97</v>
      </c>
      <c r="U23" s="334" t="s">
        <v>64</v>
      </c>
      <c r="V23" s="334" t="s">
        <v>65</v>
      </c>
      <c r="W23" s="348" t="s">
        <v>2801</v>
      </c>
      <c r="X23" s="355" t="s">
        <v>3</v>
      </c>
      <c r="Y23" s="359" t="s">
        <v>13</v>
      </c>
      <c r="Z23" s="359" t="s">
        <v>13</v>
      </c>
      <c r="AA23" s="367" t="s">
        <v>16</v>
      </c>
      <c r="AB23" s="334" t="s">
        <v>16</v>
      </c>
      <c r="AC23" s="334" t="s">
        <v>16</v>
      </c>
      <c r="AD23" s="334" t="s">
        <v>16</v>
      </c>
      <c r="AE23" s="359" t="s">
        <v>13</v>
      </c>
      <c r="AF23" s="360" t="s">
        <v>13</v>
      </c>
      <c r="AG23" s="338" t="s">
        <v>2049</v>
      </c>
      <c r="AH23" s="386" t="s">
        <v>68</v>
      </c>
    </row>
    <row r="24" spans="2:34" ht="33" x14ac:dyDescent="0.5">
      <c r="B24" s="338" t="s">
        <v>110</v>
      </c>
      <c r="C24" s="348" t="s">
        <v>111</v>
      </c>
      <c r="D24" s="338" t="s">
        <v>110</v>
      </c>
      <c r="E24" s="338" t="s">
        <v>86</v>
      </c>
      <c r="F24" s="338" t="s">
        <v>85</v>
      </c>
      <c r="G24" s="338" t="s">
        <v>112</v>
      </c>
      <c r="H24" s="338" t="s">
        <v>87</v>
      </c>
      <c r="I24" s="338" t="s">
        <v>55</v>
      </c>
      <c r="J24" s="338" t="s">
        <v>68</v>
      </c>
      <c r="K24" s="365" t="s">
        <v>68</v>
      </c>
      <c r="L24" s="365" t="s">
        <v>113</v>
      </c>
      <c r="M24" s="338" t="s">
        <v>59</v>
      </c>
      <c r="N24" s="338" t="str">
        <f t="shared" si="0"/>
        <v>Y</v>
      </c>
      <c r="O24" s="348" t="s">
        <v>110</v>
      </c>
      <c r="P24" s="348" t="s">
        <v>97</v>
      </c>
      <c r="Q24" s="334" t="s">
        <v>63</v>
      </c>
      <c r="R24" s="334" t="s">
        <v>63</v>
      </c>
      <c r="S24" s="334" t="s">
        <v>59</v>
      </c>
      <c r="T24" s="334" t="s">
        <v>97</v>
      </c>
      <c r="U24" s="334" t="s">
        <v>64</v>
      </c>
      <c r="V24" s="334" t="s">
        <v>65</v>
      </c>
      <c r="W24" s="348" t="s">
        <v>2801</v>
      </c>
      <c r="X24" s="354" t="s">
        <v>3</v>
      </c>
      <c r="Y24" s="360" t="s">
        <v>13</v>
      </c>
      <c r="Z24" s="360" t="s">
        <v>13</v>
      </c>
      <c r="AA24" s="334" t="s">
        <v>16</v>
      </c>
      <c r="AB24" s="334" t="s">
        <v>16</v>
      </c>
      <c r="AC24" s="334" t="s">
        <v>16</v>
      </c>
      <c r="AD24" s="334" t="s">
        <v>16</v>
      </c>
      <c r="AE24" s="360" t="s">
        <v>13</v>
      </c>
      <c r="AF24" s="360" t="s">
        <v>13</v>
      </c>
      <c r="AG24" s="338" t="s">
        <v>2049</v>
      </c>
      <c r="AH24" s="386" t="s">
        <v>68</v>
      </c>
    </row>
    <row r="25" spans="2:34" ht="33" x14ac:dyDescent="0.5">
      <c r="B25" s="338" t="s">
        <v>114</v>
      </c>
      <c r="C25" s="348" t="s">
        <v>115</v>
      </c>
      <c r="D25" s="351" t="s">
        <v>116</v>
      </c>
      <c r="E25" s="351" t="s">
        <v>117</v>
      </c>
      <c r="F25" s="351" t="s">
        <v>85</v>
      </c>
      <c r="G25" s="351" t="s">
        <v>112</v>
      </c>
      <c r="H25" s="351" t="s">
        <v>87</v>
      </c>
      <c r="I25" s="338" t="s">
        <v>118</v>
      </c>
      <c r="J25" s="338" t="s">
        <v>68</v>
      </c>
      <c r="K25" s="365" t="s">
        <v>68</v>
      </c>
      <c r="L25" s="365" t="s">
        <v>119</v>
      </c>
      <c r="M25" s="338" t="s">
        <v>68</v>
      </c>
      <c r="N25" s="338" t="str">
        <f t="shared" si="0"/>
        <v>Y</v>
      </c>
      <c r="O25" s="348" t="s">
        <v>120</v>
      </c>
      <c r="P25" s="348" t="s">
        <v>62</v>
      </c>
      <c r="Q25" s="334" t="s">
        <v>71</v>
      </c>
      <c r="R25" s="334" t="s">
        <v>63</v>
      </c>
      <c r="S25" s="334" t="s">
        <v>68</v>
      </c>
      <c r="T25" s="334" t="s">
        <v>97</v>
      </c>
      <c r="U25" s="334" t="s">
        <v>64</v>
      </c>
      <c r="V25" s="334" t="s">
        <v>65</v>
      </c>
      <c r="W25" s="348" t="s">
        <v>2801</v>
      </c>
      <c r="X25" s="354" t="s">
        <v>3</v>
      </c>
      <c r="Y25" s="360" t="s">
        <v>13</v>
      </c>
      <c r="Z25" s="360" t="s">
        <v>13</v>
      </c>
      <c r="AA25" s="360" t="s">
        <v>13</v>
      </c>
      <c r="AB25" s="360" t="s">
        <v>13</v>
      </c>
      <c r="AC25" s="334" t="s">
        <v>16</v>
      </c>
      <c r="AD25" s="334" t="s">
        <v>16</v>
      </c>
      <c r="AE25" s="360" t="s">
        <v>13</v>
      </c>
      <c r="AF25" s="360" t="s">
        <v>13</v>
      </c>
      <c r="AG25" s="338" t="s">
        <v>2049</v>
      </c>
      <c r="AH25" s="386" t="s">
        <v>68</v>
      </c>
    </row>
    <row r="26" spans="2:34" ht="33" x14ac:dyDescent="0.5">
      <c r="B26" s="338" t="s">
        <v>121</v>
      </c>
      <c r="C26" s="348" t="s">
        <v>122</v>
      </c>
      <c r="D26" s="338" t="s">
        <v>123</v>
      </c>
      <c r="E26" s="351" t="s">
        <v>124</v>
      </c>
      <c r="F26" s="351" t="s">
        <v>85</v>
      </c>
      <c r="G26" s="351" t="s">
        <v>86</v>
      </c>
      <c r="H26" s="351" t="s">
        <v>87</v>
      </c>
      <c r="I26" s="338" t="s">
        <v>125</v>
      </c>
      <c r="J26" s="338" t="s">
        <v>68</v>
      </c>
      <c r="K26" s="334" t="s">
        <v>68</v>
      </c>
      <c r="L26" s="365" t="s">
        <v>126</v>
      </c>
      <c r="M26" s="338" t="s">
        <v>68</v>
      </c>
      <c r="N26" s="338" t="str">
        <f t="shared" si="0"/>
        <v>Y</v>
      </c>
      <c r="O26" s="348" t="s">
        <v>127</v>
      </c>
      <c r="P26" s="348" t="s">
        <v>62</v>
      </c>
      <c r="Q26" s="334" t="s">
        <v>71</v>
      </c>
      <c r="R26" s="334" t="s">
        <v>63</v>
      </c>
      <c r="S26" s="334" t="s">
        <v>68</v>
      </c>
      <c r="T26" s="334" t="s">
        <v>97</v>
      </c>
      <c r="U26" s="334" t="s">
        <v>64</v>
      </c>
      <c r="V26" s="334" t="s">
        <v>65</v>
      </c>
      <c r="W26" s="348" t="s">
        <v>2801</v>
      </c>
      <c r="X26" s="354" t="s">
        <v>3</v>
      </c>
      <c r="Y26" s="360" t="s">
        <v>13</v>
      </c>
      <c r="Z26" s="360" t="s">
        <v>13</v>
      </c>
      <c r="AA26" s="360" t="s">
        <v>13</v>
      </c>
      <c r="AB26" s="360" t="s">
        <v>13</v>
      </c>
      <c r="AC26" s="334" t="s">
        <v>16</v>
      </c>
      <c r="AD26" s="334" t="s">
        <v>16</v>
      </c>
      <c r="AE26" s="360" t="s">
        <v>13</v>
      </c>
      <c r="AF26" s="360" t="s">
        <v>13</v>
      </c>
      <c r="AG26" s="338" t="s">
        <v>2049</v>
      </c>
      <c r="AH26" s="386" t="s">
        <v>68</v>
      </c>
    </row>
    <row r="27" spans="2:34" ht="55.5" customHeight="1" x14ac:dyDescent="0.5">
      <c r="B27" s="338" t="s">
        <v>128</v>
      </c>
      <c r="C27" s="348" t="s">
        <v>129</v>
      </c>
      <c r="D27" s="338" t="s">
        <v>58</v>
      </c>
      <c r="E27" s="338" t="s">
        <v>58</v>
      </c>
      <c r="F27" s="338" t="s">
        <v>58</v>
      </c>
      <c r="G27" s="338" t="s">
        <v>58</v>
      </c>
      <c r="H27" s="338" t="s">
        <v>58</v>
      </c>
      <c r="I27" s="338" t="s">
        <v>58</v>
      </c>
      <c r="J27" s="338" t="s">
        <v>59</v>
      </c>
      <c r="K27" s="365" t="s">
        <v>59</v>
      </c>
      <c r="L27" s="365" t="s">
        <v>58</v>
      </c>
      <c r="M27" s="338" t="s">
        <v>59</v>
      </c>
      <c r="N27" s="338" t="str">
        <f t="shared" ref="N27" si="1">IF(O27="-","N","Y")</f>
        <v>N</v>
      </c>
      <c r="O27" s="348" t="s">
        <v>58</v>
      </c>
      <c r="P27" s="348" t="s">
        <v>63</v>
      </c>
      <c r="Q27" s="334" t="s">
        <v>63</v>
      </c>
      <c r="R27" s="334" t="s">
        <v>63</v>
      </c>
      <c r="S27" s="334" t="s">
        <v>68</v>
      </c>
      <c r="T27" s="334" t="s">
        <v>97</v>
      </c>
      <c r="U27" s="334" t="s">
        <v>64</v>
      </c>
      <c r="V27" s="334" t="s">
        <v>130</v>
      </c>
      <c r="W27" s="348" t="s">
        <v>2809</v>
      </c>
      <c r="X27" s="356" t="s">
        <v>7</v>
      </c>
      <c r="Y27" s="360" t="s">
        <v>13</v>
      </c>
      <c r="Z27" s="360" t="s">
        <v>13</v>
      </c>
      <c r="AA27" s="360" t="s">
        <v>13</v>
      </c>
      <c r="AB27" s="360" t="s">
        <v>13</v>
      </c>
      <c r="AC27" s="334" t="s">
        <v>16</v>
      </c>
      <c r="AD27" s="334" t="s">
        <v>16</v>
      </c>
      <c r="AE27" s="360" t="s">
        <v>13</v>
      </c>
      <c r="AF27" s="360" t="s">
        <v>13</v>
      </c>
      <c r="AG27" s="338" t="s">
        <v>2049</v>
      </c>
      <c r="AH27" s="386" t="s">
        <v>59</v>
      </c>
    </row>
    <row r="28" spans="2:34" ht="36" customHeight="1" x14ac:dyDescent="0.5">
      <c r="B28" s="338" t="s">
        <v>131</v>
      </c>
      <c r="C28" s="348" t="s">
        <v>132</v>
      </c>
      <c r="D28" s="338" t="s">
        <v>58</v>
      </c>
      <c r="E28" s="338" t="s">
        <v>58</v>
      </c>
      <c r="F28" s="338" t="s">
        <v>58</v>
      </c>
      <c r="G28" s="338" t="s">
        <v>58</v>
      </c>
      <c r="H28" s="338" t="s">
        <v>58</v>
      </c>
      <c r="I28" s="338" t="s">
        <v>58</v>
      </c>
      <c r="J28" s="338" t="s">
        <v>59</v>
      </c>
      <c r="K28" s="365" t="s">
        <v>68</v>
      </c>
      <c r="L28" s="365" t="s">
        <v>142</v>
      </c>
      <c r="M28" s="338" t="s">
        <v>68</v>
      </c>
      <c r="N28" s="338" t="str">
        <f t="shared" si="0"/>
        <v>N</v>
      </c>
      <c r="O28" s="348" t="s">
        <v>58</v>
      </c>
      <c r="P28" s="348" t="s">
        <v>63</v>
      </c>
      <c r="Q28" s="334" t="s">
        <v>63</v>
      </c>
      <c r="R28" s="334" t="s">
        <v>134</v>
      </c>
      <c r="S28" s="334" t="s">
        <v>68</v>
      </c>
      <c r="T28" s="334" t="s">
        <v>70</v>
      </c>
      <c r="U28" s="334" t="s">
        <v>80</v>
      </c>
      <c r="V28" s="334" t="s">
        <v>80</v>
      </c>
      <c r="W28" s="348" t="s">
        <v>2810</v>
      </c>
      <c r="X28" s="358" t="s">
        <v>0</v>
      </c>
      <c r="Y28" s="360" t="s">
        <v>13</v>
      </c>
      <c r="Z28" s="360" t="s">
        <v>13</v>
      </c>
      <c r="AA28" s="359" t="s">
        <v>13</v>
      </c>
      <c r="AB28" s="359" t="s">
        <v>13</v>
      </c>
      <c r="AC28" s="334" t="s">
        <v>16</v>
      </c>
      <c r="AD28" s="334" t="s">
        <v>16</v>
      </c>
      <c r="AE28" s="360" t="s">
        <v>13</v>
      </c>
      <c r="AF28" s="334" t="s">
        <v>16</v>
      </c>
      <c r="AG28" s="338" t="s">
        <v>2049</v>
      </c>
      <c r="AH28" s="386" t="s">
        <v>59</v>
      </c>
    </row>
    <row r="29" spans="2:34" ht="33" customHeight="1" x14ac:dyDescent="0.5">
      <c r="B29" s="338" t="s">
        <v>135</v>
      </c>
      <c r="C29" s="348" t="s">
        <v>136</v>
      </c>
      <c r="D29" s="338" t="s">
        <v>137</v>
      </c>
      <c r="E29" s="338" t="s">
        <v>86</v>
      </c>
      <c r="F29" s="338" t="s">
        <v>85</v>
      </c>
      <c r="G29" s="338" t="s">
        <v>112</v>
      </c>
      <c r="H29" s="338" t="s">
        <v>87</v>
      </c>
      <c r="I29" s="338" t="s">
        <v>65</v>
      </c>
      <c r="J29" s="338" t="s">
        <v>59</v>
      </c>
      <c r="K29" s="365" t="s">
        <v>68</v>
      </c>
      <c r="L29" s="365" t="s">
        <v>138</v>
      </c>
      <c r="M29" s="338" t="s">
        <v>68</v>
      </c>
      <c r="N29" s="338" t="str">
        <f t="shared" si="0"/>
        <v>Y</v>
      </c>
      <c r="O29" s="348" t="s">
        <v>139</v>
      </c>
      <c r="P29" s="348" t="s">
        <v>70</v>
      </c>
      <c r="Q29" s="334" t="s">
        <v>75</v>
      </c>
      <c r="R29" s="334" t="s">
        <v>63</v>
      </c>
      <c r="S29" s="334" t="s">
        <v>59</v>
      </c>
      <c r="T29" s="334" t="s">
        <v>70</v>
      </c>
      <c r="U29" s="334" t="s">
        <v>64</v>
      </c>
      <c r="V29" s="334" t="s">
        <v>65</v>
      </c>
      <c r="W29" s="348" t="s">
        <v>2801</v>
      </c>
      <c r="X29" s="354" t="s">
        <v>3</v>
      </c>
      <c r="Y29" s="360" t="s">
        <v>13</v>
      </c>
      <c r="Z29" s="360" t="s">
        <v>13</v>
      </c>
      <c r="AA29" s="334" t="s">
        <v>16</v>
      </c>
      <c r="AB29" s="334" t="s">
        <v>16</v>
      </c>
      <c r="AC29" s="334" t="s">
        <v>16</v>
      </c>
      <c r="AD29" s="334" t="s">
        <v>16</v>
      </c>
      <c r="AE29" s="360" t="s">
        <v>13</v>
      </c>
      <c r="AF29" s="360" t="s">
        <v>13</v>
      </c>
      <c r="AG29" s="338" t="s">
        <v>2049</v>
      </c>
      <c r="AH29" s="386" t="s">
        <v>59</v>
      </c>
    </row>
    <row r="30" spans="2:34" ht="49.5" x14ac:dyDescent="0.5">
      <c r="B30" s="338" t="s">
        <v>140</v>
      </c>
      <c r="C30" s="348" t="s">
        <v>141</v>
      </c>
      <c r="D30" s="338" t="s">
        <v>58</v>
      </c>
      <c r="E30" s="338" t="s">
        <v>58</v>
      </c>
      <c r="F30" s="338" t="s">
        <v>58</v>
      </c>
      <c r="G30" s="338" t="s">
        <v>58</v>
      </c>
      <c r="H30" s="338" t="s">
        <v>58</v>
      </c>
      <c r="I30" s="338" t="s">
        <v>58</v>
      </c>
      <c r="J30" s="338" t="s">
        <v>59</v>
      </c>
      <c r="K30" s="334" t="s">
        <v>59</v>
      </c>
      <c r="L30" s="365" t="s">
        <v>133</v>
      </c>
      <c r="M30" s="338" t="s">
        <v>59</v>
      </c>
      <c r="N30" s="338" t="str">
        <f t="shared" ref="N30" si="2">IF(O30="-","N","Y")</f>
        <v>N</v>
      </c>
      <c r="O30" s="348" t="s">
        <v>58</v>
      </c>
      <c r="P30" s="348" t="s">
        <v>63</v>
      </c>
      <c r="Q30" s="334" t="s">
        <v>63</v>
      </c>
      <c r="R30" s="334" t="s">
        <v>134</v>
      </c>
      <c r="S30" s="334" t="s">
        <v>68</v>
      </c>
      <c r="T30" s="334" t="s">
        <v>70</v>
      </c>
      <c r="U30" s="334" t="s">
        <v>80</v>
      </c>
      <c r="V30" s="334" t="s">
        <v>80</v>
      </c>
      <c r="W30" s="348" t="s">
        <v>2810</v>
      </c>
      <c r="X30" s="358" t="s">
        <v>0</v>
      </c>
      <c r="Y30" s="360" t="s">
        <v>13</v>
      </c>
      <c r="Z30" s="360" t="s">
        <v>13</v>
      </c>
      <c r="AA30" s="334" t="s">
        <v>16</v>
      </c>
      <c r="AB30" s="334" t="s">
        <v>16</v>
      </c>
      <c r="AC30" s="334" t="s">
        <v>16</v>
      </c>
      <c r="AD30" s="334" t="s">
        <v>16</v>
      </c>
      <c r="AE30" s="360" t="s">
        <v>13</v>
      </c>
      <c r="AF30" s="360" t="s">
        <v>13</v>
      </c>
      <c r="AG30" s="338" t="s">
        <v>2049</v>
      </c>
      <c r="AH30" s="386" t="s">
        <v>59</v>
      </c>
    </row>
    <row r="31" spans="2:34" ht="33" x14ac:dyDescent="0.5">
      <c r="B31" s="338" t="s">
        <v>143</v>
      </c>
      <c r="C31" s="348" t="s">
        <v>144</v>
      </c>
      <c r="D31" s="338" t="s">
        <v>58</v>
      </c>
      <c r="E31" s="338" t="s">
        <v>58</v>
      </c>
      <c r="F31" s="338" t="s">
        <v>58</v>
      </c>
      <c r="G31" s="338" t="s">
        <v>58</v>
      </c>
      <c r="H31" s="338" t="s">
        <v>58</v>
      </c>
      <c r="I31" s="338" t="s">
        <v>58</v>
      </c>
      <c r="J31" s="338" t="s">
        <v>59</v>
      </c>
      <c r="K31" s="365" t="s">
        <v>68</v>
      </c>
      <c r="L31" s="365" t="s">
        <v>145</v>
      </c>
      <c r="M31" s="338" t="s">
        <v>68</v>
      </c>
      <c r="N31" s="338" t="str">
        <f t="shared" si="0"/>
        <v>Y</v>
      </c>
      <c r="O31" s="348" t="s">
        <v>146</v>
      </c>
      <c r="P31" s="348" t="s">
        <v>62</v>
      </c>
      <c r="Q31" s="334" t="s">
        <v>71</v>
      </c>
      <c r="R31" s="334" t="s">
        <v>63</v>
      </c>
      <c r="S31" s="334" t="s">
        <v>59</v>
      </c>
      <c r="T31" s="334" t="s">
        <v>97</v>
      </c>
      <c r="U31" s="334" t="s">
        <v>64</v>
      </c>
      <c r="V31" s="334" t="s">
        <v>65</v>
      </c>
      <c r="W31" s="348" t="s">
        <v>2801</v>
      </c>
      <c r="X31" s="354" t="s">
        <v>3</v>
      </c>
      <c r="Y31" s="360" t="s">
        <v>13</v>
      </c>
      <c r="Z31" s="360" t="s">
        <v>13</v>
      </c>
      <c r="AA31" s="360" t="s">
        <v>16</v>
      </c>
      <c r="AB31" s="360" t="s">
        <v>16</v>
      </c>
      <c r="AC31" s="334" t="s">
        <v>16</v>
      </c>
      <c r="AD31" s="334" t="s">
        <v>16</v>
      </c>
      <c r="AE31" s="360" t="s">
        <v>13</v>
      </c>
      <c r="AF31" s="360" t="s">
        <v>13</v>
      </c>
      <c r="AG31" s="338" t="s">
        <v>2049</v>
      </c>
      <c r="AH31" s="386" t="s">
        <v>68</v>
      </c>
    </row>
    <row r="32" spans="2:34" ht="42.75" customHeight="1" x14ac:dyDescent="0.5">
      <c r="B32" s="338" t="s">
        <v>147</v>
      </c>
      <c r="C32" s="348" t="s">
        <v>148</v>
      </c>
      <c r="D32" s="338" t="s">
        <v>149</v>
      </c>
      <c r="E32" s="338" t="s">
        <v>117</v>
      </c>
      <c r="F32" s="338" t="s">
        <v>85</v>
      </c>
      <c r="G32" s="338" t="s">
        <v>86</v>
      </c>
      <c r="H32" s="338" t="s">
        <v>87</v>
      </c>
      <c r="I32" s="338" t="s">
        <v>55</v>
      </c>
      <c r="J32" s="338" t="s">
        <v>59</v>
      </c>
      <c r="K32" s="365" t="s">
        <v>68</v>
      </c>
      <c r="L32" s="365" t="s">
        <v>150</v>
      </c>
      <c r="M32" s="351" t="s">
        <v>151</v>
      </c>
      <c r="N32" s="338" t="str">
        <f t="shared" si="0"/>
        <v>Y</v>
      </c>
      <c r="O32" s="348" t="s">
        <v>152</v>
      </c>
      <c r="P32" s="348" t="s">
        <v>97</v>
      </c>
      <c r="Q32" s="334" t="s">
        <v>75</v>
      </c>
      <c r="R32" s="334" t="s">
        <v>63</v>
      </c>
      <c r="S32" s="334" t="s">
        <v>68</v>
      </c>
      <c r="T32" s="334" t="s">
        <v>97</v>
      </c>
      <c r="U32" s="334" t="s">
        <v>64</v>
      </c>
      <c r="V32" s="334" t="s">
        <v>65</v>
      </c>
      <c r="W32" s="348" t="s">
        <v>2801</v>
      </c>
      <c r="X32" s="354" t="s">
        <v>3</v>
      </c>
      <c r="Y32" s="360" t="s">
        <v>13</v>
      </c>
      <c r="Z32" s="360" t="s">
        <v>13</v>
      </c>
      <c r="AA32" s="334" t="s">
        <v>16</v>
      </c>
      <c r="AB32" s="334" t="s">
        <v>16</v>
      </c>
      <c r="AC32" s="360" t="s">
        <v>13</v>
      </c>
      <c r="AD32" s="334" t="s">
        <v>16</v>
      </c>
      <c r="AE32" s="360" t="s">
        <v>13</v>
      </c>
      <c r="AF32" s="360" t="s">
        <v>13</v>
      </c>
      <c r="AG32" s="338" t="s">
        <v>2049</v>
      </c>
      <c r="AH32" s="386" t="s">
        <v>59</v>
      </c>
    </row>
    <row r="33" spans="2:34" x14ac:dyDescent="0.5">
      <c r="B33" s="338" t="s">
        <v>153</v>
      </c>
      <c r="C33" s="349" t="s">
        <v>154</v>
      </c>
      <c r="D33" s="338" t="s">
        <v>58</v>
      </c>
      <c r="E33" s="338" t="s">
        <v>58</v>
      </c>
      <c r="F33" s="338" t="s">
        <v>58</v>
      </c>
      <c r="G33" s="338" t="s">
        <v>58</v>
      </c>
      <c r="H33" s="338" t="s">
        <v>58</v>
      </c>
      <c r="I33" s="338" t="s">
        <v>58</v>
      </c>
      <c r="J33" s="338" t="s">
        <v>59</v>
      </c>
      <c r="K33" s="334" t="s">
        <v>59</v>
      </c>
      <c r="L33" s="334" t="s">
        <v>58</v>
      </c>
      <c r="M33" s="338" t="s">
        <v>60</v>
      </c>
      <c r="N33" s="338" t="str">
        <f t="shared" si="0"/>
        <v>N</v>
      </c>
      <c r="O33" s="348" t="s">
        <v>58</v>
      </c>
      <c r="P33" s="348" t="s">
        <v>63</v>
      </c>
      <c r="Q33" s="334" t="s">
        <v>63</v>
      </c>
      <c r="R33" s="334" t="s">
        <v>63</v>
      </c>
      <c r="S33" s="334" t="s">
        <v>59</v>
      </c>
      <c r="T33" s="334" t="s">
        <v>97</v>
      </c>
      <c r="U33" s="334" t="s">
        <v>64</v>
      </c>
      <c r="V33" s="334" t="s">
        <v>130</v>
      </c>
      <c r="W33" s="348" t="s">
        <v>2811</v>
      </c>
      <c r="X33" s="356" t="s">
        <v>7</v>
      </c>
      <c r="Y33" s="360" t="s">
        <v>13</v>
      </c>
      <c r="Z33" s="360" t="s">
        <v>13</v>
      </c>
      <c r="AA33" s="334" t="s">
        <v>16</v>
      </c>
      <c r="AB33" s="334" t="s">
        <v>16</v>
      </c>
      <c r="AC33" s="334" t="s">
        <v>16</v>
      </c>
      <c r="AD33" s="334" t="s">
        <v>16</v>
      </c>
      <c r="AE33" s="360" t="s">
        <v>13</v>
      </c>
      <c r="AF33" s="360" t="s">
        <v>13</v>
      </c>
      <c r="AG33" s="338" t="s">
        <v>2049</v>
      </c>
      <c r="AH33" s="386" t="s">
        <v>68</v>
      </c>
    </row>
    <row r="34" spans="2:34" x14ac:dyDescent="0.5">
      <c r="B34" s="338" t="s">
        <v>155</v>
      </c>
      <c r="C34" s="348" t="s">
        <v>156</v>
      </c>
      <c r="D34" s="351" t="s">
        <v>157</v>
      </c>
      <c r="E34" s="338" t="s">
        <v>124</v>
      </c>
      <c r="F34" s="338" t="s">
        <v>85</v>
      </c>
      <c r="G34" s="338" t="s">
        <v>112</v>
      </c>
      <c r="H34" s="338" t="s">
        <v>87</v>
      </c>
      <c r="I34" s="338" t="s">
        <v>65</v>
      </c>
      <c r="J34" s="338" t="s">
        <v>59</v>
      </c>
      <c r="K34" s="334" t="s">
        <v>59</v>
      </c>
      <c r="L34" s="334" t="s">
        <v>58</v>
      </c>
      <c r="M34" s="338" t="s">
        <v>60</v>
      </c>
      <c r="N34" s="338" t="str">
        <f t="shared" si="0"/>
        <v>N</v>
      </c>
      <c r="O34" s="348" t="s">
        <v>58</v>
      </c>
      <c r="P34" s="348" t="s">
        <v>63</v>
      </c>
      <c r="Q34" s="334" t="s">
        <v>63</v>
      </c>
      <c r="R34" s="334" t="s">
        <v>63</v>
      </c>
      <c r="S34" s="334" t="s">
        <v>59</v>
      </c>
      <c r="T34" s="334" t="s">
        <v>97</v>
      </c>
      <c r="U34" s="334" t="s">
        <v>64</v>
      </c>
      <c r="V34" s="334" t="s">
        <v>124</v>
      </c>
      <c r="W34" s="348" t="s">
        <v>2802</v>
      </c>
      <c r="X34" s="334" t="s">
        <v>16</v>
      </c>
      <c r="Y34" s="334" t="s">
        <v>16</v>
      </c>
      <c r="Z34" s="334" t="s">
        <v>16</v>
      </c>
      <c r="AA34" s="334" t="s">
        <v>16</v>
      </c>
      <c r="AB34" s="334" t="s">
        <v>16</v>
      </c>
      <c r="AC34" s="334" t="s">
        <v>16</v>
      </c>
      <c r="AD34" s="334" t="s">
        <v>16</v>
      </c>
      <c r="AE34" s="334" t="s">
        <v>16</v>
      </c>
      <c r="AF34" s="357" t="s">
        <v>10</v>
      </c>
      <c r="AG34" s="338" t="s">
        <v>2792</v>
      </c>
      <c r="AH34" s="386" t="s">
        <v>68</v>
      </c>
    </row>
    <row r="35" spans="2:34" ht="115.5" x14ac:dyDescent="0.5">
      <c r="B35" s="338" t="s">
        <v>158</v>
      </c>
      <c r="C35" s="348" t="s">
        <v>159</v>
      </c>
      <c r="D35" s="338" t="s">
        <v>160</v>
      </c>
      <c r="E35" s="338" t="s">
        <v>161</v>
      </c>
      <c r="F35" s="338" t="s">
        <v>85</v>
      </c>
      <c r="G35" s="338" t="s">
        <v>162</v>
      </c>
      <c r="H35" s="338" t="s">
        <v>163</v>
      </c>
      <c r="I35" s="338" t="s">
        <v>125</v>
      </c>
      <c r="J35" s="338" t="s">
        <v>59</v>
      </c>
      <c r="K35" s="365" t="s">
        <v>68</v>
      </c>
      <c r="L35" s="365" t="s">
        <v>164</v>
      </c>
      <c r="M35" s="338" t="s">
        <v>59</v>
      </c>
      <c r="N35" s="338" t="str">
        <f t="shared" si="0"/>
        <v>N</v>
      </c>
      <c r="O35" s="348" t="s">
        <v>58</v>
      </c>
      <c r="P35" s="348" t="s">
        <v>63</v>
      </c>
      <c r="Q35" s="334" t="s">
        <v>75</v>
      </c>
      <c r="R35" s="334" t="s">
        <v>63</v>
      </c>
      <c r="S35" s="334" t="s">
        <v>59</v>
      </c>
      <c r="T35" s="334" t="s">
        <v>70</v>
      </c>
      <c r="U35" s="334" t="s">
        <v>64</v>
      </c>
      <c r="V35" s="334" t="s">
        <v>65</v>
      </c>
      <c r="W35" s="348" t="s">
        <v>2804</v>
      </c>
      <c r="X35" s="369" t="s">
        <v>3</v>
      </c>
      <c r="Y35" s="360" t="s">
        <v>13</v>
      </c>
      <c r="Z35" s="360" t="s">
        <v>13</v>
      </c>
      <c r="AA35" s="361" t="s">
        <v>16</v>
      </c>
      <c r="AB35" s="361" t="s">
        <v>16</v>
      </c>
      <c r="AC35" s="361" t="s">
        <v>16</v>
      </c>
      <c r="AD35" s="361" t="s">
        <v>16</v>
      </c>
      <c r="AE35" s="360" t="s">
        <v>13</v>
      </c>
      <c r="AF35" s="360" t="s">
        <v>13</v>
      </c>
      <c r="AG35" s="338" t="s">
        <v>2792</v>
      </c>
      <c r="AH35" s="386" t="s">
        <v>68</v>
      </c>
    </row>
    <row r="36" spans="2:34" ht="33" x14ac:dyDescent="0.5">
      <c r="B36" s="338" t="s">
        <v>165</v>
      </c>
      <c r="C36" s="348" t="s">
        <v>166</v>
      </c>
      <c r="D36" s="338" t="s">
        <v>58</v>
      </c>
      <c r="E36" s="338" t="s">
        <v>58</v>
      </c>
      <c r="F36" s="338" t="s">
        <v>58</v>
      </c>
      <c r="G36" s="338" t="s">
        <v>58</v>
      </c>
      <c r="H36" s="338" t="s">
        <v>58</v>
      </c>
      <c r="I36" s="338" t="s">
        <v>58</v>
      </c>
      <c r="J36" s="338" t="s">
        <v>59</v>
      </c>
      <c r="K36" s="334" t="s">
        <v>68</v>
      </c>
      <c r="L36" s="365" t="s">
        <v>167</v>
      </c>
      <c r="M36" s="338" t="s">
        <v>59</v>
      </c>
      <c r="N36" s="338" t="str">
        <f t="shared" si="0"/>
        <v>Y</v>
      </c>
      <c r="O36" s="348" t="s">
        <v>168</v>
      </c>
      <c r="P36" s="348" t="s">
        <v>97</v>
      </c>
      <c r="Q36" s="334" t="s">
        <v>71</v>
      </c>
      <c r="R36" s="334" t="s">
        <v>63</v>
      </c>
      <c r="S36" s="334" t="s">
        <v>68</v>
      </c>
      <c r="T36" s="334" t="s">
        <v>97</v>
      </c>
      <c r="U36" s="334" t="s">
        <v>64</v>
      </c>
      <c r="V36" s="334" t="s">
        <v>65</v>
      </c>
      <c r="W36" s="348" t="s">
        <v>2801</v>
      </c>
      <c r="X36" s="354" t="s">
        <v>3</v>
      </c>
      <c r="Y36" s="360" t="s">
        <v>13</v>
      </c>
      <c r="Z36" s="360" t="s">
        <v>13</v>
      </c>
      <c r="AA36" s="366" t="s">
        <v>13</v>
      </c>
      <c r="AB36" s="360" t="s">
        <v>13</v>
      </c>
      <c r="AC36" s="334" t="s">
        <v>16</v>
      </c>
      <c r="AD36" s="334" t="s">
        <v>16</v>
      </c>
      <c r="AE36" s="360" t="s">
        <v>13</v>
      </c>
      <c r="AF36" s="360" t="s">
        <v>13</v>
      </c>
      <c r="AG36" s="338" t="s">
        <v>2049</v>
      </c>
      <c r="AH36" s="386" t="s">
        <v>68</v>
      </c>
    </row>
    <row r="37" spans="2:34" ht="33" x14ac:dyDescent="0.5">
      <c r="B37" s="338" t="s">
        <v>169</v>
      </c>
      <c r="C37" s="348" t="s">
        <v>170</v>
      </c>
      <c r="D37" s="338" t="s">
        <v>58</v>
      </c>
      <c r="E37" s="338" t="s">
        <v>58</v>
      </c>
      <c r="F37" s="338" t="s">
        <v>58</v>
      </c>
      <c r="G37" s="338" t="s">
        <v>58</v>
      </c>
      <c r="H37" s="338" t="s">
        <v>58</v>
      </c>
      <c r="I37" s="338" t="s">
        <v>58</v>
      </c>
      <c r="J37" s="338" t="s">
        <v>59</v>
      </c>
      <c r="K37" s="334" t="s">
        <v>68</v>
      </c>
      <c r="L37" s="365" t="s">
        <v>171</v>
      </c>
      <c r="M37" s="338" t="s">
        <v>59</v>
      </c>
      <c r="N37" s="338" t="str">
        <f t="shared" si="0"/>
        <v>Y</v>
      </c>
      <c r="O37" s="348" t="s">
        <v>172</v>
      </c>
      <c r="P37" s="348" t="s">
        <v>97</v>
      </c>
      <c r="Q37" s="334" t="s">
        <v>71</v>
      </c>
      <c r="R37" s="334" t="s">
        <v>63</v>
      </c>
      <c r="S37" s="334" t="s">
        <v>68</v>
      </c>
      <c r="T37" s="334" t="s">
        <v>97</v>
      </c>
      <c r="U37" s="334" t="s">
        <v>64</v>
      </c>
      <c r="V37" s="334" t="s">
        <v>65</v>
      </c>
      <c r="W37" s="348" t="s">
        <v>2801</v>
      </c>
      <c r="X37" s="354" t="s">
        <v>3</v>
      </c>
      <c r="Y37" s="360" t="s">
        <v>13</v>
      </c>
      <c r="Z37" s="360" t="s">
        <v>13</v>
      </c>
      <c r="AA37" s="366" t="s">
        <v>13</v>
      </c>
      <c r="AB37" s="360" t="s">
        <v>13</v>
      </c>
      <c r="AC37" s="334" t="s">
        <v>16</v>
      </c>
      <c r="AD37" s="334" t="s">
        <v>16</v>
      </c>
      <c r="AE37" s="360" t="s">
        <v>13</v>
      </c>
      <c r="AF37" s="360" t="s">
        <v>13</v>
      </c>
      <c r="AG37" s="338" t="s">
        <v>2049</v>
      </c>
      <c r="AH37" s="386" t="s">
        <v>68</v>
      </c>
    </row>
    <row r="38" spans="2:34" x14ac:dyDescent="0.5">
      <c r="B38" s="338" t="s">
        <v>173</v>
      </c>
      <c r="C38" s="348" t="s">
        <v>174</v>
      </c>
      <c r="D38" s="338" t="s">
        <v>58</v>
      </c>
      <c r="E38" s="338" t="s">
        <v>58</v>
      </c>
      <c r="F38" s="338" t="s">
        <v>58</v>
      </c>
      <c r="G38" s="338" t="s">
        <v>58</v>
      </c>
      <c r="H38" s="338" t="s">
        <v>58</v>
      </c>
      <c r="I38" s="338" t="s">
        <v>58</v>
      </c>
      <c r="J38" s="338" t="s">
        <v>59</v>
      </c>
      <c r="K38" s="334" t="s">
        <v>59</v>
      </c>
      <c r="L38" s="365" t="s">
        <v>58</v>
      </c>
      <c r="M38" s="338" t="s">
        <v>60</v>
      </c>
      <c r="N38" s="338" t="str">
        <f t="shared" si="0"/>
        <v>Y</v>
      </c>
      <c r="O38" s="348" t="s">
        <v>175</v>
      </c>
      <c r="P38" s="348" t="s">
        <v>97</v>
      </c>
      <c r="Q38" s="334" t="s">
        <v>75</v>
      </c>
      <c r="R38" s="334" t="s">
        <v>63</v>
      </c>
      <c r="S38" s="334" t="s">
        <v>68</v>
      </c>
      <c r="T38" s="334" t="s">
        <v>97</v>
      </c>
      <c r="U38" s="334" t="s">
        <v>64</v>
      </c>
      <c r="V38" s="334" t="s">
        <v>65</v>
      </c>
      <c r="W38" s="348" t="s">
        <v>2801</v>
      </c>
      <c r="X38" s="354" t="s">
        <v>3</v>
      </c>
      <c r="Y38" s="360" t="s">
        <v>13</v>
      </c>
      <c r="Z38" s="360" t="s">
        <v>13</v>
      </c>
      <c r="AA38" s="367" t="s">
        <v>16</v>
      </c>
      <c r="AB38" s="334" t="s">
        <v>16</v>
      </c>
      <c r="AC38" s="334" t="s">
        <v>16</v>
      </c>
      <c r="AD38" s="334" t="s">
        <v>16</v>
      </c>
      <c r="AE38" s="360" t="s">
        <v>13</v>
      </c>
      <c r="AF38" s="360" t="s">
        <v>13</v>
      </c>
      <c r="AG38" s="338" t="s">
        <v>2049</v>
      </c>
      <c r="AH38" s="386" t="s">
        <v>68</v>
      </c>
    </row>
    <row r="39" spans="2:34" ht="49.5" x14ac:dyDescent="0.5">
      <c r="B39" s="338" t="s">
        <v>2794</v>
      </c>
      <c r="C39" s="348" t="s">
        <v>176</v>
      </c>
      <c r="D39" s="338" t="s">
        <v>58</v>
      </c>
      <c r="E39" s="338" t="s">
        <v>58</v>
      </c>
      <c r="F39" s="338" t="s">
        <v>58</v>
      </c>
      <c r="G39" s="338" t="s">
        <v>58</v>
      </c>
      <c r="H39" s="338" t="s">
        <v>58</v>
      </c>
      <c r="I39" s="338" t="s">
        <v>58</v>
      </c>
      <c r="J39" s="338" t="s">
        <v>59</v>
      </c>
      <c r="K39" s="334" t="s">
        <v>68</v>
      </c>
      <c r="L39" s="365" t="s">
        <v>177</v>
      </c>
      <c r="M39" s="351" t="s">
        <v>178</v>
      </c>
      <c r="N39" s="338" t="s">
        <v>68</v>
      </c>
      <c r="O39" s="348" t="s">
        <v>179</v>
      </c>
      <c r="P39" s="348" t="s">
        <v>70</v>
      </c>
      <c r="Q39" s="334" t="s">
        <v>75</v>
      </c>
      <c r="R39" s="334" t="s">
        <v>63</v>
      </c>
      <c r="S39" s="334" t="s">
        <v>68</v>
      </c>
      <c r="T39" s="334" t="s">
        <v>70</v>
      </c>
      <c r="U39" s="334" t="s">
        <v>64</v>
      </c>
      <c r="V39" s="334" t="s">
        <v>65</v>
      </c>
      <c r="W39" s="348" t="s">
        <v>2801</v>
      </c>
      <c r="X39" s="334" t="s">
        <v>16</v>
      </c>
      <c r="Y39" s="334" t="s">
        <v>16</v>
      </c>
      <c r="Z39" s="334" t="s">
        <v>16</v>
      </c>
      <c r="AA39" s="360" t="s">
        <v>13</v>
      </c>
      <c r="AB39" s="360" t="s">
        <v>13</v>
      </c>
      <c r="AC39" s="334" t="s">
        <v>16</v>
      </c>
      <c r="AD39" s="360" t="s">
        <v>13</v>
      </c>
      <c r="AE39" s="354" t="s">
        <v>3</v>
      </c>
      <c r="AF39" s="360" t="s">
        <v>13</v>
      </c>
      <c r="AG39" s="338" t="s">
        <v>616</v>
      </c>
      <c r="AH39" s="386" t="s">
        <v>68</v>
      </c>
    </row>
    <row r="40" spans="2:34" ht="33" x14ac:dyDescent="0.5">
      <c r="B40" s="338" t="s">
        <v>180</v>
      </c>
      <c r="C40" s="348" t="s">
        <v>181</v>
      </c>
      <c r="D40" s="338" t="s">
        <v>182</v>
      </c>
      <c r="E40" s="338" t="s">
        <v>183</v>
      </c>
      <c r="F40" s="338" t="s">
        <v>184</v>
      </c>
      <c r="G40" s="338" t="s">
        <v>185</v>
      </c>
      <c r="H40" s="338" t="s">
        <v>186</v>
      </c>
      <c r="I40" s="338" t="s">
        <v>187</v>
      </c>
      <c r="J40" s="338" t="s">
        <v>68</v>
      </c>
      <c r="K40" s="365" t="s">
        <v>68</v>
      </c>
      <c r="L40" s="365" t="s">
        <v>188</v>
      </c>
      <c r="M40" s="338" t="s">
        <v>68</v>
      </c>
      <c r="N40" s="338" t="str">
        <f t="shared" si="0"/>
        <v>Y</v>
      </c>
      <c r="O40" s="348" t="s">
        <v>189</v>
      </c>
      <c r="P40" s="348" t="s">
        <v>62</v>
      </c>
      <c r="Q40" s="334" t="s">
        <v>75</v>
      </c>
      <c r="R40" s="334" t="s">
        <v>63</v>
      </c>
      <c r="S40" s="334" t="s">
        <v>68</v>
      </c>
      <c r="T40" s="334" t="s">
        <v>70</v>
      </c>
      <c r="U40" s="334" t="s">
        <v>64</v>
      </c>
      <c r="V40" s="334" t="s">
        <v>65</v>
      </c>
      <c r="W40" s="348" t="s">
        <v>2801</v>
      </c>
      <c r="X40" s="354" t="s">
        <v>3</v>
      </c>
      <c r="Y40" s="360" t="s">
        <v>13</v>
      </c>
      <c r="Z40" s="360" t="s">
        <v>13</v>
      </c>
      <c r="AA40" s="334" t="s">
        <v>16</v>
      </c>
      <c r="AB40" s="360" t="s">
        <v>13</v>
      </c>
      <c r="AC40" s="334" t="s">
        <v>16</v>
      </c>
      <c r="AD40" s="334" t="s">
        <v>16</v>
      </c>
      <c r="AE40" s="360" t="s">
        <v>13</v>
      </c>
      <c r="AF40" s="360" t="s">
        <v>13</v>
      </c>
      <c r="AG40" s="338" t="s">
        <v>2049</v>
      </c>
      <c r="AH40" s="386" t="s">
        <v>59</v>
      </c>
    </row>
    <row r="41" spans="2:34" ht="49.5" x14ac:dyDescent="0.5">
      <c r="B41" s="338" t="s">
        <v>190</v>
      </c>
      <c r="C41" s="348" t="s">
        <v>191</v>
      </c>
      <c r="D41" s="338" t="s">
        <v>192</v>
      </c>
      <c r="E41" s="338" t="s">
        <v>193</v>
      </c>
      <c r="F41" s="338" t="s">
        <v>85</v>
      </c>
      <c r="G41" s="338" t="s">
        <v>185</v>
      </c>
      <c r="H41" s="338" t="s">
        <v>186</v>
      </c>
      <c r="I41" s="338" t="s">
        <v>187</v>
      </c>
      <c r="J41" s="338" t="s">
        <v>68</v>
      </c>
      <c r="K41" s="365" t="s">
        <v>68</v>
      </c>
      <c r="L41" s="365" t="s">
        <v>194</v>
      </c>
      <c r="M41" s="338" t="s">
        <v>68</v>
      </c>
      <c r="N41" s="338" t="str">
        <f t="shared" si="0"/>
        <v>Y</v>
      </c>
      <c r="O41" s="348" t="s">
        <v>195</v>
      </c>
      <c r="P41" s="348" t="s">
        <v>62</v>
      </c>
      <c r="Q41" s="334" t="s">
        <v>71</v>
      </c>
      <c r="R41" s="334" t="s">
        <v>63</v>
      </c>
      <c r="S41" s="334" t="s">
        <v>68</v>
      </c>
      <c r="T41" s="334" t="s">
        <v>70</v>
      </c>
      <c r="U41" s="334" t="s">
        <v>64</v>
      </c>
      <c r="V41" s="365" t="s">
        <v>2831</v>
      </c>
      <c r="W41" s="348" t="s">
        <v>2813</v>
      </c>
      <c r="X41" s="371" t="s">
        <v>2812</v>
      </c>
      <c r="Y41" s="360" t="s">
        <v>13</v>
      </c>
      <c r="Z41" s="360" t="s">
        <v>13</v>
      </c>
      <c r="AA41" s="334" t="s">
        <v>16</v>
      </c>
      <c r="AB41" s="360" t="s">
        <v>13</v>
      </c>
      <c r="AC41" s="334" t="s">
        <v>16</v>
      </c>
      <c r="AD41" s="334" t="s">
        <v>16</v>
      </c>
      <c r="AE41" s="360" t="s">
        <v>13</v>
      </c>
      <c r="AF41" s="360" t="s">
        <v>13</v>
      </c>
      <c r="AG41" s="338" t="s">
        <v>2793</v>
      </c>
      <c r="AH41" s="386" t="s">
        <v>59</v>
      </c>
    </row>
    <row r="42" spans="2:34" ht="33" x14ac:dyDescent="0.5">
      <c r="B42" s="338" t="s">
        <v>196</v>
      </c>
      <c r="C42" s="348" t="s">
        <v>197</v>
      </c>
      <c r="D42" s="338" t="s">
        <v>198</v>
      </c>
      <c r="E42" s="338" t="s">
        <v>199</v>
      </c>
      <c r="F42" s="338" t="s">
        <v>200</v>
      </c>
      <c r="G42" s="338" t="s">
        <v>201</v>
      </c>
      <c r="H42" s="338" t="s">
        <v>202</v>
      </c>
      <c r="I42" s="338" t="s">
        <v>187</v>
      </c>
      <c r="J42" s="338" t="s">
        <v>68</v>
      </c>
      <c r="K42" s="365" t="s">
        <v>68</v>
      </c>
      <c r="L42" s="365" t="s">
        <v>203</v>
      </c>
      <c r="M42" s="338" t="s">
        <v>60</v>
      </c>
      <c r="N42" s="338" t="str">
        <f t="shared" si="0"/>
        <v>Y</v>
      </c>
      <c r="O42" s="348" t="s">
        <v>196</v>
      </c>
      <c r="P42" s="348" t="s">
        <v>62</v>
      </c>
      <c r="Q42" s="334" t="s">
        <v>63</v>
      </c>
      <c r="R42" s="334" t="s">
        <v>63</v>
      </c>
      <c r="S42" s="334" t="s">
        <v>59</v>
      </c>
      <c r="T42" s="334" t="s">
        <v>70</v>
      </c>
      <c r="U42" s="334" t="s">
        <v>64</v>
      </c>
      <c r="V42" s="334" t="s">
        <v>65</v>
      </c>
      <c r="W42" s="348" t="s">
        <v>2801</v>
      </c>
      <c r="X42" s="354" t="s">
        <v>3</v>
      </c>
      <c r="Y42" s="360" t="s">
        <v>13</v>
      </c>
      <c r="Z42" s="360" t="s">
        <v>13</v>
      </c>
      <c r="AA42" s="334" t="s">
        <v>16</v>
      </c>
      <c r="AB42" s="360" t="s">
        <v>16</v>
      </c>
      <c r="AC42" s="334" t="s">
        <v>16</v>
      </c>
      <c r="AD42" s="334" t="s">
        <v>16</v>
      </c>
      <c r="AE42" s="360" t="s">
        <v>13</v>
      </c>
      <c r="AF42" s="360" t="s">
        <v>13</v>
      </c>
      <c r="AG42" s="338" t="s">
        <v>2049</v>
      </c>
      <c r="AH42" s="386" t="s">
        <v>59</v>
      </c>
    </row>
    <row r="43" spans="2:34" ht="62.25" customHeight="1" x14ac:dyDescent="0.5">
      <c r="B43" s="338" t="s">
        <v>204</v>
      </c>
      <c r="C43" s="348" t="s">
        <v>205</v>
      </c>
      <c r="D43" s="338" t="s">
        <v>206</v>
      </c>
      <c r="E43" s="338" t="s">
        <v>199</v>
      </c>
      <c r="F43" s="338" t="s">
        <v>200</v>
      </c>
      <c r="G43" s="338" t="s">
        <v>201</v>
      </c>
      <c r="H43" s="338" t="s">
        <v>202</v>
      </c>
      <c r="I43" s="338" t="s">
        <v>187</v>
      </c>
      <c r="J43" s="338" t="s">
        <v>68</v>
      </c>
      <c r="K43" s="334" t="s">
        <v>59</v>
      </c>
      <c r="L43" s="334" t="s">
        <v>58</v>
      </c>
      <c r="M43" s="338" t="s">
        <v>60</v>
      </c>
      <c r="N43" s="338" t="str">
        <f t="shared" si="0"/>
        <v>N</v>
      </c>
      <c r="O43" s="348" t="s">
        <v>58</v>
      </c>
      <c r="P43" s="348" t="s">
        <v>63</v>
      </c>
      <c r="Q43" s="334" t="s">
        <v>63</v>
      </c>
      <c r="R43" s="334" t="s">
        <v>63</v>
      </c>
      <c r="S43" s="334" t="s">
        <v>59</v>
      </c>
      <c r="T43" s="334" t="s">
        <v>70</v>
      </c>
      <c r="U43" s="334" t="s">
        <v>64</v>
      </c>
      <c r="V43" s="365" t="s">
        <v>2831</v>
      </c>
      <c r="W43" s="348" t="s">
        <v>2813</v>
      </c>
      <c r="X43" s="371" t="s">
        <v>2812</v>
      </c>
      <c r="Y43" s="360" t="s">
        <v>13</v>
      </c>
      <c r="Z43" s="360" t="s">
        <v>13</v>
      </c>
      <c r="AA43" s="334" t="s">
        <v>16</v>
      </c>
      <c r="AB43" s="360" t="s">
        <v>16</v>
      </c>
      <c r="AC43" s="334" t="s">
        <v>16</v>
      </c>
      <c r="AD43" s="334" t="s">
        <v>16</v>
      </c>
      <c r="AE43" s="360" t="s">
        <v>13</v>
      </c>
      <c r="AF43" s="360" t="s">
        <v>13</v>
      </c>
      <c r="AG43" s="338" t="s">
        <v>2793</v>
      </c>
      <c r="AH43" s="386" t="s">
        <v>59</v>
      </c>
    </row>
    <row r="44" spans="2:34" ht="99" x14ac:dyDescent="0.5">
      <c r="B44" s="338" t="s">
        <v>2796</v>
      </c>
      <c r="C44" s="348" t="s">
        <v>207</v>
      </c>
      <c r="D44" s="338" t="s">
        <v>58</v>
      </c>
      <c r="E44" s="338" t="s">
        <v>58</v>
      </c>
      <c r="F44" s="338" t="s">
        <v>58</v>
      </c>
      <c r="G44" s="338" t="s">
        <v>58</v>
      </c>
      <c r="H44" s="338" t="s">
        <v>58</v>
      </c>
      <c r="I44" s="338" t="s">
        <v>58</v>
      </c>
      <c r="J44" s="338" t="s">
        <v>59</v>
      </c>
      <c r="K44" s="365" t="s">
        <v>68</v>
      </c>
      <c r="L44" s="365" t="s">
        <v>208</v>
      </c>
      <c r="M44" s="338" t="s">
        <v>59</v>
      </c>
      <c r="N44" s="338" t="str">
        <f t="shared" si="0"/>
        <v>N</v>
      </c>
      <c r="O44" s="348" t="s">
        <v>58</v>
      </c>
      <c r="P44" s="348" t="s">
        <v>63</v>
      </c>
      <c r="Q44" s="334" t="s">
        <v>75</v>
      </c>
      <c r="R44" s="334" t="s">
        <v>63</v>
      </c>
      <c r="S44" s="334" t="s">
        <v>59</v>
      </c>
      <c r="T44" s="334" t="s">
        <v>97</v>
      </c>
      <c r="U44" s="334" t="s">
        <v>64</v>
      </c>
      <c r="V44" s="334" t="s">
        <v>65</v>
      </c>
      <c r="W44" s="348" t="s">
        <v>2834</v>
      </c>
      <c r="X44" s="369" t="s">
        <v>3</v>
      </c>
      <c r="Y44" s="359" t="s">
        <v>13</v>
      </c>
      <c r="Z44" s="359" t="s">
        <v>13</v>
      </c>
      <c r="AA44" s="334" t="s">
        <v>16</v>
      </c>
      <c r="AB44" s="334" t="s">
        <v>16</v>
      </c>
      <c r="AC44" s="334" t="s">
        <v>16</v>
      </c>
      <c r="AD44" s="334" t="s">
        <v>16</v>
      </c>
      <c r="AE44" s="359" t="s">
        <v>13</v>
      </c>
      <c r="AF44" s="360" t="s">
        <v>13</v>
      </c>
      <c r="AG44" s="338" t="s">
        <v>2792</v>
      </c>
      <c r="AH44" s="386" t="s">
        <v>59</v>
      </c>
    </row>
    <row r="45" spans="2:34" ht="49.5" x14ac:dyDescent="0.5">
      <c r="B45" s="338" t="s">
        <v>209</v>
      </c>
      <c r="C45" s="348" t="s">
        <v>210</v>
      </c>
      <c r="D45" s="338" t="s">
        <v>211</v>
      </c>
      <c r="E45" s="338" t="s">
        <v>86</v>
      </c>
      <c r="F45" s="338" t="s">
        <v>85</v>
      </c>
      <c r="G45" s="338" t="s">
        <v>185</v>
      </c>
      <c r="H45" s="338" t="s">
        <v>186</v>
      </c>
      <c r="I45" s="338" t="s">
        <v>187</v>
      </c>
      <c r="J45" s="338" t="s">
        <v>68</v>
      </c>
      <c r="K45" s="365" t="s">
        <v>68</v>
      </c>
      <c r="L45" s="365" t="s">
        <v>212</v>
      </c>
      <c r="M45" s="351" t="s">
        <v>213</v>
      </c>
      <c r="N45" s="338" t="str">
        <f t="shared" si="0"/>
        <v>N</v>
      </c>
      <c r="O45" s="348" t="s">
        <v>58</v>
      </c>
      <c r="P45" s="348" t="s">
        <v>63</v>
      </c>
      <c r="Q45" s="334" t="s">
        <v>71</v>
      </c>
      <c r="R45" s="334" t="s">
        <v>63</v>
      </c>
      <c r="S45" s="334" t="s">
        <v>59</v>
      </c>
      <c r="T45" s="334" t="s">
        <v>97</v>
      </c>
      <c r="U45" s="334" t="s">
        <v>64</v>
      </c>
      <c r="V45" s="334" t="s">
        <v>65</v>
      </c>
      <c r="W45" s="348" t="s">
        <v>2814</v>
      </c>
      <c r="X45" s="369" t="s">
        <v>3</v>
      </c>
      <c r="Y45" s="359" t="s">
        <v>13</v>
      </c>
      <c r="Z45" s="359" t="s">
        <v>13</v>
      </c>
      <c r="AA45" s="334" t="s">
        <v>16</v>
      </c>
      <c r="AB45" s="334" t="s">
        <v>16</v>
      </c>
      <c r="AC45" s="334" t="s">
        <v>16</v>
      </c>
      <c r="AD45" s="334" t="s">
        <v>16</v>
      </c>
      <c r="AE45" s="359" t="s">
        <v>13</v>
      </c>
      <c r="AF45" s="360" t="s">
        <v>13</v>
      </c>
      <c r="AG45" s="338" t="s">
        <v>2792</v>
      </c>
      <c r="AH45" s="386" t="s">
        <v>59</v>
      </c>
    </row>
    <row r="46" spans="2:34" ht="45" customHeight="1" x14ac:dyDescent="0.5">
      <c r="B46" s="338" t="s">
        <v>214</v>
      </c>
      <c r="C46" s="348" t="s">
        <v>215</v>
      </c>
      <c r="D46" s="351" t="s">
        <v>216</v>
      </c>
      <c r="E46" s="338" t="s">
        <v>199</v>
      </c>
      <c r="F46" s="338" t="s">
        <v>200</v>
      </c>
      <c r="G46" s="338" t="s">
        <v>201</v>
      </c>
      <c r="H46" s="338" t="s">
        <v>202</v>
      </c>
      <c r="I46" s="338" t="s">
        <v>125</v>
      </c>
      <c r="J46" s="338" t="s">
        <v>68</v>
      </c>
      <c r="K46" s="365" t="s">
        <v>68</v>
      </c>
      <c r="L46" s="365" t="s">
        <v>217</v>
      </c>
      <c r="M46" s="351" t="s">
        <v>218</v>
      </c>
      <c r="N46" s="338" t="str">
        <f t="shared" si="0"/>
        <v>Y</v>
      </c>
      <c r="O46" s="348" t="s">
        <v>214</v>
      </c>
      <c r="P46" s="348" t="s">
        <v>62</v>
      </c>
      <c r="Q46" s="334" t="s">
        <v>75</v>
      </c>
      <c r="R46" s="334" t="s">
        <v>63</v>
      </c>
      <c r="S46" s="334" t="s">
        <v>68</v>
      </c>
      <c r="T46" s="334" t="s">
        <v>70</v>
      </c>
      <c r="U46" s="334" t="s">
        <v>64</v>
      </c>
      <c r="V46" s="334" t="s">
        <v>65</v>
      </c>
      <c r="W46" s="348" t="s">
        <v>2801</v>
      </c>
      <c r="X46" s="354" t="s">
        <v>3</v>
      </c>
      <c r="Y46" s="359" t="s">
        <v>13</v>
      </c>
      <c r="Z46" s="334" t="s">
        <v>16</v>
      </c>
      <c r="AA46" s="334" t="s">
        <v>16</v>
      </c>
      <c r="AB46" s="360" t="s">
        <v>13</v>
      </c>
      <c r="AC46" s="359" t="s">
        <v>13</v>
      </c>
      <c r="AD46" s="334" t="s">
        <v>16</v>
      </c>
      <c r="AE46" s="359" t="s">
        <v>13</v>
      </c>
      <c r="AF46" s="360" t="s">
        <v>13</v>
      </c>
      <c r="AG46" s="338" t="s">
        <v>2049</v>
      </c>
      <c r="AH46" s="386" t="s">
        <v>59</v>
      </c>
    </row>
    <row r="47" spans="2:34" ht="64.5" customHeight="1" x14ac:dyDescent="0.5">
      <c r="B47" s="338" t="s">
        <v>219</v>
      </c>
      <c r="C47" s="348" t="s">
        <v>220</v>
      </c>
      <c r="D47" s="351" t="s">
        <v>221</v>
      </c>
      <c r="E47" s="338" t="s">
        <v>222</v>
      </c>
      <c r="F47" s="338" t="s">
        <v>223</v>
      </c>
      <c r="G47" s="338" t="s">
        <v>222</v>
      </c>
      <c r="H47" s="338" t="s">
        <v>223</v>
      </c>
      <c r="I47" s="351" t="s">
        <v>224</v>
      </c>
      <c r="J47" s="338" t="s">
        <v>59</v>
      </c>
      <c r="K47" s="365" t="s">
        <v>59</v>
      </c>
      <c r="L47" s="365" t="s">
        <v>58</v>
      </c>
      <c r="M47" s="338" t="s">
        <v>60</v>
      </c>
      <c r="N47" s="338" t="str">
        <f t="shared" si="0"/>
        <v>N</v>
      </c>
      <c r="O47" s="348" t="s">
        <v>58</v>
      </c>
      <c r="P47" s="348" t="s">
        <v>63</v>
      </c>
      <c r="Q47" s="334" t="s">
        <v>63</v>
      </c>
      <c r="R47" s="334" t="s">
        <v>63</v>
      </c>
      <c r="S47" s="334" t="s">
        <v>68</v>
      </c>
      <c r="T47" s="334" t="s">
        <v>70</v>
      </c>
      <c r="U47" s="334" t="s">
        <v>64</v>
      </c>
      <c r="V47" s="365" t="s">
        <v>2831</v>
      </c>
      <c r="W47" s="348" t="s">
        <v>2813</v>
      </c>
      <c r="X47" s="371" t="s">
        <v>2812</v>
      </c>
      <c r="Y47" s="359" t="s">
        <v>13</v>
      </c>
      <c r="Z47" s="334" t="s">
        <v>16</v>
      </c>
      <c r="AA47" s="334" t="s">
        <v>16</v>
      </c>
      <c r="AB47" s="360" t="s">
        <v>13</v>
      </c>
      <c r="AC47" s="334" t="s">
        <v>16</v>
      </c>
      <c r="AD47" s="334" t="s">
        <v>16</v>
      </c>
      <c r="AE47" s="359" t="s">
        <v>13</v>
      </c>
      <c r="AF47" s="360" t="s">
        <v>13</v>
      </c>
      <c r="AG47" s="338" t="s">
        <v>2793</v>
      </c>
      <c r="AH47" s="386" t="s">
        <v>59</v>
      </c>
    </row>
    <row r="48" spans="2:34" ht="69.75" customHeight="1" x14ac:dyDescent="0.5">
      <c r="B48" s="338" t="s">
        <v>225</v>
      </c>
      <c r="C48" s="348" t="s">
        <v>226</v>
      </c>
      <c r="D48" s="351" t="s">
        <v>227</v>
      </c>
      <c r="E48" s="338" t="s">
        <v>228</v>
      </c>
      <c r="F48" s="338" t="s">
        <v>223</v>
      </c>
      <c r="G48" s="338" t="s">
        <v>228</v>
      </c>
      <c r="H48" s="338" t="s">
        <v>223</v>
      </c>
      <c r="I48" s="351" t="s">
        <v>224</v>
      </c>
      <c r="J48" s="338" t="s">
        <v>59</v>
      </c>
      <c r="K48" s="365" t="s">
        <v>59</v>
      </c>
      <c r="L48" s="365" t="s">
        <v>58</v>
      </c>
      <c r="M48" s="338" t="s">
        <v>60</v>
      </c>
      <c r="N48" s="338" t="str">
        <f t="shared" si="0"/>
        <v>N</v>
      </c>
      <c r="O48" s="348" t="s">
        <v>58</v>
      </c>
      <c r="P48" s="348" t="s">
        <v>63</v>
      </c>
      <c r="Q48" s="334" t="s">
        <v>63</v>
      </c>
      <c r="R48" s="334" t="s">
        <v>63</v>
      </c>
      <c r="S48" s="334" t="s">
        <v>68</v>
      </c>
      <c r="T48" s="334" t="s">
        <v>70</v>
      </c>
      <c r="U48" s="334" t="s">
        <v>64</v>
      </c>
      <c r="V48" s="365" t="s">
        <v>2831</v>
      </c>
      <c r="W48" s="348" t="s">
        <v>2813</v>
      </c>
      <c r="X48" s="371" t="s">
        <v>2812</v>
      </c>
      <c r="Y48" s="359" t="s">
        <v>13</v>
      </c>
      <c r="Z48" s="334" t="s">
        <v>16</v>
      </c>
      <c r="AA48" s="334" t="s">
        <v>16</v>
      </c>
      <c r="AB48" s="360" t="s">
        <v>13</v>
      </c>
      <c r="AC48" s="334" t="s">
        <v>16</v>
      </c>
      <c r="AD48" s="334" t="s">
        <v>16</v>
      </c>
      <c r="AE48" s="359" t="s">
        <v>13</v>
      </c>
      <c r="AF48" s="360" t="s">
        <v>13</v>
      </c>
      <c r="AG48" s="338" t="s">
        <v>2793</v>
      </c>
      <c r="AH48" s="386" t="s">
        <v>59</v>
      </c>
    </row>
    <row r="49" spans="2:34" ht="44.25" customHeight="1" x14ac:dyDescent="0.5">
      <c r="B49" s="338" t="s">
        <v>229</v>
      </c>
      <c r="C49" s="348" t="s">
        <v>230</v>
      </c>
      <c r="D49" s="351" t="s">
        <v>231</v>
      </c>
      <c r="E49" s="338" t="s">
        <v>228</v>
      </c>
      <c r="F49" s="338" t="s">
        <v>223</v>
      </c>
      <c r="G49" s="338" t="s">
        <v>228</v>
      </c>
      <c r="H49" s="338" t="s">
        <v>223</v>
      </c>
      <c r="I49" s="351" t="s">
        <v>224</v>
      </c>
      <c r="J49" s="338" t="s">
        <v>59</v>
      </c>
      <c r="K49" s="365" t="s">
        <v>59</v>
      </c>
      <c r="L49" s="365" t="s">
        <v>58</v>
      </c>
      <c r="M49" s="338" t="s">
        <v>60</v>
      </c>
      <c r="N49" s="338" t="str">
        <f t="shared" si="0"/>
        <v>N</v>
      </c>
      <c r="O49" s="348" t="s">
        <v>58</v>
      </c>
      <c r="P49" s="348" t="s">
        <v>63</v>
      </c>
      <c r="Q49" s="334" t="s">
        <v>63</v>
      </c>
      <c r="R49" s="334" t="s">
        <v>63</v>
      </c>
      <c r="S49" s="334" t="s">
        <v>68</v>
      </c>
      <c r="T49" s="334" t="s">
        <v>70</v>
      </c>
      <c r="U49" s="334" t="s">
        <v>64</v>
      </c>
      <c r="V49" s="365" t="s">
        <v>2831</v>
      </c>
      <c r="W49" s="348" t="s">
        <v>2815</v>
      </c>
      <c r="X49" s="371" t="s">
        <v>2812</v>
      </c>
      <c r="Y49" s="359" t="s">
        <v>13</v>
      </c>
      <c r="Z49" s="334" t="s">
        <v>16</v>
      </c>
      <c r="AA49" s="334" t="s">
        <v>16</v>
      </c>
      <c r="AB49" s="360" t="s">
        <v>13</v>
      </c>
      <c r="AC49" s="334" t="s">
        <v>16</v>
      </c>
      <c r="AD49" s="334" t="s">
        <v>16</v>
      </c>
      <c r="AE49" s="359" t="s">
        <v>13</v>
      </c>
      <c r="AF49" s="360" t="s">
        <v>13</v>
      </c>
      <c r="AG49" s="338" t="s">
        <v>2793</v>
      </c>
      <c r="AH49" s="386" t="s">
        <v>59</v>
      </c>
    </row>
    <row r="50" spans="2:34" ht="42" customHeight="1" x14ac:dyDescent="0.5">
      <c r="B50" s="338" t="s">
        <v>232</v>
      </c>
      <c r="C50" s="353" t="s">
        <v>233</v>
      </c>
      <c r="D50" s="338" t="s">
        <v>58</v>
      </c>
      <c r="E50" s="338" t="s">
        <v>58</v>
      </c>
      <c r="F50" s="338" t="s">
        <v>58</v>
      </c>
      <c r="G50" s="338" t="s">
        <v>58</v>
      </c>
      <c r="H50" s="338" t="s">
        <v>58</v>
      </c>
      <c r="I50" s="338" t="s">
        <v>58</v>
      </c>
      <c r="J50" s="338" t="s">
        <v>59</v>
      </c>
      <c r="K50" s="365" t="s">
        <v>68</v>
      </c>
      <c r="L50" s="365" t="s">
        <v>234</v>
      </c>
      <c r="M50" s="338" t="s">
        <v>60</v>
      </c>
      <c r="N50" s="338" t="str">
        <f t="shared" si="0"/>
        <v>N</v>
      </c>
      <c r="O50" s="348" t="s">
        <v>58</v>
      </c>
      <c r="P50" s="348" t="s">
        <v>63</v>
      </c>
      <c r="Q50" s="334" t="s">
        <v>63</v>
      </c>
      <c r="R50" s="334" t="s">
        <v>63</v>
      </c>
      <c r="S50" s="334" t="s">
        <v>68</v>
      </c>
      <c r="T50" s="334" t="s">
        <v>70</v>
      </c>
      <c r="U50" s="334" t="s">
        <v>64</v>
      </c>
      <c r="V50" s="334" t="s">
        <v>65</v>
      </c>
      <c r="W50" s="348" t="s">
        <v>2814</v>
      </c>
      <c r="X50" s="369" t="s">
        <v>3</v>
      </c>
      <c r="Y50" s="359" t="s">
        <v>13</v>
      </c>
      <c r="Z50" s="359" t="s">
        <v>13</v>
      </c>
      <c r="AA50" s="334" t="s">
        <v>16</v>
      </c>
      <c r="AB50" s="360" t="s">
        <v>13</v>
      </c>
      <c r="AC50" s="334" t="s">
        <v>16</v>
      </c>
      <c r="AD50" s="334" t="s">
        <v>16</v>
      </c>
      <c r="AE50" s="359" t="s">
        <v>13</v>
      </c>
      <c r="AF50" s="360" t="s">
        <v>13</v>
      </c>
      <c r="AG50" s="338" t="s">
        <v>2792</v>
      </c>
      <c r="AH50" s="386" t="s">
        <v>59</v>
      </c>
    </row>
    <row r="51" spans="2:34" ht="49.5" x14ac:dyDescent="0.5">
      <c r="B51" s="338" t="s">
        <v>235</v>
      </c>
      <c r="C51" s="353" t="s">
        <v>236</v>
      </c>
      <c r="D51" s="338" t="s">
        <v>58</v>
      </c>
      <c r="E51" s="338" t="s">
        <v>58</v>
      </c>
      <c r="F51" s="338" t="s">
        <v>58</v>
      </c>
      <c r="G51" s="338" t="s">
        <v>58</v>
      </c>
      <c r="H51" s="338" t="s">
        <v>58</v>
      </c>
      <c r="I51" s="338" t="s">
        <v>58</v>
      </c>
      <c r="J51" s="338" t="s">
        <v>59</v>
      </c>
      <c r="K51" s="334" t="s">
        <v>59</v>
      </c>
      <c r="L51" s="334" t="s">
        <v>58</v>
      </c>
      <c r="M51" s="338" t="s">
        <v>60</v>
      </c>
      <c r="N51" s="338" t="str">
        <f t="shared" si="0"/>
        <v>N</v>
      </c>
      <c r="O51" s="348" t="s">
        <v>58</v>
      </c>
      <c r="P51" s="348" t="s">
        <v>63</v>
      </c>
      <c r="Q51" s="334" t="s">
        <v>63</v>
      </c>
      <c r="R51" s="334" t="s">
        <v>63</v>
      </c>
      <c r="S51" s="334" t="s">
        <v>68</v>
      </c>
      <c r="T51" s="334" t="s">
        <v>70</v>
      </c>
      <c r="U51" s="334" t="s">
        <v>64</v>
      </c>
      <c r="V51" s="334" t="s">
        <v>65</v>
      </c>
      <c r="W51" s="348" t="s">
        <v>2816</v>
      </c>
      <c r="X51" s="372" t="s">
        <v>2818</v>
      </c>
      <c r="Y51" s="359" t="s">
        <v>13</v>
      </c>
      <c r="Z51" s="359" t="s">
        <v>13</v>
      </c>
      <c r="AA51" s="334" t="s">
        <v>16</v>
      </c>
      <c r="AB51" s="360" t="s">
        <v>13</v>
      </c>
      <c r="AC51" s="334" t="s">
        <v>16</v>
      </c>
      <c r="AD51" s="334" t="s">
        <v>16</v>
      </c>
      <c r="AE51" s="359" t="s">
        <v>13</v>
      </c>
      <c r="AF51" s="360" t="s">
        <v>13</v>
      </c>
      <c r="AG51" s="338" t="s">
        <v>2792</v>
      </c>
      <c r="AH51" s="386" t="s">
        <v>59</v>
      </c>
    </row>
    <row r="52" spans="2:34" ht="49.5" x14ac:dyDescent="0.5">
      <c r="B52" s="338" t="s">
        <v>237</v>
      </c>
      <c r="C52" s="348" t="s">
        <v>238</v>
      </c>
      <c r="D52" s="338" t="s">
        <v>239</v>
      </c>
      <c r="E52" s="338" t="s">
        <v>63</v>
      </c>
      <c r="F52" s="338" t="s">
        <v>63</v>
      </c>
      <c r="G52" s="338" t="s">
        <v>240</v>
      </c>
      <c r="H52" s="338" t="s">
        <v>186</v>
      </c>
      <c r="I52" s="338" t="s">
        <v>187</v>
      </c>
      <c r="J52" s="338" t="s">
        <v>68</v>
      </c>
      <c r="K52" s="365" t="s">
        <v>68</v>
      </c>
      <c r="L52" s="365" t="s">
        <v>241</v>
      </c>
      <c r="M52" s="338" t="s">
        <v>60</v>
      </c>
      <c r="N52" s="338" t="str">
        <f t="shared" si="0"/>
        <v>N</v>
      </c>
      <c r="O52" s="348" t="s">
        <v>58</v>
      </c>
      <c r="P52" s="348" t="s">
        <v>63</v>
      </c>
      <c r="Q52" s="334" t="s">
        <v>63</v>
      </c>
      <c r="R52" s="334" t="s">
        <v>63</v>
      </c>
      <c r="S52" s="334" t="s">
        <v>68</v>
      </c>
      <c r="T52" s="334" t="s">
        <v>70</v>
      </c>
      <c r="U52" s="334" t="s">
        <v>64</v>
      </c>
      <c r="V52" s="334" t="s">
        <v>65</v>
      </c>
      <c r="W52" s="348" t="s">
        <v>2814</v>
      </c>
      <c r="X52" s="369" t="s">
        <v>3</v>
      </c>
      <c r="Y52" s="359" t="s">
        <v>13</v>
      </c>
      <c r="Z52" s="359" t="s">
        <v>13</v>
      </c>
      <c r="AA52" s="334" t="s">
        <v>16</v>
      </c>
      <c r="AB52" s="360" t="s">
        <v>13</v>
      </c>
      <c r="AC52" s="334" t="s">
        <v>16</v>
      </c>
      <c r="AD52" s="334" t="s">
        <v>16</v>
      </c>
      <c r="AE52" s="359" t="s">
        <v>13</v>
      </c>
      <c r="AF52" s="360" t="s">
        <v>13</v>
      </c>
      <c r="AG52" s="338" t="s">
        <v>2792</v>
      </c>
      <c r="AH52" s="386" t="s">
        <v>59</v>
      </c>
    </row>
    <row r="53" spans="2:34" ht="49.5" x14ac:dyDescent="0.5">
      <c r="B53" s="338" t="s">
        <v>242</v>
      </c>
      <c r="C53" s="348" t="s">
        <v>243</v>
      </c>
      <c r="D53" s="338" t="s">
        <v>244</v>
      </c>
      <c r="E53" s="338" t="s">
        <v>63</v>
      </c>
      <c r="F53" s="338" t="s">
        <v>63</v>
      </c>
      <c r="G53" s="338" t="s">
        <v>240</v>
      </c>
      <c r="H53" s="338" t="s">
        <v>186</v>
      </c>
      <c r="I53" s="338" t="s">
        <v>187</v>
      </c>
      <c r="J53" s="338" t="s">
        <v>68</v>
      </c>
      <c r="K53" s="365" t="s">
        <v>68</v>
      </c>
      <c r="L53" s="365" t="s">
        <v>241</v>
      </c>
      <c r="M53" s="338" t="s">
        <v>60</v>
      </c>
      <c r="N53" s="338" t="str">
        <f t="shared" si="0"/>
        <v>N</v>
      </c>
      <c r="O53" s="348" t="s">
        <v>58</v>
      </c>
      <c r="P53" s="348" t="s">
        <v>63</v>
      </c>
      <c r="Q53" s="334" t="s">
        <v>63</v>
      </c>
      <c r="R53" s="334" t="s">
        <v>63</v>
      </c>
      <c r="S53" s="334" t="s">
        <v>68</v>
      </c>
      <c r="T53" s="334" t="s">
        <v>70</v>
      </c>
      <c r="U53" s="334" t="s">
        <v>64</v>
      </c>
      <c r="V53" s="334" t="s">
        <v>65</v>
      </c>
      <c r="W53" s="348" t="s">
        <v>2814</v>
      </c>
      <c r="X53" s="369" t="s">
        <v>3</v>
      </c>
      <c r="Y53" s="359" t="s">
        <v>13</v>
      </c>
      <c r="Z53" s="359" t="s">
        <v>13</v>
      </c>
      <c r="AA53" s="334" t="s">
        <v>16</v>
      </c>
      <c r="AB53" s="360" t="s">
        <v>13</v>
      </c>
      <c r="AC53" s="334" t="s">
        <v>16</v>
      </c>
      <c r="AD53" s="334" t="s">
        <v>16</v>
      </c>
      <c r="AE53" s="359" t="s">
        <v>13</v>
      </c>
      <c r="AF53" s="360" t="s">
        <v>13</v>
      </c>
      <c r="AG53" s="338" t="s">
        <v>2792</v>
      </c>
      <c r="AH53" s="386" t="s">
        <v>59</v>
      </c>
    </row>
    <row r="54" spans="2:34" ht="33" customHeight="1" x14ac:dyDescent="0.5">
      <c r="B54" s="338" t="s">
        <v>245</v>
      </c>
      <c r="C54" s="348" t="s">
        <v>246</v>
      </c>
      <c r="D54" s="338" t="s">
        <v>247</v>
      </c>
      <c r="E54" s="338" t="s">
        <v>63</v>
      </c>
      <c r="F54" s="338" t="s">
        <v>63</v>
      </c>
      <c r="G54" s="338" t="s">
        <v>240</v>
      </c>
      <c r="H54" s="338" t="s">
        <v>186</v>
      </c>
      <c r="I54" s="338" t="s">
        <v>187</v>
      </c>
      <c r="J54" s="338" t="s">
        <v>68</v>
      </c>
      <c r="K54" s="365" t="s">
        <v>68</v>
      </c>
      <c r="L54" s="365" t="s">
        <v>241</v>
      </c>
      <c r="M54" s="338" t="s">
        <v>60</v>
      </c>
      <c r="N54" s="338" t="str">
        <f t="shared" si="0"/>
        <v>N</v>
      </c>
      <c r="O54" s="348" t="s">
        <v>58</v>
      </c>
      <c r="P54" s="348" t="s">
        <v>63</v>
      </c>
      <c r="Q54" s="334" t="s">
        <v>63</v>
      </c>
      <c r="R54" s="334" t="s">
        <v>63</v>
      </c>
      <c r="S54" s="334" t="s">
        <v>68</v>
      </c>
      <c r="T54" s="334" t="s">
        <v>70</v>
      </c>
      <c r="U54" s="334" t="s">
        <v>64</v>
      </c>
      <c r="V54" s="334" t="s">
        <v>65</v>
      </c>
      <c r="W54" s="348" t="s">
        <v>2814</v>
      </c>
      <c r="X54" s="369" t="s">
        <v>3</v>
      </c>
      <c r="Y54" s="359" t="s">
        <v>13</v>
      </c>
      <c r="Z54" s="359" t="s">
        <v>13</v>
      </c>
      <c r="AA54" s="334" t="s">
        <v>16</v>
      </c>
      <c r="AB54" s="360" t="s">
        <v>13</v>
      </c>
      <c r="AC54" s="334" t="s">
        <v>16</v>
      </c>
      <c r="AD54" s="334" t="s">
        <v>16</v>
      </c>
      <c r="AE54" s="359" t="s">
        <v>13</v>
      </c>
      <c r="AF54" s="360" t="s">
        <v>13</v>
      </c>
      <c r="AG54" s="338" t="s">
        <v>2792</v>
      </c>
      <c r="AH54" s="386" t="s">
        <v>59</v>
      </c>
    </row>
    <row r="55" spans="2:34" ht="33" x14ac:dyDescent="0.5">
      <c r="B55" s="338" t="s">
        <v>248</v>
      </c>
      <c r="C55" s="348" t="s">
        <v>249</v>
      </c>
      <c r="D55" s="338" t="s">
        <v>58</v>
      </c>
      <c r="E55" s="338" t="s">
        <v>58</v>
      </c>
      <c r="F55" s="338" t="s">
        <v>58</v>
      </c>
      <c r="G55" s="338" t="s">
        <v>58</v>
      </c>
      <c r="H55" s="338" t="s">
        <v>58</v>
      </c>
      <c r="I55" s="338" t="s">
        <v>58</v>
      </c>
      <c r="J55" s="338" t="s">
        <v>59</v>
      </c>
      <c r="K55" s="334" t="s">
        <v>68</v>
      </c>
      <c r="L55" s="365" t="s">
        <v>250</v>
      </c>
      <c r="M55" s="338" t="s">
        <v>68</v>
      </c>
      <c r="N55" s="338" t="str">
        <f t="shared" si="0"/>
        <v>Y</v>
      </c>
      <c r="O55" s="348" t="s">
        <v>251</v>
      </c>
      <c r="P55" s="348" t="s">
        <v>70</v>
      </c>
      <c r="Q55" s="334" t="s">
        <v>75</v>
      </c>
      <c r="R55" s="334" t="s">
        <v>63</v>
      </c>
      <c r="S55" s="334" t="s">
        <v>59</v>
      </c>
      <c r="T55" s="334" t="s">
        <v>70</v>
      </c>
      <c r="U55" s="334" t="s">
        <v>64</v>
      </c>
      <c r="V55" s="334" t="s">
        <v>65</v>
      </c>
      <c r="W55" s="348" t="s">
        <v>2801</v>
      </c>
      <c r="X55" s="354" t="s">
        <v>3</v>
      </c>
      <c r="Y55" s="359" t="s">
        <v>13</v>
      </c>
      <c r="Z55" s="359" t="s">
        <v>13</v>
      </c>
      <c r="AA55" s="334" t="s">
        <v>16</v>
      </c>
      <c r="AB55" s="334" t="s">
        <v>16</v>
      </c>
      <c r="AC55" s="334" t="s">
        <v>16</v>
      </c>
      <c r="AD55" s="334" t="s">
        <v>16</v>
      </c>
      <c r="AE55" s="359" t="s">
        <v>13</v>
      </c>
      <c r="AF55" s="359" t="s">
        <v>13</v>
      </c>
      <c r="AG55" s="338" t="s">
        <v>2792</v>
      </c>
      <c r="AH55" s="386" t="s">
        <v>59</v>
      </c>
    </row>
    <row r="56" spans="2:34" ht="82.5" x14ac:dyDescent="0.5">
      <c r="B56" s="338" t="s">
        <v>252</v>
      </c>
      <c r="C56" s="348" t="s">
        <v>253</v>
      </c>
      <c r="D56" s="338" t="s">
        <v>58</v>
      </c>
      <c r="E56" s="338" t="s">
        <v>58</v>
      </c>
      <c r="F56" s="338" t="s">
        <v>58</v>
      </c>
      <c r="G56" s="338" t="s">
        <v>58</v>
      </c>
      <c r="H56" s="338" t="s">
        <v>58</v>
      </c>
      <c r="I56" s="338" t="s">
        <v>58</v>
      </c>
      <c r="J56" s="338" t="s">
        <v>59</v>
      </c>
      <c r="K56" s="334" t="s">
        <v>59</v>
      </c>
      <c r="L56" s="334" t="s">
        <v>58</v>
      </c>
      <c r="M56" s="338" t="s">
        <v>60</v>
      </c>
      <c r="N56" s="338" t="str">
        <f t="shared" si="0"/>
        <v>N</v>
      </c>
      <c r="O56" s="348" t="s">
        <v>58</v>
      </c>
      <c r="P56" s="348" t="s">
        <v>63</v>
      </c>
      <c r="Q56" s="334" t="s">
        <v>63</v>
      </c>
      <c r="R56" s="334" t="s">
        <v>63</v>
      </c>
      <c r="S56" s="334" t="s">
        <v>59</v>
      </c>
      <c r="T56" s="334" t="s">
        <v>70</v>
      </c>
      <c r="U56" s="334" t="s">
        <v>64</v>
      </c>
      <c r="V56" s="334" t="s">
        <v>65</v>
      </c>
      <c r="W56" s="348" t="s">
        <v>2819</v>
      </c>
      <c r="X56" s="372" t="s">
        <v>2817</v>
      </c>
      <c r="Y56" s="359" t="s">
        <v>13</v>
      </c>
      <c r="Z56" s="359" t="s">
        <v>13</v>
      </c>
      <c r="AA56" s="334" t="s">
        <v>16</v>
      </c>
      <c r="AB56" s="334" t="s">
        <v>16</v>
      </c>
      <c r="AC56" s="334" t="s">
        <v>16</v>
      </c>
      <c r="AD56" s="334" t="s">
        <v>16</v>
      </c>
      <c r="AE56" s="359" t="s">
        <v>13</v>
      </c>
      <c r="AF56" s="359" t="s">
        <v>13</v>
      </c>
      <c r="AG56" s="338" t="s">
        <v>2793</v>
      </c>
      <c r="AH56" s="386" t="s">
        <v>59</v>
      </c>
    </row>
    <row r="57" spans="2:34" ht="33" x14ac:dyDescent="0.5">
      <c r="B57" s="338" t="s">
        <v>254</v>
      </c>
      <c r="C57" s="348" t="s">
        <v>255</v>
      </c>
      <c r="D57" s="338" t="s">
        <v>254</v>
      </c>
      <c r="E57" s="338" t="s">
        <v>63</v>
      </c>
      <c r="F57" s="338" t="s">
        <v>63</v>
      </c>
      <c r="G57" s="338" t="s">
        <v>86</v>
      </c>
      <c r="H57" s="338" t="s">
        <v>256</v>
      </c>
      <c r="I57" s="338" t="s">
        <v>65</v>
      </c>
      <c r="J57" s="338" t="s">
        <v>59</v>
      </c>
      <c r="K57" s="334" t="s">
        <v>68</v>
      </c>
      <c r="L57" s="365" t="s">
        <v>257</v>
      </c>
      <c r="M57" s="338" t="s">
        <v>60</v>
      </c>
      <c r="N57" s="338" t="str">
        <f t="shared" si="0"/>
        <v>Y</v>
      </c>
      <c r="O57" s="348" t="s">
        <v>258</v>
      </c>
      <c r="P57" s="348" t="s">
        <v>62</v>
      </c>
      <c r="Q57" s="334" t="s">
        <v>63</v>
      </c>
      <c r="R57" s="334" t="s">
        <v>63</v>
      </c>
      <c r="S57" s="334" t="s">
        <v>59</v>
      </c>
      <c r="T57" s="334" t="s">
        <v>70</v>
      </c>
      <c r="U57" s="334" t="s">
        <v>64</v>
      </c>
      <c r="V57" s="334" t="s">
        <v>65</v>
      </c>
      <c r="W57" s="348" t="s">
        <v>2801</v>
      </c>
      <c r="X57" s="354" t="s">
        <v>3</v>
      </c>
      <c r="Y57" s="359" t="s">
        <v>13</v>
      </c>
      <c r="Z57" s="359" t="s">
        <v>13</v>
      </c>
      <c r="AA57" s="334" t="s">
        <v>16</v>
      </c>
      <c r="AB57" s="334" t="s">
        <v>16</v>
      </c>
      <c r="AC57" s="334" t="s">
        <v>16</v>
      </c>
      <c r="AD57" s="334" t="s">
        <v>16</v>
      </c>
      <c r="AE57" s="359" t="s">
        <v>13</v>
      </c>
      <c r="AF57" s="359" t="s">
        <v>13</v>
      </c>
      <c r="AG57" s="338" t="s">
        <v>2049</v>
      </c>
      <c r="AH57" s="386" t="s">
        <v>59</v>
      </c>
    </row>
    <row r="58" spans="2:34" ht="49.5" x14ac:dyDescent="0.5">
      <c r="B58" s="338" t="s">
        <v>259</v>
      </c>
      <c r="C58" s="348" t="s">
        <v>260</v>
      </c>
      <c r="D58" s="338" t="s">
        <v>259</v>
      </c>
      <c r="E58" s="338" t="s">
        <v>63</v>
      </c>
      <c r="F58" s="338" t="s">
        <v>63</v>
      </c>
      <c r="G58" s="338" t="s">
        <v>86</v>
      </c>
      <c r="H58" s="338" t="s">
        <v>256</v>
      </c>
      <c r="I58" s="338" t="s">
        <v>65</v>
      </c>
      <c r="J58" s="338" t="s">
        <v>59</v>
      </c>
      <c r="K58" s="365" t="s">
        <v>68</v>
      </c>
      <c r="L58" s="365" t="s">
        <v>261</v>
      </c>
      <c r="M58" s="338" t="s">
        <v>60</v>
      </c>
      <c r="N58" s="338" t="str">
        <f t="shared" si="0"/>
        <v>N</v>
      </c>
      <c r="O58" s="348" t="s">
        <v>58</v>
      </c>
      <c r="P58" s="348" t="s">
        <v>63</v>
      </c>
      <c r="Q58" s="334" t="s">
        <v>63</v>
      </c>
      <c r="R58" s="334" t="s">
        <v>63</v>
      </c>
      <c r="S58" s="334" t="s">
        <v>59</v>
      </c>
      <c r="T58" s="334" t="s">
        <v>70</v>
      </c>
      <c r="U58" s="334" t="s">
        <v>64</v>
      </c>
      <c r="V58" s="334" t="s">
        <v>65</v>
      </c>
      <c r="W58" s="348" t="s">
        <v>2814</v>
      </c>
      <c r="X58" s="369" t="s">
        <v>3</v>
      </c>
      <c r="Y58" s="359" t="s">
        <v>13</v>
      </c>
      <c r="Z58" s="359" t="s">
        <v>13</v>
      </c>
      <c r="AA58" s="334" t="s">
        <v>16</v>
      </c>
      <c r="AB58" s="334" t="s">
        <v>16</v>
      </c>
      <c r="AC58" s="334" t="s">
        <v>16</v>
      </c>
      <c r="AD58" s="334" t="s">
        <v>16</v>
      </c>
      <c r="AE58" s="359" t="s">
        <v>13</v>
      </c>
      <c r="AF58" s="359" t="s">
        <v>13</v>
      </c>
      <c r="AG58" s="338" t="s">
        <v>2792</v>
      </c>
      <c r="AH58" s="386" t="s">
        <v>59</v>
      </c>
    </row>
    <row r="59" spans="2:34" x14ac:dyDescent="0.5">
      <c r="B59" s="338" t="s">
        <v>2797</v>
      </c>
      <c r="C59" s="348" t="s">
        <v>262</v>
      </c>
      <c r="D59" s="351" t="s">
        <v>58</v>
      </c>
      <c r="E59" s="351" t="s">
        <v>58</v>
      </c>
      <c r="F59" s="351" t="s">
        <v>58</v>
      </c>
      <c r="G59" s="351" t="s">
        <v>58</v>
      </c>
      <c r="H59" s="351" t="s">
        <v>58</v>
      </c>
      <c r="I59" s="338" t="s">
        <v>58</v>
      </c>
      <c r="J59" s="338" t="s">
        <v>59</v>
      </c>
      <c r="K59" s="334" t="s">
        <v>59</v>
      </c>
      <c r="L59" s="334" t="s">
        <v>58</v>
      </c>
      <c r="M59" s="4" t="s">
        <v>68</v>
      </c>
      <c r="N59" s="338" t="str">
        <f t="shared" si="0"/>
        <v>Y</v>
      </c>
      <c r="O59" s="348" t="s">
        <v>263</v>
      </c>
      <c r="P59" s="348" t="s">
        <v>70</v>
      </c>
      <c r="Q59" s="334" t="s">
        <v>75</v>
      </c>
      <c r="R59" s="334" t="s">
        <v>63</v>
      </c>
      <c r="S59" s="334" t="s">
        <v>68</v>
      </c>
      <c r="T59" s="334" t="s">
        <v>97</v>
      </c>
      <c r="U59" s="338" t="s">
        <v>64</v>
      </c>
      <c r="V59" s="334" t="s">
        <v>65</v>
      </c>
      <c r="W59" s="348" t="s">
        <v>2801</v>
      </c>
      <c r="X59" s="354" t="s">
        <v>3</v>
      </c>
      <c r="Y59" s="360" t="s">
        <v>13</v>
      </c>
      <c r="Z59" s="360" t="s">
        <v>13</v>
      </c>
      <c r="AA59" s="359" t="s">
        <v>13</v>
      </c>
      <c r="AB59" s="359" t="s">
        <v>13</v>
      </c>
      <c r="AC59" s="334" t="s">
        <v>16</v>
      </c>
      <c r="AD59" s="334" t="s">
        <v>16</v>
      </c>
      <c r="AE59" s="360" t="s">
        <v>13</v>
      </c>
      <c r="AF59" s="360" t="s">
        <v>13</v>
      </c>
      <c r="AG59" s="338" t="s">
        <v>2049</v>
      </c>
      <c r="AH59" s="386" t="s">
        <v>68</v>
      </c>
    </row>
    <row r="60" spans="2:34" ht="99" x14ac:dyDescent="0.5">
      <c r="B60" s="338" t="s">
        <v>264</v>
      </c>
      <c r="C60" s="348" t="s">
        <v>265</v>
      </c>
      <c r="D60" s="351" t="s">
        <v>266</v>
      </c>
      <c r="E60" s="370" t="s">
        <v>267</v>
      </c>
      <c r="F60" s="370" t="s">
        <v>268</v>
      </c>
      <c r="G60" s="351" t="s">
        <v>267</v>
      </c>
      <c r="H60" s="351" t="s">
        <v>269</v>
      </c>
      <c r="I60" s="338" t="s">
        <v>118</v>
      </c>
      <c r="J60" s="338" t="s">
        <v>68</v>
      </c>
      <c r="K60" s="334" t="s">
        <v>59</v>
      </c>
      <c r="L60" s="334" t="s">
        <v>58</v>
      </c>
      <c r="M60" s="338" t="s">
        <v>60</v>
      </c>
      <c r="N60" s="338" t="str">
        <f t="shared" si="0"/>
        <v>N</v>
      </c>
      <c r="O60" s="348" t="s">
        <v>58</v>
      </c>
      <c r="P60" s="348" t="s">
        <v>63</v>
      </c>
      <c r="Q60" s="334" t="s">
        <v>63</v>
      </c>
      <c r="R60" s="334" t="s">
        <v>63</v>
      </c>
      <c r="S60" s="334" t="s">
        <v>68</v>
      </c>
      <c r="T60" s="334" t="s">
        <v>97</v>
      </c>
      <c r="U60" s="338" t="s">
        <v>64</v>
      </c>
      <c r="V60" s="334" t="s">
        <v>65</v>
      </c>
      <c r="W60" s="348" t="s">
        <v>2820</v>
      </c>
      <c r="X60" s="369" t="s">
        <v>3</v>
      </c>
      <c r="Y60" s="360" t="s">
        <v>13</v>
      </c>
      <c r="Z60" s="360" t="s">
        <v>13</v>
      </c>
      <c r="AA60" s="359" t="s">
        <v>13</v>
      </c>
      <c r="AB60" s="359" t="s">
        <v>13</v>
      </c>
      <c r="AC60" s="334" t="s">
        <v>16</v>
      </c>
      <c r="AD60" s="334" t="s">
        <v>16</v>
      </c>
      <c r="AE60" s="360" t="s">
        <v>13</v>
      </c>
      <c r="AF60" s="360" t="s">
        <v>13</v>
      </c>
      <c r="AG60" s="338" t="s">
        <v>2792</v>
      </c>
      <c r="AH60" s="386" t="s">
        <v>68</v>
      </c>
    </row>
    <row r="61" spans="2:34" ht="33" x14ac:dyDescent="0.5">
      <c r="B61" s="338" t="s">
        <v>270</v>
      </c>
      <c r="C61" s="348" t="s">
        <v>271</v>
      </c>
      <c r="D61" s="351" t="s">
        <v>58</v>
      </c>
      <c r="E61" s="351" t="s">
        <v>58</v>
      </c>
      <c r="F61" s="351" t="s">
        <v>58</v>
      </c>
      <c r="G61" s="351" t="s">
        <v>58</v>
      </c>
      <c r="H61" s="351" t="s">
        <v>58</v>
      </c>
      <c r="I61" s="338" t="s">
        <v>58</v>
      </c>
      <c r="J61" s="338" t="s">
        <v>58</v>
      </c>
      <c r="K61" s="334" t="s">
        <v>59</v>
      </c>
      <c r="L61" s="334" t="s">
        <v>58</v>
      </c>
      <c r="M61" s="338" t="s">
        <v>60</v>
      </c>
      <c r="N61" s="338" t="str">
        <f t="shared" si="0"/>
        <v>N</v>
      </c>
      <c r="O61" s="348" t="s">
        <v>58</v>
      </c>
      <c r="P61" s="348" t="s">
        <v>63</v>
      </c>
      <c r="Q61" s="334" t="s">
        <v>63</v>
      </c>
      <c r="R61" s="334" t="s">
        <v>63</v>
      </c>
      <c r="S61" s="334" t="s">
        <v>68</v>
      </c>
      <c r="T61" s="334" t="s">
        <v>97</v>
      </c>
      <c r="U61" s="338" t="s">
        <v>64</v>
      </c>
      <c r="V61" s="334" t="s">
        <v>65</v>
      </c>
      <c r="W61" s="348" t="s">
        <v>2821</v>
      </c>
      <c r="X61" s="354" t="s">
        <v>3</v>
      </c>
      <c r="Y61" s="360" t="s">
        <v>13</v>
      </c>
      <c r="Z61" s="360" t="s">
        <v>13</v>
      </c>
      <c r="AA61" s="359" t="s">
        <v>13</v>
      </c>
      <c r="AB61" s="359" t="s">
        <v>13</v>
      </c>
      <c r="AC61" s="334" t="s">
        <v>16</v>
      </c>
      <c r="AD61" s="334" t="s">
        <v>16</v>
      </c>
      <c r="AE61" s="360" t="s">
        <v>13</v>
      </c>
      <c r="AF61" s="360" t="s">
        <v>13</v>
      </c>
      <c r="AG61" s="338" t="s">
        <v>2792</v>
      </c>
      <c r="AH61" s="386" t="s">
        <v>68</v>
      </c>
    </row>
    <row r="62" spans="2:34" ht="33" x14ac:dyDescent="0.5">
      <c r="B62" s="338" t="s">
        <v>272</v>
      </c>
      <c r="C62" s="348" t="s">
        <v>273</v>
      </c>
      <c r="D62" s="351" t="s">
        <v>274</v>
      </c>
      <c r="E62" s="351" t="s">
        <v>267</v>
      </c>
      <c r="F62" s="351" t="s">
        <v>268</v>
      </c>
      <c r="G62" s="351" t="s">
        <v>275</v>
      </c>
      <c r="H62" s="351" t="s">
        <v>276</v>
      </c>
      <c r="I62" s="338" t="s">
        <v>125</v>
      </c>
      <c r="J62" s="338" t="s">
        <v>68</v>
      </c>
      <c r="K62" s="365" t="s">
        <v>68</v>
      </c>
      <c r="L62" s="365" t="s">
        <v>277</v>
      </c>
      <c r="M62" s="351" t="s">
        <v>59</v>
      </c>
      <c r="N62" s="338" t="str">
        <f t="shared" si="0"/>
        <v>Y</v>
      </c>
      <c r="O62" s="348" t="s">
        <v>278</v>
      </c>
      <c r="P62" s="348" t="s">
        <v>279</v>
      </c>
      <c r="Q62" s="334" t="s">
        <v>75</v>
      </c>
      <c r="R62" s="334" t="s">
        <v>63</v>
      </c>
      <c r="S62" s="334" t="s">
        <v>68</v>
      </c>
      <c r="T62" s="334" t="s">
        <v>97</v>
      </c>
      <c r="U62" s="338" t="s">
        <v>64</v>
      </c>
      <c r="V62" s="334" t="s">
        <v>65</v>
      </c>
      <c r="W62" s="348" t="s">
        <v>2801</v>
      </c>
      <c r="X62" s="354" t="s">
        <v>3</v>
      </c>
      <c r="Y62" s="360" t="s">
        <v>13</v>
      </c>
      <c r="Z62" s="360" t="s">
        <v>13</v>
      </c>
      <c r="AA62" s="359" t="s">
        <v>13</v>
      </c>
      <c r="AB62" s="359" t="s">
        <v>13</v>
      </c>
      <c r="AC62" s="334" t="s">
        <v>16</v>
      </c>
      <c r="AD62" s="334" t="s">
        <v>16</v>
      </c>
      <c r="AE62" s="360" t="s">
        <v>13</v>
      </c>
      <c r="AF62" s="360" t="s">
        <v>13</v>
      </c>
      <c r="AG62" s="338" t="s">
        <v>2049</v>
      </c>
      <c r="AH62" s="386" t="s">
        <v>68</v>
      </c>
    </row>
    <row r="63" spans="2:34" ht="33" customHeight="1" x14ac:dyDescent="0.5">
      <c r="B63" s="338" t="s">
        <v>280</v>
      </c>
      <c r="C63" s="348" t="s">
        <v>281</v>
      </c>
      <c r="D63" s="338" t="s">
        <v>282</v>
      </c>
      <c r="E63" s="351" t="s">
        <v>283</v>
      </c>
      <c r="F63" s="351" t="s">
        <v>284</v>
      </c>
      <c r="G63" s="338" t="s">
        <v>285</v>
      </c>
      <c r="H63" s="338" t="s">
        <v>286</v>
      </c>
      <c r="I63" s="351" t="s">
        <v>224</v>
      </c>
      <c r="J63" s="338" t="s">
        <v>59</v>
      </c>
      <c r="K63" s="365" t="s">
        <v>68</v>
      </c>
      <c r="L63" s="365" t="s">
        <v>287</v>
      </c>
      <c r="M63" s="338" t="s">
        <v>59</v>
      </c>
      <c r="N63" s="338" t="str">
        <f t="shared" si="0"/>
        <v>Y</v>
      </c>
      <c r="O63" s="348" t="s">
        <v>282</v>
      </c>
      <c r="P63" s="348" t="s">
        <v>279</v>
      </c>
      <c r="Q63" s="334" t="s">
        <v>75</v>
      </c>
      <c r="R63" s="334" t="s">
        <v>63</v>
      </c>
      <c r="S63" s="334" t="s">
        <v>68</v>
      </c>
      <c r="T63" s="334" t="s">
        <v>97</v>
      </c>
      <c r="U63" s="334" t="s">
        <v>64</v>
      </c>
      <c r="V63" s="334" t="s">
        <v>65</v>
      </c>
      <c r="W63" s="348" t="s">
        <v>2801</v>
      </c>
      <c r="X63" s="354" t="s">
        <v>3</v>
      </c>
      <c r="Y63" s="360" t="s">
        <v>13</v>
      </c>
      <c r="Z63" s="360" t="s">
        <v>13</v>
      </c>
      <c r="AA63" s="359" t="s">
        <v>13</v>
      </c>
      <c r="AB63" s="359" t="s">
        <v>13</v>
      </c>
      <c r="AC63" s="334" t="s">
        <v>16</v>
      </c>
      <c r="AD63" s="334" t="s">
        <v>16</v>
      </c>
      <c r="AE63" s="360" t="s">
        <v>13</v>
      </c>
      <c r="AF63" s="360" t="s">
        <v>13</v>
      </c>
      <c r="AG63" s="338" t="s">
        <v>2049</v>
      </c>
      <c r="AH63" s="386" t="s">
        <v>68</v>
      </c>
    </row>
    <row r="64" spans="2:34" ht="148.5" x14ac:dyDescent="0.5">
      <c r="B64" s="338" t="s">
        <v>288</v>
      </c>
      <c r="C64" s="348" t="s">
        <v>289</v>
      </c>
      <c r="D64" s="338" t="s">
        <v>288</v>
      </c>
      <c r="E64" s="351" t="s">
        <v>290</v>
      </c>
      <c r="F64" s="351" t="s">
        <v>291</v>
      </c>
      <c r="G64" s="351" t="s">
        <v>292</v>
      </c>
      <c r="H64" s="351" t="s">
        <v>293</v>
      </c>
      <c r="I64" s="351" t="s">
        <v>224</v>
      </c>
      <c r="J64" s="338" t="s">
        <v>59</v>
      </c>
      <c r="K64" s="334" t="s">
        <v>59</v>
      </c>
      <c r="L64" s="334" t="s">
        <v>58</v>
      </c>
      <c r="M64" s="338" t="s">
        <v>60</v>
      </c>
      <c r="N64" s="338" t="str">
        <f t="shared" si="0"/>
        <v>N</v>
      </c>
      <c r="O64" s="348" t="s">
        <v>58</v>
      </c>
      <c r="P64" s="348" t="s">
        <v>63</v>
      </c>
      <c r="Q64" s="334" t="s">
        <v>63</v>
      </c>
      <c r="R64" s="334" t="s">
        <v>63</v>
      </c>
      <c r="S64" s="334" t="s">
        <v>68</v>
      </c>
      <c r="T64" s="334" t="s">
        <v>70</v>
      </c>
      <c r="U64" s="334" t="s">
        <v>80</v>
      </c>
      <c r="V64" s="334" t="s">
        <v>80</v>
      </c>
      <c r="W64" s="348" t="s">
        <v>2837</v>
      </c>
      <c r="X64" s="372" t="s">
        <v>2818</v>
      </c>
      <c r="Y64" s="372" t="s">
        <v>2818</v>
      </c>
      <c r="Z64" s="372" t="s">
        <v>2818</v>
      </c>
      <c r="AA64" s="372" t="s">
        <v>2818</v>
      </c>
      <c r="AB64" s="372" t="s">
        <v>2818</v>
      </c>
      <c r="AC64" s="372" t="s">
        <v>2818</v>
      </c>
      <c r="AD64" s="372" t="s">
        <v>2818</v>
      </c>
      <c r="AE64" s="372" t="s">
        <v>2818</v>
      </c>
      <c r="AF64" s="372" t="s">
        <v>2818</v>
      </c>
      <c r="AG64" s="338" t="s">
        <v>2792</v>
      </c>
      <c r="AH64" s="386" t="s">
        <v>68</v>
      </c>
    </row>
    <row r="65" spans="2:34" ht="148.5" x14ac:dyDescent="0.5">
      <c r="B65" s="338" t="s">
        <v>294</v>
      </c>
      <c r="C65" s="348" t="s">
        <v>295</v>
      </c>
      <c r="D65" s="338" t="s">
        <v>294</v>
      </c>
      <c r="E65" s="338" t="s">
        <v>199</v>
      </c>
      <c r="F65" s="338" t="s">
        <v>200</v>
      </c>
      <c r="G65" s="351" t="s">
        <v>292</v>
      </c>
      <c r="H65" s="351" t="s">
        <v>293</v>
      </c>
      <c r="I65" s="351" t="s">
        <v>224</v>
      </c>
      <c r="J65" s="338" t="s">
        <v>59</v>
      </c>
      <c r="K65" s="334" t="s">
        <v>59</v>
      </c>
      <c r="L65" s="334" t="s">
        <v>58</v>
      </c>
      <c r="M65" s="338" t="s">
        <v>60</v>
      </c>
      <c r="N65" s="338" t="str">
        <f t="shared" si="0"/>
        <v>N</v>
      </c>
      <c r="O65" s="348" t="s">
        <v>58</v>
      </c>
      <c r="P65" s="348" t="s">
        <v>63</v>
      </c>
      <c r="Q65" s="334" t="s">
        <v>63</v>
      </c>
      <c r="R65" s="334" t="s">
        <v>63</v>
      </c>
      <c r="S65" s="334" t="s">
        <v>68</v>
      </c>
      <c r="T65" s="334" t="s">
        <v>70</v>
      </c>
      <c r="U65" s="334" t="s">
        <v>80</v>
      </c>
      <c r="V65" s="334" t="s">
        <v>80</v>
      </c>
      <c r="W65" s="348" t="s">
        <v>2837</v>
      </c>
      <c r="X65" s="372" t="s">
        <v>2818</v>
      </c>
      <c r="Y65" s="372" t="s">
        <v>2818</v>
      </c>
      <c r="Z65" s="372" t="s">
        <v>2818</v>
      </c>
      <c r="AA65" s="372" t="s">
        <v>2818</v>
      </c>
      <c r="AB65" s="372" t="s">
        <v>2818</v>
      </c>
      <c r="AC65" s="372" t="s">
        <v>2818</v>
      </c>
      <c r="AD65" s="372" t="s">
        <v>2818</v>
      </c>
      <c r="AE65" s="372" t="s">
        <v>2818</v>
      </c>
      <c r="AF65" s="372" t="s">
        <v>2818</v>
      </c>
      <c r="AG65" s="338" t="s">
        <v>2792</v>
      </c>
      <c r="AH65" s="386" t="s">
        <v>68</v>
      </c>
    </row>
    <row r="66" spans="2:34" ht="148.5" x14ac:dyDescent="0.5">
      <c r="B66" s="351" t="s">
        <v>296</v>
      </c>
      <c r="C66" s="348" t="s">
        <v>297</v>
      </c>
      <c r="D66" s="351" t="s">
        <v>296</v>
      </c>
      <c r="E66" s="338" t="s">
        <v>199</v>
      </c>
      <c r="F66" s="338" t="s">
        <v>200</v>
      </c>
      <c r="G66" s="351" t="s">
        <v>298</v>
      </c>
      <c r="H66" s="351" t="s">
        <v>202</v>
      </c>
      <c r="I66" s="351" t="s">
        <v>118</v>
      </c>
      <c r="J66" s="338" t="s">
        <v>59</v>
      </c>
      <c r="K66" s="334" t="s">
        <v>59</v>
      </c>
      <c r="L66" s="334" t="s">
        <v>58</v>
      </c>
      <c r="M66" s="338" t="s">
        <v>60</v>
      </c>
      <c r="N66" s="338" t="str">
        <f t="shared" si="0"/>
        <v>N</v>
      </c>
      <c r="O66" s="348" t="s">
        <v>58</v>
      </c>
      <c r="P66" s="348" t="s">
        <v>63</v>
      </c>
      <c r="Q66" s="334" t="s">
        <v>63</v>
      </c>
      <c r="R66" s="334" t="s">
        <v>63</v>
      </c>
      <c r="S66" s="334" t="s">
        <v>68</v>
      </c>
      <c r="T66" s="334" t="s">
        <v>70</v>
      </c>
      <c r="U66" s="334" t="s">
        <v>80</v>
      </c>
      <c r="V66" s="334" t="s">
        <v>80</v>
      </c>
      <c r="W66" s="348" t="s">
        <v>2837</v>
      </c>
      <c r="X66" s="372" t="s">
        <v>2818</v>
      </c>
      <c r="Y66" s="372" t="s">
        <v>2818</v>
      </c>
      <c r="Z66" s="372" t="s">
        <v>2818</v>
      </c>
      <c r="AA66" s="372" t="s">
        <v>2818</v>
      </c>
      <c r="AB66" s="372" t="s">
        <v>2818</v>
      </c>
      <c r="AC66" s="372" t="s">
        <v>2818</v>
      </c>
      <c r="AD66" s="372" t="s">
        <v>2818</v>
      </c>
      <c r="AE66" s="372" t="s">
        <v>2818</v>
      </c>
      <c r="AF66" s="372" t="s">
        <v>2818</v>
      </c>
      <c r="AG66" s="338" t="s">
        <v>2792</v>
      </c>
      <c r="AH66" s="386" t="s">
        <v>68</v>
      </c>
    </row>
    <row r="67" spans="2:34" ht="148.5" x14ac:dyDescent="0.5">
      <c r="B67" s="351" t="s">
        <v>299</v>
      </c>
      <c r="C67" s="348" t="s">
        <v>300</v>
      </c>
      <c r="D67" s="351" t="s">
        <v>299</v>
      </c>
      <c r="E67" s="338" t="s">
        <v>301</v>
      </c>
      <c r="F67" s="338" t="s">
        <v>63</v>
      </c>
      <c r="G67" s="351" t="s">
        <v>298</v>
      </c>
      <c r="H67" s="351" t="s">
        <v>202</v>
      </c>
      <c r="I67" s="351" t="s">
        <v>118</v>
      </c>
      <c r="J67" s="338" t="s">
        <v>59</v>
      </c>
      <c r="K67" s="334" t="s">
        <v>59</v>
      </c>
      <c r="L67" s="334" t="s">
        <v>58</v>
      </c>
      <c r="M67" s="338" t="s">
        <v>60</v>
      </c>
      <c r="N67" s="338" t="str">
        <f t="shared" si="0"/>
        <v>N</v>
      </c>
      <c r="O67" s="348" t="s">
        <v>58</v>
      </c>
      <c r="P67" s="348" t="s">
        <v>63</v>
      </c>
      <c r="Q67" s="334" t="s">
        <v>63</v>
      </c>
      <c r="R67" s="334" t="s">
        <v>63</v>
      </c>
      <c r="S67" s="334" t="s">
        <v>68</v>
      </c>
      <c r="T67" s="334" t="s">
        <v>70</v>
      </c>
      <c r="U67" s="334" t="s">
        <v>80</v>
      </c>
      <c r="V67" s="334" t="s">
        <v>80</v>
      </c>
      <c r="W67" s="348" t="s">
        <v>2837</v>
      </c>
      <c r="X67" s="372" t="s">
        <v>2818</v>
      </c>
      <c r="Y67" s="372" t="s">
        <v>2818</v>
      </c>
      <c r="Z67" s="372" t="s">
        <v>2818</v>
      </c>
      <c r="AA67" s="372" t="s">
        <v>2818</v>
      </c>
      <c r="AB67" s="372" t="s">
        <v>2818</v>
      </c>
      <c r="AC67" s="372" t="s">
        <v>2818</v>
      </c>
      <c r="AD67" s="372" t="s">
        <v>2818</v>
      </c>
      <c r="AE67" s="372" t="s">
        <v>2818</v>
      </c>
      <c r="AF67" s="372" t="s">
        <v>2818</v>
      </c>
      <c r="AG67" s="338" t="s">
        <v>2792</v>
      </c>
      <c r="AH67" s="386" t="s">
        <v>68</v>
      </c>
    </row>
    <row r="68" spans="2:34" ht="148.5" x14ac:dyDescent="0.5">
      <c r="B68" s="338" t="s">
        <v>302</v>
      </c>
      <c r="C68" s="348" t="s">
        <v>303</v>
      </c>
      <c r="D68" s="351" t="s">
        <v>302</v>
      </c>
      <c r="E68" s="338" t="s">
        <v>301</v>
      </c>
      <c r="F68" s="338" t="s">
        <v>63</v>
      </c>
      <c r="G68" s="351" t="s">
        <v>298</v>
      </c>
      <c r="H68" s="351" t="s">
        <v>202</v>
      </c>
      <c r="I68" s="351" t="s">
        <v>118</v>
      </c>
      <c r="J68" s="338" t="s">
        <v>59</v>
      </c>
      <c r="K68" s="334" t="s">
        <v>59</v>
      </c>
      <c r="L68" s="334" t="s">
        <v>58</v>
      </c>
      <c r="M68" s="338" t="s">
        <v>60</v>
      </c>
      <c r="N68" s="338" t="str">
        <f t="shared" si="0"/>
        <v>N</v>
      </c>
      <c r="O68" s="348" t="s">
        <v>58</v>
      </c>
      <c r="P68" s="348" t="s">
        <v>63</v>
      </c>
      <c r="Q68" s="334" t="s">
        <v>63</v>
      </c>
      <c r="R68" s="334" t="s">
        <v>63</v>
      </c>
      <c r="S68" s="334" t="s">
        <v>68</v>
      </c>
      <c r="T68" s="334" t="s">
        <v>70</v>
      </c>
      <c r="U68" s="334" t="s">
        <v>80</v>
      </c>
      <c r="V68" s="334" t="s">
        <v>80</v>
      </c>
      <c r="W68" s="348" t="s">
        <v>2837</v>
      </c>
      <c r="X68" s="372" t="s">
        <v>2818</v>
      </c>
      <c r="Y68" s="372" t="s">
        <v>2818</v>
      </c>
      <c r="Z68" s="372" t="s">
        <v>2818</v>
      </c>
      <c r="AA68" s="372" t="s">
        <v>2818</v>
      </c>
      <c r="AB68" s="372" t="s">
        <v>2818</v>
      </c>
      <c r="AC68" s="372" t="s">
        <v>2818</v>
      </c>
      <c r="AD68" s="372" t="s">
        <v>2818</v>
      </c>
      <c r="AE68" s="372" t="s">
        <v>2818</v>
      </c>
      <c r="AF68" s="372" t="s">
        <v>2818</v>
      </c>
      <c r="AG68" s="338" t="s">
        <v>2792</v>
      </c>
      <c r="AH68" s="386" t="s">
        <v>68</v>
      </c>
    </row>
    <row r="69" spans="2:34" ht="148.5" x14ac:dyDescent="0.5">
      <c r="B69" s="338" t="s">
        <v>304</v>
      </c>
      <c r="C69" s="348" t="s">
        <v>305</v>
      </c>
      <c r="D69" s="351" t="s">
        <v>306</v>
      </c>
      <c r="E69" s="338" t="s">
        <v>301</v>
      </c>
      <c r="F69" s="338" t="s">
        <v>63</v>
      </c>
      <c r="G69" s="338" t="s">
        <v>292</v>
      </c>
      <c r="H69" s="338" t="s">
        <v>293</v>
      </c>
      <c r="I69" s="351" t="s">
        <v>118</v>
      </c>
      <c r="J69" s="338" t="s">
        <v>68</v>
      </c>
      <c r="K69" s="334" t="s">
        <v>59</v>
      </c>
      <c r="L69" s="334" t="s">
        <v>58</v>
      </c>
      <c r="M69" s="338" t="s">
        <v>60</v>
      </c>
      <c r="N69" s="338" t="str">
        <f t="shared" si="0"/>
        <v>N</v>
      </c>
      <c r="O69" s="348" t="s">
        <v>58</v>
      </c>
      <c r="P69" s="348" t="s">
        <v>63</v>
      </c>
      <c r="Q69" s="334" t="s">
        <v>63</v>
      </c>
      <c r="R69" s="334" t="s">
        <v>63</v>
      </c>
      <c r="S69" s="334" t="s">
        <v>68</v>
      </c>
      <c r="T69" s="334" t="s">
        <v>70</v>
      </c>
      <c r="U69" s="334" t="s">
        <v>80</v>
      </c>
      <c r="V69" s="334" t="s">
        <v>80</v>
      </c>
      <c r="W69" s="348" t="s">
        <v>2837</v>
      </c>
      <c r="X69" s="372" t="s">
        <v>2818</v>
      </c>
      <c r="Y69" s="372" t="s">
        <v>2818</v>
      </c>
      <c r="Z69" s="372" t="s">
        <v>2818</v>
      </c>
      <c r="AA69" s="372" t="s">
        <v>2818</v>
      </c>
      <c r="AB69" s="372" t="s">
        <v>2818</v>
      </c>
      <c r="AC69" s="372" t="s">
        <v>2818</v>
      </c>
      <c r="AD69" s="372" t="s">
        <v>2818</v>
      </c>
      <c r="AE69" s="372" t="s">
        <v>2818</v>
      </c>
      <c r="AF69" s="372" t="s">
        <v>2818</v>
      </c>
      <c r="AG69" s="338" t="s">
        <v>2792</v>
      </c>
      <c r="AH69" s="386" t="s">
        <v>68</v>
      </c>
    </row>
    <row r="70" spans="2:34" ht="36.75" customHeight="1" x14ac:dyDescent="0.5">
      <c r="B70" s="338" t="s">
        <v>307</v>
      </c>
      <c r="C70" s="348" t="s">
        <v>308</v>
      </c>
      <c r="D70" s="368" t="s">
        <v>309</v>
      </c>
      <c r="E70" s="338" t="s">
        <v>58</v>
      </c>
      <c r="F70" s="338" t="s">
        <v>58</v>
      </c>
      <c r="G70" s="338" t="s">
        <v>58</v>
      </c>
      <c r="H70" s="338" t="s">
        <v>58</v>
      </c>
      <c r="I70" s="338" t="s">
        <v>58</v>
      </c>
      <c r="J70" s="338" t="s">
        <v>59</v>
      </c>
      <c r="K70" s="365" t="s">
        <v>68</v>
      </c>
      <c r="L70" s="365" t="s">
        <v>310</v>
      </c>
      <c r="M70" s="338" t="s">
        <v>60</v>
      </c>
      <c r="N70" s="338" t="str">
        <f t="shared" si="0"/>
        <v>N</v>
      </c>
      <c r="O70" s="348" t="s">
        <v>58</v>
      </c>
      <c r="P70" s="348" t="s">
        <v>63</v>
      </c>
      <c r="Q70" s="334" t="s">
        <v>63</v>
      </c>
      <c r="R70" s="334" t="s">
        <v>63</v>
      </c>
      <c r="S70" s="334" t="s">
        <v>59</v>
      </c>
      <c r="T70" s="334" t="s">
        <v>70</v>
      </c>
      <c r="U70" s="334" t="s">
        <v>64</v>
      </c>
      <c r="V70" s="334" t="s">
        <v>65</v>
      </c>
      <c r="W70" s="348" t="s">
        <v>2822</v>
      </c>
      <c r="X70" s="369" t="s">
        <v>3</v>
      </c>
      <c r="Y70" s="359" t="s">
        <v>13</v>
      </c>
      <c r="Z70" s="359" t="s">
        <v>13</v>
      </c>
      <c r="AA70" s="334" t="s">
        <v>16</v>
      </c>
      <c r="AB70" s="334" t="s">
        <v>16</v>
      </c>
      <c r="AC70" s="334" t="s">
        <v>16</v>
      </c>
      <c r="AD70" s="334" t="s">
        <v>16</v>
      </c>
      <c r="AE70" s="359" t="s">
        <v>13</v>
      </c>
      <c r="AF70" s="359" t="s">
        <v>13</v>
      </c>
      <c r="AG70" s="338" t="s">
        <v>2792</v>
      </c>
      <c r="AH70" s="386" t="s">
        <v>59</v>
      </c>
    </row>
    <row r="71" spans="2:34" ht="66" x14ac:dyDescent="0.5">
      <c r="B71" s="338" t="s">
        <v>311</v>
      </c>
      <c r="C71" s="348" t="s">
        <v>312</v>
      </c>
      <c r="D71" s="338" t="s">
        <v>313</v>
      </c>
      <c r="E71" s="338" t="s">
        <v>86</v>
      </c>
      <c r="F71" s="338" t="s">
        <v>85</v>
      </c>
      <c r="G71" s="338" t="s">
        <v>86</v>
      </c>
      <c r="H71" s="338" t="s">
        <v>87</v>
      </c>
      <c r="I71" s="338" t="s">
        <v>65</v>
      </c>
      <c r="J71" s="338" t="s">
        <v>59</v>
      </c>
      <c r="K71" s="365" t="s">
        <v>68</v>
      </c>
      <c r="L71" s="365" t="s">
        <v>314</v>
      </c>
      <c r="M71" s="338" t="s">
        <v>68</v>
      </c>
      <c r="N71" s="338" t="str">
        <f t="shared" si="0"/>
        <v>Y</v>
      </c>
      <c r="O71" s="348" t="s">
        <v>313</v>
      </c>
      <c r="P71" s="348" t="s">
        <v>70</v>
      </c>
      <c r="Q71" s="334" t="s">
        <v>75</v>
      </c>
      <c r="R71" s="334" t="s">
        <v>63</v>
      </c>
      <c r="S71" s="334" t="s">
        <v>59</v>
      </c>
      <c r="T71" s="334" t="s">
        <v>70</v>
      </c>
      <c r="U71" s="334" t="s">
        <v>64</v>
      </c>
      <c r="V71" s="334" t="s">
        <v>65</v>
      </c>
      <c r="W71" s="348" t="s">
        <v>2838</v>
      </c>
      <c r="X71" s="354" t="s">
        <v>3</v>
      </c>
      <c r="Y71" s="359" t="s">
        <v>13</v>
      </c>
      <c r="Z71" s="359" t="s">
        <v>13</v>
      </c>
      <c r="AA71" s="334" t="s">
        <v>16</v>
      </c>
      <c r="AB71" s="334" t="s">
        <v>16</v>
      </c>
      <c r="AC71" s="334" t="s">
        <v>16</v>
      </c>
      <c r="AD71" s="334" t="s">
        <v>16</v>
      </c>
      <c r="AE71" s="359" t="s">
        <v>13</v>
      </c>
      <c r="AF71" s="360" t="s">
        <v>13</v>
      </c>
      <c r="AG71" s="338" t="s">
        <v>2049</v>
      </c>
      <c r="AH71" s="386" t="s">
        <v>59</v>
      </c>
    </row>
    <row r="72" spans="2:34" ht="34.5" customHeight="1" x14ac:dyDescent="0.5">
      <c r="B72" s="338" t="s">
        <v>315</v>
      </c>
      <c r="C72" s="348" t="s">
        <v>316</v>
      </c>
      <c r="D72" s="338" t="s">
        <v>315</v>
      </c>
      <c r="E72" s="338" t="s">
        <v>199</v>
      </c>
      <c r="F72" s="338" t="s">
        <v>200</v>
      </c>
      <c r="G72" s="338" t="s">
        <v>199</v>
      </c>
      <c r="H72" s="338" t="s">
        <v>317</v>
      </c>
      <c r="I72" s="338" t="s">
        <v>65</v>
      </c>
      <c r="J72" s="338" t="s">
        <v>59</v>
      </c>
      <c r="K72" s="334" t="s">
        <v>59</v>
      </c>
      <c r="L72" s="334" t="s">
        <v>58</v>
      </c>
      <c r="M72" s="338" t="s">
        <v>60</v>
      </c>
      <c r="N72" s="338" t="str">
        <f t="shared" si="0"/>
        <v>Y</v>
      </c>
      <c r="O72" s="348" t="s">
        <v>318</v>
      </c>
      <c r="P72" s="348" t="s">
        <v>319</v>
      </c>
      <c r="Q72" s="334" t="s">
        <v>63</v>
      </c>
      <c r="R72" s="334" t="s">
        <v>63</v>
      </c>
      <c r="S72" s="334" t="s">
        <v>59</v>
      </c>
      <c r="T72" s="334" t="s">
        <v>70</v>
      </c>
      <c r="U72" s="334" t="s">
        <v>64</v>
      </c>
      <c r="V72" s="334" t="s">
        <v>65</v>
      </c>
      <c r="W72" s="348" t="s">
        <v>2823</v>
      </c>
      <c r="X72" s="354" t="s">
        <v>3</v>
      </c>
      <c r="Y72" s="359" t="s">
        <v>13</v>
      </c>
      <c r="Z72" s="359" t="s">
        <v>13</v>
      </c>
      <c r="AA72" s="359" t="s">
        <v>13</v>
      </c>
      <c r="AB72" s="359" t="s">
        <v>13</v>
      </c>
      <c r="AC72" s="334" t="s">
        <v>16</v>
      </c>
      <c r="AD72" s="334" t="s">
        <v>16</v>
      </c>
      <c r="AE72" s="359" t="s">
        <v>13</v>
      </c>
      <c r="AF72" s="359" t="s">
        <v>13</v>
      </c>
      <c r="AG72" s="338" t="s">
        <v>2792</v>
      </c>
      <c r="AH72" s="386" t="s">
        <v>59</v>
      </c>
    </row>
    <row r="73" spans="2:34" ht="33" x14ac:dyDescent="0.5">
      <c r="B73" s="338" t="s">
        <v>2833</v>
      </c>
      <c r="C73" s="348" t="s">
        <v>320</v>
      </c>
      <c r="D73" s="351" t="s">
        <v>321</v>
      </c>
      <c r="E73" s="351" t="s">
        <v>63</v>
      </c>
      <c r="F73" s="351" t="s">
        <v>63</v>
      </c>
      <c r="G73" s="351" t="s">
        <v>86</v>
      </c>
      <c r="H73" s="351" t="s">
        <v>87</v>
      </c>
      <c r="I73" s="338" t="s">
        <v>118</v>
      </c>
      <c r="J73" s="338" t="s">
        <v>59</v>
      </c>
      <c r="K73" s="365" t="s">
        <v>68</v>
      </c>
      <c r="L73" s="365" t="s">
        <v>322</v>
      </c>
      <c r="M73" s="338" t="s">
        <v>60</v>
      </c>
      <c r="N73" s="338" t="str">
        <f t="shared" si="0"/>
        <v>Y</v>
      </c>
      <c r="O73" s="348" t="s">
        <v>323</v>
      </c>
      <c r="P73" s="348" t="s">
        <v>70</v>
      </c>
      <c r="Q73" s="334" t="s">
        <v>63</v>
      </c>
      <c r="R73" s="334" t="s">
        <v>63</v>
      </c>
      <c r="S73" s="334" t="s">
        <v>59</v>
      </c>
      <c r="T73" s="334" t="s">
        <v>97</v>
      </c>
      <c r="U73" s="334" t="s">
        <v>64</v>
      </c>
      <c r="V73" s="334" t="s">
        <v>65</v>
      </c>
      <c r="W73" s="348" t="s">
        <v>2801</v>
      </c>
      <c r="X73" s="354" t="s">
        <v>3</v>
      </c>
      <c r="Y73" s="359" t="s">
        <v>13</v>
      </c>
      <c r="Z73" s="359" t="s">
        <v>13</v>
      </c>
      <c r="AA73" s="334" t="s">
        <v>16</v>
      </c>
      <c r="AB73" s="334" t="s">
        <v>16</v>
      </c>
      <c r="AC73" s="334" t="s">
        <v>16</v>
      </c>
      <c r="AD73" s="334" t="s">
        <v>16</v>
      </c>
      <c r="AE73" s="359" t="s">
        <v>13</v>
      </c>
      <c r="AF73" s="360" t="s">
        <v>13</v>
      </c>
      <c r="AG73" s="338" t="s">
        <v>2049</v>
      </c>
      <c r="AH73" s="386" t="s">
        <v>59</v>
      </c>
    </row>
    <row r="74" spans="2:34" ht="31.5" customHeight="1" x14ac:dyDescent="0.5">
      <c r="B74" s="338" t="s">
        <v>324</v>
      </c>
      <c r="C74" s="348" t="s">
        <v>325</v>
      </c>
      <c r="D74" s="338" t="s">
        <v>326</v>
      </c>
      <c r="E74" s="338" t="s">
        <v>327</v>
      </c>
      <c r="F74" s="338" t="s">
        <v>63</v>
      </c>
      <c r="G74" s="338" t="s">
        <v>86</v>
      </c>
      <c r="H74" s="338" t="s">
        <v>87</v>
      </c>
      <c r="I74" s="338" t="s">
        <v>118</v>
      </c>
      <c r="J74" s="338" t="s">
        <v>59</v>
      </c>
      <c r="K74" s="365" t="s">
        <v>68</v>
      </c>
      <c r="L74" s="365" t="s">
        <v>328</v>
      </c>
      <c r="M74" s="338" t="s">
        <v>60</v>
      </c>
      <c r="N74" s="338" t="str">
        <f t="shared" si="0"/>
        <v>N</v>
      </c>
      <c r="O74" s="348" t="s">
        <v>58</v>
      </c>
      <c r="P74" s="348" t="s">
        <v>63</v>
      </c>
      <c r="Q74" s="334" t="s">
        <v>63</v>
      </c>
      <c r="R74" s="334" t="s">
        <v>63</v>
      </c>
      <c r="S74" s="334" t="s">
        <v>59</v>
      </c>
      <c r="T74" s="334" t="s">
        <v>97</v>
      </c>
      <c r="U74" s="334" t="s">
        <v>64</v>
      </c>
      <c r="V74" s="334" t="s">
        <v>65</v>
      </c>
      <c r="W74" s="348" t="s">
        <v>2814</v>
      </c>
      <c r="X74" s="369" t="s">
        <v>3</v>
      </c>
      <c r="Y74" s="359" t="s">
        <v>13</v>
      </c>
      <c r="Z74" s="359" t="s">
        <v>13</v>
      </c>
      <c r="AA74" s="334" t="s">
        <v>16</v>
      </c>
      <c r="AB74" s="334" t="s">
        <v>16</v>
      </c>
      <c r="AC74" s="334" t="s">
        <v>16</v>
      </c>
      <c r="AD74" s="334" t="s">
        <v>16</v>
      </c>
      <c r="AE74" s="359" t="s">
        <v>13</v>
      </c>
      <c r="AF74" s="359" t="s">
        <v>13</v>
      </c>
      <c r="AG74" s="338" t="s">
        <v>2792</v>
      </c>
      <c r="AH74" s="386" t="s">
        <v>59</v>
      </c>
    </row>
    <row r="75" spans="2:34" ht="34.5" customHeight="1" x14ac:dyDescent="0.5">
      <c r="B75" s="338" t="s">
        <v>329</v>
      </c>
      <c r="C75" s="348" t="s">
        <v>330</v>
      </c>
      <c r="D75" s="338" t="s">
        <v>58</v>
      </c>
      <c r="E75" s="338" t="s">
        <v>58</v>
      </c>
      <c r="F75" s="338" t="s">
        <v>58</v>
      </c>
      <c r="G75" s="338" t="s">
        <v>58</v>
      </c>
      <c r="H75" s="338" t="s">
        <v>58</v>
      </c>
      <c r="I75" s="338" t="s">
        <v>58</v>
      </c>
      <c r="J75" s="338" t="s">
        <v>59</v>
      </c>
      <c r="K75" s="365" t="s">
        <v>68</v>
      </c>
      <c r="L75" s="365" t="s">
        <v>331</v>
      </c>
      <c r="M75" s="338" t="s">
        <v>60</v>
      </c>
      <c r="N75" s="338" t="str">
        <f t="shared" si="0"/>
        <v>N</v>
      </c>
      <c r="O75" s="348" t="s">
        <v>58</v>
      </c>
      <c r="P75" s="348" t="s">
        <v>63</v>
      </c>
      <c r="Q75" s="334" t="s">
        <v>63</v>
      </c>
      <c r="R75" s="334" t="s">
        <v>63</v>
      </c>
      <c r="S75" s="334" t="s">
        <v>59</v>
      </c>
      <c r="T75" s="334" t="s">
        <v>97</v>
      </c>
      <c r="U75" s="334" t="s">
        <v>64</v>
      </c>
      <c r="V75" s="334" t="s">
        <v>65</v>
      </c>
      <c r="W75" s="348" t="s">
        <v>2814</v>
      </c>
      <c r="X75" s="369" t="s">
        <v>3</v>
      </c>
      <c r="Y75" s="359" t="s">
        <v>13</v>
      </c>
      <c r="Z75" s="359" t="s">
        <v>13</v>
      </c>
      <c r="AA75" s="334" t="s">
        <v>16</v>
      </c>
      <c r="AB75" s="334" t="s">
        <v>16</v>
      </c>
      <c r="AC75" s="334" t="s">
        <v>16</v>
      </c>
      <c r="AD75" s="334" t="s">
        <v>16</v>
      </c>
      <c r="AE75" s="359" t="s">
        <v>13</v>
      </c>
      <c r="AF75" s="359" t="s">
        <v>13</v>
      </c>
      <c r="AG75" s="338" t="s">
        <v>2792</v>
      </c>
      <c r="AH75" s="386" t="s">
        <v>59</v>
      </c>
    </row>
    <row r="76" spans="2:34" ht="34.5" customHeight="1" x14ac:dyDescent="0.5">
      <c r="B76" s="338" t="s">
        <v>332</v>
      </c>
      <c r="C76" s="348" t="s">
        <v>333</v>
      </c>
      <c r="D76" s="338" t="s">
        <v>58</v>
      </c>
      <c r="E76" s="338" t="s">
        <v>58</v>
      </c>
      <c r="F76" s="338" t="s">
        <v>58</v>
      </c>
      <c r="G76" s="338" t="s">
        <v>58</v>
      </c>
      <c r="H76" s="338" t="s">
        <v>58</v>
      </c>
      <c r="I76" s="338" t="s">
        <v>58</v>
      </c>
      <c r="J76" s="338" t="s">
        <v>59</v>
      </c>
      <c r="K76" s="334" t="s">
        <v>68</v>
      </c>
      <c r="L76" s="365" t="s">
        <v>334</v>
      </c>
      <c r="M76" s="338" t="s">
        <v>68</v>
      </c>
      <c r="N76" s="338" t="str">
        <f>IF(O76="-","N","Y")</f>
        <v>Y</v>
      </c>
      <c r="O76" s="348" t="s">
        <v>335</v>
      </c>
      <c r="P76" s="348" t="s">
        <v>336</v>
      </c>
      <c r="Q76" s="334" t="s">
        <v>71</v>
      </c>
      <c r="R76" s="334" t="s">
        <v>63</v>
      </c>
      <c r="S76" s="334" t="s">
        <v>68</v>
      </c>
      <c r="T76" s="334" t="s">
        <v>70</v>
      </c>
      <c r="U76" s="334" t="s">
        <v>64</v>
      </c>
      <c r="V76" s="334" t="s">
        <v>65</v>
      </c>
      <c r="W76" s="348" t="s">
        <v>2824</v>
      </c>
      <c r="X76" s="354" t="s">
        <v>3</v>
      </c>
      <c r="Y76" s="359" t="s">
        <v>13</v>
      </c>
      <c r="Z76" s="359" t="s">
        <v>13</v>
      </c>
      <c r="AA76" s="334" t="s">
        <v>16</v>
      </c>
      <c r="AB76" s="334" t="s">
        <v>16</v>
      </c>
      <c r="AC76" s="334" t="s">
        <v>16</v>
      </c>
      <c r="AD76" s="334" t="s">
        <v>16</v>
      </c>
      <c r="AE76" s="334" t="s">
        <v>16</v>
      </c>
      <c r="AF76" s="334" t="s">
        <v>16</v>
      </c>
      <c r="AG76" s="338" t="s">
        <v>2049</v>
      </c>
      <c r="AH76" s="386" t="s">
        <v>59</v>
      </c>
    </row>
    <row r="77" spans="2:34" ht="34.5" customHeight="1" x14ac:dyDescent="0.5">
      <c r="B77" s="338" t="s">
        <v>337</v>
      </c>
      <c r="C77" s="348" t="s">
        <v>338</v>
      </c>
      <c r="D77" s="338" t="s">
        <v>58</v>
      </c>
      <c r="E77" s="338" t="s">
        <v>58</v>
      </c>
      <c r="F77" s="338" t="s">
        <v>58</v>
      </c>
      <c r="G77" s="338" t="s">
        <v>58</v>
      </c>
      <c r="H77" s="338" t="s">
        <v>58</v>
      </c>
      <c r="I77" s="338" t="s">
        <v>58</v>
      </c>
      <c r="J77" s="338" t="s">
        <v>59</v>
      </c>
      <c r="K77" s="334" t="s">
        <v>59</v>
      </c>
      <c r="L77" s="334" t="s">
        <v>58</v>
      </c>
      <c r="M77" s="338" t="s">
        <v>60</v>
      </c>
      <c r="N77" s="338" t="str">
        <f t="shared" ref="N77" si="3">IF(O77="-","N","Y")</f>
        <v>N</v>
      </c>
      <c r="O77" s="348" t="s">
        <v>58</v>
      </c>
      <c r="P77" s="348" t="s">
        <v>63</v>
      </c>
      <c r="Q77" s="334" t="s">
        <v>63</v>
      </c>
      <c r="R77" s="334" t="s">
        <v>71</v>
      </c>
      <c r="S77" s="334" t="s">
        <v>59</v>
      </c>
      <c r="T77" s="334" t="s">
        <v>70</v>
      </c>
      <c r="U77" s="334" t="s">
        <v>80</v>
      </c>
      <c r="V77" s="334" t="s">
        <v>80</v>
      </c>
      <c r="W77" s="348" t="s">
        <v>2824</v>
      </c>
      <c r="X77" s="362" t="s">
        <v>0</v>
      </c>
      <c r="Y77" s="359" t="s">
        <v>13</v>
      </c>
      <c r="Z77" s="359" t="s">
        <v>13</v>
      </c>
      <c r="AA77" s="334" t="s">
        <v>16</v>
      </c>
      <c r="AB77" s="334" t="s">
        <v>16</v>
      </c>
      <c r="AC77" s="334" t="s">
        <v>16</v>
      </c>
      <c r="AD77" s="334" t="s">
        <v>16</v>
      </c>
      <c r="AE77" s="334" t="s">
        <v>16</v>
      </c>
      <c r="AF77" s="334" t="s">
        <v>16</v>
      </c>
      <c r="AG77" s="338" t="s">
        <v>2792</v>
      </c>
      <c r="AH77" s="386" t="s">
        <v>59</v>
      </c>
    </row>
    <row r="78" spans="2:34" ht="16.5" customHeight="1" x14ac:dyDescent="0.5">
      <c r="B78" s="338" t="s">
        <v>339</v>
      </c>
      <c r="C78" s="348" t="s">
        <v>340</v>
      </c>
      <c r="D78" s="338" t="s">
        <v>341</v>
      </c>
      <c r="E78" s="338" t="s">
        <v>86</v>
      </c>
      <c r="F78" s="338" t="s">
        <v>85</v>
      </c>
      <c r="G78" s="338" t="s">
        <v>86</v>
      </c>
      <c r="H78" s="338" t="s">
        <v>87</v>
      </c>
      <c r="I78" s="338" t="s">
        <v>55</v>
      </c>
      <c r="J78" s="338" t="s">
        <v>68</v>
      </c>
      <c r="K78" s="365" t="s">
        <v>59</v>
      </c>
      <c r="L78" s="334" t="s">
        <v>58</v>
      </c>
      <c r="M78" s="338" t="s">
        <v>60</v>
      </c>
      <c r="N78" s="338" t="str">
        <f t="shared" ref="N78" si="4">IF(O78="-","N","Y")</f>
        <v>N</v>
      </c>
      <c r="O78" s="348" t="s">
        <v>58</v>
      </c>
      <c r="P78" s="348" t="s">
        <v>63</v>
      </c>
      <c r="Q78" s="334" t="s">
        <v>63</v>
      </c>
      <c r="R78" s="334" t="s">
        <v>71</v>
      </c>
      <c r="S78" s="334" t="s">
        <v>59</v>
      </c>
      <c r="T78" s="334" t="s">
        <v>70</v>
      </c>
      <c r="U78" s="334" t="s">
        <v>80</v>
      </c>
      <c r="V78" s="334" t="s">
        <v>80</v>
      </c>
      <c r="W78" s="348" t="s">
        <v>2810</v>
      </c>
      <c r="X78" s="334" t="s">
        <v>16</v>
      </c>
      <c r="Y78" s="334" t="s">
        <v>16</v>
      </c>
      <c r="Z78" s="358" t="s">
        <v>0</v>
      </c>
      <c r="AA78" s="334" t="s">
        <v>16</v>
      </c>
      <c r="AB78" s="334" t="s">
        <v>16</v>
      </c>
      <c r="AC78" s="360" t="s">
        <v>13</v>
      </c>
      <c r="AD78" s="334" t="s">
        <v>16</v>
      </c>
      <c r="AE78" s="359" t="s">
        <v>13</v>
      </c>
      <c r="AF78" s="359" t="s">
        <v>13</v>
      </c>
      <c r="AG78" s="338" t="s">
        <v>2792</v>
      </c>
      <c r="AH78" s="386" t="s">
        <v>68</v>
      </c>
    </row>
    <row r="79" spans="2:34" ht="36" customHeight="1" x14ac:dyDescent="0.5">
      <c r="B79" s="338" t="s">
        <v>342</v>
      </c>
      <c r="C79" s="348" t="s">
        <v>343</v>
      </c>
      <c r="D79" s="338" t="s">
        <v>344</v>
      </c>
      <c r="E79" s="338" t="s">
        <v>86</v>
      </c>
      <c r="F79" s="338" t="s">
        <v>85</v>
      </c>
      <c r="G79" s="338" t="s">
        <v>86</v>
      </c>
      <c r="H79" s="338" t="s">
        <v>87</v>
      </c>
      <c r="I79" s="338" t="s">
        <v>65</v>
      </c>
      <c r="J79" s="338" t="s">
        <v>59</v>
      </c>
      <c r="K79" s="365" t="s">
        <v>68</v>
      </c>
      <c r="L79" s="365" t="s">
        <v>345</v>
      </c>
      <c r="M79" s="351" t="s">
        <v>346</v>
      </c>
      <c r="N79" s="338" t="str">
        <f t="shared" si="0"/>
        <v>Y</v>
      </c>
      <c r="O79" s="348" t="s">
        <v>347</v>
      </c>
      <c r="P79" s="348" t="s">
        <v>279</v>
      </c>
      <c r="Q79" s="334" t="s">
        <v>75</v>
      </c>
      <c r="R79" s="334" t="s">
        <v>63</v>
      </c>
      <c r="S79" s="334" t="s">
        <v>68</v>
      </c>
      <c r="T79" s="334" t="s">
        <v>70</v>
      </c>
      <c r="U79" s="334" t="s">
        <v>64</v>
      </c>
      <c r="V79" s="334" t="s">
        <v>65</v>
      </c>
      <c r="W79" s="348" t="s">
        <v>2840</v>
      </c>
      <c r="X79" s="354" t="s">
        <v>3</v>
      </c>
      <c r="Y79" s="360" t="s">
        <v>13</v>
      </c>
      <c r="Z79" s="360" t="s">
        <v>13</v>
      </c>
      <c r="AA79" s="334" t="s">
        <v>16</v>
      </c>
      <c r="AB79" s="334" t="s">
        <v>16</v>
      </c>
      <c r="AC79" s="360" t="s">
        <v>13</v>
      </c>
      <c r="AD79" s="334" t="s">
        <v>16</v>
      </c>
      <c r="AE79" s="359" t="s">
        <v>13</v>
      </c>
      <c r="AF79" s="359" t="s">
        <v>13</v>
      </c>
      <c r="AG79" s="338" t="s">
        <v>2049</v>
      </c>
      <c r="AH79" s="386" t="s">
        <v>59</v>
      </c>
    </row>
    <row r="80" spans="2:34" ht="49.5" customHeight="1" x14ac:dyDescent="0.5">
      <c r="B80" s="338" t="s">
        <v>348</v>
      </c>
      <c r="C80" s="348" t="s">
        <v>349</v>
      </c>
      <c r="D80" s="338" t="s">
        <v>58</v>
      </c>
      <c r="E80" s="338" t="s">
        <v>58</v>
      </c>
      <c r="F80" s="338" t="s">
        <v>58</v>
      </c>
      <c r="G80" s="338" t="s">
        <v>58</v>
      </c>
      <c r="H80" s="338" t="s">
        <v>58</v>
      </c>
      <c r="I80" s="338" t="s">
        <v>58</v>
      </c>
      <c r="J80" s="338" t="s">
        <v>59</v>
      </c>
      <c r="K80" s="365" t="s">
        <v>59</v>
      </c>
      <c r="L80" s="334" t="s">
        <v>58</v>
      </c>
      <c r="M80" s="338" t="s">
        <v>60</v>
      </c>
      <c r="N80" s="338" t="str">
        <f t="shared" si="0"/>
        <v>Y</v>
      </c>
      <c r="O80" s="348" t="s">
        <v>350</v>
      </c>
      <c r="P80" s="348" t="s">
        <v>279</v>
      </c>
      <c r="Q80" s="334" t="s">
        <v>71</v>
      </c>
      <c r="R80" s="334" t="s">
        <v>63</v>
      </c>
      <c r="S80" s="334" t="s">
        <v>68</v>
      </c>
      <c r="T80" s="334" t="s">
        <v>70</v>
      </c>
      <c r="U80" s="334" t="s">
        <v>64</v>
      </c>
      <c r="V80" s="334" t="s">
        <v>65</v>
      </c>
      <c r="W80" s="348" t="s">
        <v>2840</v>
      </c>
      <c r="X80" s="354" t="s">
        <v>3</v>
      </c>
      <c r="Y80" s="360" t="s">
        <v>13</v>
      </c>
      <c r="Z80" s="360" t="s">
        <v>13</v>
      </c>
      <c r="AA80" s="334" t="s">
        <v>16</v>
      </c>
      <c r="AB80" s="334" t="s">
        <v>16</v>
      </c>
      <c r="AC80" s="360" t="s">
        <v>13</v>
      </c>
      <c r="AD80" s="334" t="s">
        <v>16</v>
      </c>
      <c r="AE80" s="359" t="s">
        <v>13</v>
      </c>
      <c r="AF80" s="359" t="s">
        <v>13</v>
      </c>
      <c r="AG80" s="338" t="s">
        <v>2792</v>
      </c>
      <c r="AH80" s="386" t="s">
        <v>59</v>
      </c>
    </row>
    <row r="81" spans="2:34" ht="34.5" customHeight="1" x14ac:dyDescent="0.5">
      <c r="B81" s="338" t="s">
        <v>351</v>
      </c>
      <c r="C81" s="348" t="s">
        <v>352</v>
      </c>
      <c r="D81" s="338" t="s">
        <v>58</v>
      </c>
      <c r="E81" s="338" t="s">
        <v>58</v>
      </c>
      <c r="F81" s="338" t="s">
        <v>58</v>
      </c>
      <c r="G81" s="338" t="s">
        <v>58</v>
      </c>
      <c r="H81" s="338" t="s">
        <v>58</v>
      </c>
      <c r="I81" s="338" t="s">
        <v>58</v>
      </c>
      <c r="J81" s="338" t="s">
        <v>59</v>
      </c>
      <c r="K81" s="334" t="s">
        <v>59</v>
      </c>
      <c r="L81" s="334" t="s">
        <v>58</v>
      </c>
      <c r="M81" s="338" t="s">
        <v>60</v>
      </c>
      <c r="N81" s="338" t="str">
        <f t="shared" ref="N81:N112" si="5">IF(O81="-","N","Y")</f>
        <v>N</v>
      </c>
      <c r="O81" s="348" t="s">
        <v>58</v>
      </c>
      <c r="P81" s="348" t="s">
        <v>63</v>
      </c>
      <c r="Q81" s="334" t="s">
        <v>63</v>
      </c>
      <c r="R81" s="334" t="s">
        <v>71</v>
      </c>
      <c r="S81" s="334" t="s">
        <v>68</v>
      </c>
      <c r="T81" s="334" t="s">
        <v>70</v>
      </c>
      <c r="U81" s="334" t="s">
        <v>80</v>
      </c>
      <c r="V81" s="334" t="s">
        <v>80</v>
      </c>
      <c r="W81" s="348" t="s">
        <v>2810</v>
      </c>
      <c r="X81" s="334" t="s">
        <v>16</v>
      </c>
      <c r="Y81" s="358" t="s">
        <v>0</v>
      </c>
      <c r="Z81" s="359" t="s">
        <v>13</v>
      </c>
      <c r="AA81" s="334" t="s">
        <v>16</v>
      </c>
      <c r="AB81" s="334" t="s">
        <v>16</v>
      </c>
      <c r="AC81" s="360" t="s">
        <v>13</v>
      </c>
      <c r="AD81" s="334" t="s">
        <v>16</v>
      </c>
      <c r="AE81" s="359" t="s">
        <v>13</v>
      </c>
      <c r="AF81" s="359" t="s">
        <v>13</v>
      </c>
      <c r="AG81" s="338" t="s">
        <v>2792</v>
      </c>
      <c r="AH81" s="386" t="s">
        <v>59</v>
      </c>
    </row>
    <row r="82" spans="2:34" ht="49.5" x14ac:dyDescent="0.5">
      <c r="B82" s="338" t="s">
        <v>353</v>
      </c>
      <c r="C82" s="348" t="s">
        <v>354</v>
      </c>
      <c r="D82" s="338" t="s">
        <v>58</v>
      </c>
      <c r="E82" s="338" t="s">
        <v>58</v>
      </c>
      <c r="F82" s="338" t="s">
        <v>58</v>
      </c>
      <c r="G82" s="338" t="s">
        <v>58</v>
      </c>
      <c r="H82" s="338" t="s">
        <v>58</v>
      </c>
      <c r="I82" s="338" t="s">
        <v>58</v>
      </c>
      <c r="J82" s="338" t="s">
        <v>59</v>
      </c>
      <c r="K82" s="334" t="s">
        <v>59</v>
      </c>
      <c r="L82" s="334" t="s">
        <v>58</v>
      </c>
      <c r="M82" s="338" t="s">
        <v>60</v>
      </c>
      <c r="N82" s="338" t="str">
        <f t="shared" si="5"/>
        <v>N</v>
      </c>
      <c r="O82" s="348" t="s">
        <v>58</v>
      </c>
      <c r="P82" s="348" t="s">
        <v>63</v>
      </c>
      <c r="Q82" s="334" t="s">
        <v>63</v>
      </c>
      <c r="R82" s="334" t="s">
        <v>63</v>
      </c>
      <c r="S82" s="334" t="s">
        <v>59</v>
      </c>
      <c r="T82" s="334" t="s">
        <v>70</v>
      </c>
      <c r="U82" s="334" t="s">
        <v>64</v>
      </c>
      <c r="V82" s="334" t="s">
        <v>65</v>
      </c>
      <c r="W82" s="348" t="s">
        <v>2814</v>
      </c>
      <c r="X82" s="369" t="s">
        <v>3</v>
      </c>
      <c r="Y82" s="360" t="s">
        <v>13</v>
      </c>
      <c r="Z82" s="360" t="s">
        <v>13</v>
      </c>
      <c r="AA82" s="334" t="s">
        <v>16</v>
      </c>
      <c r="AB82" s="334" t="s">
        <v>16</v>
      </c>
      <c r="AC82" s="334" t="s">
        <v>16</v>
      </c>
      <c r="AD82" s="334" t="s">
        <v>16</v>
      </c>
      <c r="AE82" s="360" t="s">
        <v>13</v>
      </c>
      <c r="AF82" s="334" t="s">
        <v>16</v>
      </c>
      <c r="AG82" s="338" t="s">
        <v>2792</v>
      </c>
      <c r="AH82" s="386" t="s">
        <v>59</v>
      </c>
    </row>
    <row r="83" spans="2:34" ht="36" customHeight="1" x14ac:dyDescent="0.5">
      <c r="B83" s="338" t="s">
        <v>355</v>
      </c>
      <c r="C83" s="348" t="s">
        <v>356</v>
      </c>
      <c r="D83" s="338" t="s">
        <v>58</v>
      </c>
      <c r="E83" s="338" t="s">
        <v>58</v>
      </c>
      <c r="F83" s="338" t="s">
        <v>58</v>
      </c>
      <c r="G83" s="338" t="s">
        <v>58</v>
      </c>
      <c r="H83" s="338" t="s">
        <v>58</v>
      </c>
      <c r="I83" s="338" t="s">
        <v>58</v>
      </c>
      <c r="J83" s="338" t="s">
        <v>59</v>
      </c>
      <c r="K83" s="334" t="s">
        <v>59</v>
      </c>
      <c r="L83" s="334" t="s">
        <v>58</v>
      </c>
      <c r="M83" s="338" t="s">
        <v>60</v>
      </c>
      <c r="N83" s="338" t="str">
        <f t="shared" si="5"/>
        <v>N</v>
      </c>
      <c r="O83" s="348" t="s">
        <v>58</v>
      </c>
      <c r="P83" s="348" t="s">
        <v>63</v>
      </c>
      <c r="Q83" s="334" t="s">
        <v>63</v>
      </c>
      <c r="R83" s="334" t="s">
        <v>75</v>
      </c>
      <c r="S83" s="334" t="s">
        <v>68</v>
      </c>
      <c r="T83" s="334" t="s">
        <v>70</v>
      </c>
      <c r="U83" s="334" t="s">
        <v>80</v>
      </c>
      <c r="V83" s="334" t="s">
        <v>80</v>
      </c>
      <c r="W83" s="348" t="s">
        <v>2810</v>
      </c>
      <c r="X83" s="334" t="s">
        <v>16</v>
      </c>
      <c r="Y83" s="334" t="s">
        <v>16</v>
      </c>
      <c r="Z83" s="358" t="s">
        <v>0</v>
      </c>
      <c r="AA83" s="359" t="s">
        <v>13</v>
      </c>
      <c r="AB83" s="359" t="s">
        <v>13</v>
      </c>
      <c r="AC83" s="359" t="s">
        <v>13</v>
      </c>
      <c r="AD83" s="334" t="s">
        <v>16</v>
      </c>
      <c r="AE83" s="360" t="s">
        <v>13</v>
      </c>
      <c r="AF83" s="334" t="s">
        <v>16</v>
      </c>
      <c r="AG83" s="338" t="s">
        <v>2792</v>
      </c>
      <c r="AH83" s="386" t="s">
        <v>59</v>
      </c>
    </row>
    <row r="84" spans="2:34" ht="33.75" customHeight="1" x14ac:dyDescent="0.5">
      <c r="B84" s="338" t="s">
        <v>357</v>
      </c>
      <c r="C84" s="348" t="s">
        <v>358</v>
      </c>
      <c r="D84" s="338" t="s">
        <v>58</v>
      </c>
      <c r="E84" s="338" t="s">
        <v>58</v>
      </c>
      <c r="F84" s="338" t="s">
        <v>58</v>
      </c>
      <c r="G84" s="338" t="s">
        <v>58</v>
      </c>
      <c r="H84" s="338" t="s">
        <v>58</v>
      </c>
      <c r="I84" s="338" t="s">
        <v>58</v>
      </c>
      <c r="J84" s="338" t="s">
        <v>59</v>
      </c>
      <c r="K84" s="334" t="s">
        <v>59</v>
      </c>
      <c r="L84" s="334" t="s">
        <v>58</v>
      </c>
      <c r="M84" s="338" t="s">
        <v>60</v>
      </c>
      <c r="N84" s="338" t="str">
        <f t="shared" si="5"/>
        <v>N</v>
      </c>
      <c r="O84" s="348" t="s">
        <v>58</v>
      </c>
      <c r="P84" s="348" t="s">
        <v>63</v>
      </c>
      <c r="Q84" s="334" t="s">
        <v>63</v>
      </c>
      <c r="R84" s="334" t="s">
        <v>63</v>
      </c>
      <c r="S84" s="334" t="s">
        <v>59</v>
      </c>
      <c r="T84" s="334" t="s">
        <v>70</v>
      </c>
      <c r="U84" s="334" t="s">
        <v>64</v>
      </c>
      <c r="V84" s="334" t="s">
        <v>65</v>
      </c>
      <c r="W84" s="348" t="s">
        <v>2839</v>
      </c>
      <c r="X84" s="369" t="s">
        <v>3</v>
      </c>
      <c r="Y84" s="360" t="s">
        <v>13</v>
      </c>
      <c r="Z84" s="360" t="s">
        <v>13</v>
      </c>
      <c r="AA84" s="334" t="s">
        <v>16</v>
      </c>
      <c r="AB84" s="334" t="s">
        <v>16</v>
      </c>
      <c r="AC84" s="334" t="s">
        <v>16</v>
      </c>
      <c r="AD84" s="334" t="s">
        <v>16</v>
      </c>
      <c r="AE84" s="360" t="s">
        <v>13</v>
      </c>
      <c r="AF84" s="360" t="s">
        <v>13</v>
      </c>
      <c r="AG84" s="338" t="s">
        <v>2792</v>
      </c>
      <c r="AH84" s="386" t="s">
        <v>59</v>
      </c>
    </row>
    <row r="85" spans="2:34" ht="33.75" customHeight="1" x14ac:dyDescent="0.5">
      <c r="B85" s="338" t="s">
        <v>359</v>
      </c>
      <c r="C85" s="348" t="s">
        <v>360</v>
      </c>
      <c r="D85" s="338" t="s">
        <v>58</v>
      </c>
      <c r="E85" s="338" t="s">
        <v>58</v>
      </c>
      <c r="F85" s="338" t="s">
        <v>58</v>
      </c>
      <c r="G85" s="338" t="s">
        <v>58</v>
      </c>
      <c r="H85" s="338" t="s">
        <v>58</v>
      </c>
      <c r="I85" s="338" t="s">
        <v>58</v>
      </c>
      <c r="J85" s="338" t="s">
        <v>59</v>
      </c>
      <c r="K85" s="334" t="s">
        <v>59</v>
      </c>
      <c r="L85" s="334" t="s">
        <v>58</v>
      </c>
      <c r="M85" s="338" t="s">
        <v>60</v>
      </c>
      <c r="N85" s="338" t="str">
        <f t="shared" si="5"/>
        <v>N</v>
      </c>
      <c r="O85" s="348" t="s">
        <v>58</v>
      </c>
      <c r="P85" s="348" t="s">
        <v>63</v>
      </c>
      <c r="Q85" s="334" t="s">
        <v>63</v>
      </c>
      <c r="R85" s="334" t="s">
        <v>75</v>
      </c>
      <c r="S85" s="334" t="s">
        <v>68</v>
      </c>
      <c r="T85" s="334" t="s">
        <v>70</v>
      </c>
      <c r="U85" s="334" t="s">
        <v>80</v>
      </c>
      <c r="V85" s="334" t="s">
        <v>80</v>
      </c>
      <c r="W85" s="348" t="s">
        <v>2810</v>
      </c>
      <c r="X85" s="334" t="s">
        <v>16</v>
      </c>
      <c r="Y85" s="334" t="s">
        <v>16</v>
      </c>
      <c r="Z85" s="358" t="s">
        <v>0</v>
      </c>
      <c r="AA85" s="359" t="s">
        <v>13</v>
      </c>
      <c r="AB85" s="359" t="s">
        <v>13</v>
      </c>
      <c r="AC85" s="359" t="s">
        <v>13</v>
      </c>
      <c r="AD85" s="334" t="s">
        <v>16</v>
      </c>
      <c r="AE85" s="360" t="s">
        <v>13</v>
      </c>
      <c r="AF85" s="360" t="s">
        <v>13</v>
      </c>
      <c r="AG85" s="338" t="s">
        <v>2792</v>
      </c>
      <c r="AH85" s="386" t="s">
        <v>59</v>
      </c>
    </row>
    <row r="86" spans="2:34" ht="33" x14ac:dyDescent="0.5">
      <c r="B86" s="338" t="s">
        <v>361</v>
      </c>
      <c r="C86" s="348" t="s">
        <v>362</v>
      </c>
      <c r="D86" s="338" t="s">
        <v>58</v>
      </c>
      <c r="E86" s="338" t="s">
        <v>58</v>
      </c>
      <c r="F86" s="338" t="s">
        <v>58</v>
      </c>
      <c r="G86" s="338" t="s">
        <v>58</v>
      </c>
      <c r="H86" s="338" t="s">
        <v>58</v>
      </c>
      <c r="I86" s="338" t="s">
        <v>58</v>
      </c>
      <c r="J86" s="338" t="s">
        <v>59</v>
      </c>
      <c r="K86" s="334" t="s">
        <v>59</v>
      </c>
      <c r="L86" s="334" t="s">
        <v>58</v>
      </c>
      <c r="M86" s="338" t="s">
        <v>60</v>
      </c>
      <c r="N86" s="338" t="str">
        <f t="shared" si="5"/>
        <v>N</v>
      </c>
      <c r="O86" s="348" t="s">
        <v>58</v>
      </c>
      <c r="P86" s="348" t="s">
        <v>63</v>
      </c>
      <c r="Q86" s="334" t="s">
        <v>63</v>
      </c>
      <c r="R86" s="334" t="s">
        <v>71</v>
      </c>
      <c r="S86" s="334" t="s">
        <v>68</v>
      </c>
      <c r="T86" s="334" t="s">
        <v>97</v>
      </c>
      <c r="U86" s="334" t="s">
        <v>80</v>
      </c>
      <c r="V86" s="334" t="s">
        <v>80</v>
      </c>
      <c r="W86" s="348" t="s">
        <v>2810</v>
      </c>
      <c r="X86" s="334" t="s">
        <v>16</v>
      </c>
      <c r="Y86" s="358" t="s">
        <v>0</v>
      </c>
      <c r="Z86" s="360" t="s">
        <v>13</v>
      </c>
      <c r="AA86" s="359" t="s">
        <v>13</v>
      </c>
      <c r="AB86" s="359" t="s">
        <v>13</v>
      </c>
      <c r="AC86" s="359" t="s">
        <v>13</v>
      </c>
      <c r="AD86" s="334" t="s">
        <v>16</v>
      </c>
      <c r="AE86" s="360" t="s">
        <v>13</v>
      </c>
      <c r="AF86" s="359" t="s">
        <v>13</v>
      </c>
      <c r="AG86" s="338" t="s">
        <v>2792</v>
      </c>
      <c r="AH86" s="386" t="s">
        <v>59</v>
      </c>
    </row>
    <row r="87" spans="2:34" ht="33" x14ac:dyDescent="0.5">
      <c r="B87" s="338" t="s">
        <v>363</v>
      </c>
      <c r="C87" s="348" t="s">
        <v>364</v>
      </c>
      <c r="D87" s="338" t="s">
        <v>58</v>
      </c>
      <c r="E87" s="338" t="s">
        <v>58</v>
      </c>
      <c r="F87" s="338" t="s">
        <v>58</v>
      </c>
      <c r="G87" s="338" t="s">
        <v>58</v>
      </c>
      <c r="H87" s="338" t="s">
        <v>58</v>
      </c>
      <c r="I87" s="338" t="s">
        <v>58</v>
      </c>
      <c r="J87" s="338" t="s">
        <v>59</v>
      </c>
      <c r="K87" s="334" t="s">
        <v>59</v>
      </c>
      <c r="L87" s="365" t="s">
        <v>58</v>
      </c>
      <c r="M87" s="338" t="s">
        <v>60</v>
      </c>
      <c r="N87" s="338" t="str">
        <f t="shared" si="5"/>
        <v>N</v>
      </c>
      <c r="O87" s="348" t="s">
        <v>58</v>
      </c>
      <c r="P87" s="348" t="s">
        <v>63</v>
      </c>
      <c r="Q87" s="334" t="s">
        <v>75</v>
      </c>
      <c r="R87" s="334" t="s">
        <v>63</v>
      </c>
      <c r="S87" s="334" t="s">
        <v>68</v>
      </c>
      <c r="T87" s="334" t="s">
        <v>97</v>
      </c>
      <c r="U87" s="334" t="s">
        <v>80</v>
      </c>
      <c r="V87" s="334" t="s">
        <v>80</v>
      </c>
      <c r="W87" s="348" t="s">
        <v>2810</v>
      </c>
      <c r="X87" s="334" t="s">
        <v>16</v>
      </c>
      <c r="Y87" s="334" t="s">
        <v>16</v>
      </c>
      <c r="Z87" s="334" t="s">
        <v>16</v>
      </c>
      <c r="AA87" s="334" t="s">
        <v>16</v>
      </c>
      <c r="AB87" s="334" t="s">
        <v>16</v>
      </c>
      <c r="AC87" s="334" t="s">
        <v>16</v>
      </c>
      <c r="AD87" s="334" t="s">
        <v>16</v>
      </c>
      <c r="AE87" s="334" t="s">
        <v>16</v>
      </c>
      <c r="AF87" s="358" t="s">
        <v>0</v>
      </c>
      <c r="AG87" s="338" t="s">
        <v>616</v>
      </c>
      <c r="AH87" s="386" t="s">
        <v>68</v>
      </c>
    </row>
    <row r="88" spans="2:34" ht="33" x14ac:dyDescent="0.5">
      <c r="B88" s="338" t="s">
        <v>365</v>
      </c>
      <c r="C88" s="348" t="s">
        <v>366</v>
      </c>
      <c r="D88" s="338" t="s">
        <v>367</v>
      </c>
      <c r="E88" s="338" t="s">
        <v>86</v>
      </c>
      <c r="F88" s="338" t="s">
        <v>85</v>
      </c>
      <c r="G88" s="338" t="s">
        <v>112</v>
      </c>
      <c r="H88" s="338" t="s">
        <v>87</v>
      </c>
      <c r="I88" s="338" t="s">
        <v>55</v>
      </c>
      <c r="J88" s="338" t="s">
        <v>59</v>
      </c>
      <c r="K88" s="365" t="s">
        <v>68</v>
      </c>
      <c r="L88" s="365" t="s">
        <v>368</v>
      </c>
      <c r="M88" s="338" t="s">
        <v>68</v>
      </c>
      <c r="N88" s="338" t="str">
        <f t="shared" si="5"/>
        <v>Y</v>
      </c>
      <c r="O88" s="348" t="s">
        <v>369</v>
      </c>
      <c r="P88" s="348" t="s">
        <v>97</v>
      </c>
      <c r="Q88" s="334" t="s">
        <v>75</v>
      </c>
      <c r="R88" s="334" t="s">
        <v>63</v>
      </c>
      <c r="S88" s="334" t="s">
        <v>68</v>
      </c>
      <c r="T88" s="334" t="s">
        <v>97</v>
      </c>
      <c r="U88" s="334" t="s">
        <v>64</v>
      </c>
      <c r="V88" s="334" t="s">
        <v>65</v>
      </c>
      <c r="W88" s="348" t="s">
        <v>2801</v>
      </c>
      <c r="X88" s="354" t="s">
        <v>3</v>
      </c>
      <c r="Y88" s="360" t="s">
        <v>13</v>
      </c>
      <c r="Z88" s="360" t="s">
        <v>13</v>
      </c>
      <c r="AA88" s="359" t="s">
        <v>13</v>
      </c>
      <c r="AB88" s="359" t="s">
        <v>13</v>
      </c>
      <c r="AC88" s="334" t="s">
        <v>16</v>
      </c>
      <c r="AD88" s="334" t="s">
        <v>16</v>
      </c>
      <c r="AE88" s="360" t="s">
        <v>13</v>
      </c>
      <c r="AF88" s="359" t="s">
        <v>13</v>
      </c>
      <c r="AG88" s="338" t="s">
        <v>2049</v>
      </c>
      <c r="AH88" s="386" t="s">
        <v>68</v>
      </c>
    </row>
    <row r="89" spans="2:34" ht="33" x14ac:dyDescent="0.5">
      <c r="B89" s="338" t="s">
        <v>370</v>
      </c>
      <c r="C89" s="348" t="s">
        <v>371</v>
      </c>
      <c r="D89" s="338" t="s">
        <v>372</v>
      </c>
      <c r="E89" s="338" t="s">
        <v>124</v>
      </c>
      <c r="F89" s="338" t="s">
        <v>85</v>
      </c>
      <c r="G89" s="338" t="s">
        <v>112</v>
      </c>
      <c r="H89" s="338" t="s">
        <v>87</v>
      </c>
      <c r="I89" s="338" t="s">
        <v>55</v>
      </c>
      <c r="J89" s="338" t="s">
        <v>59</v>
      </c>
      <c r="K89" s="365" t="s">
        <v>68</v>
      </c>
      <c r="L89" s="365" t="s">
        <v>373</v>
      </c>
      <c r="M89" s="338" t="s">
        <v>68</v>
      </c>
      <c r="N89" s="338" t="str">
        <f t="shared" si="5"/>
        <v>Y</v>
      </c>
      <c r="O89" s="348" t="s">
        <v>374</v>
      </c>
      <c r="P89" s="348" t="s">
        <v>97</v>
      </c>
      <c r="Q89" s="334" t="s">
        <v>75</v>
      </c>
      <c r="R89" s="334" t="s">
        <v>63</v>
      </c>
      <c r="S89" s="334" t="s">
        <v>68</v>
      </c>
      <c r="T89" s="334" t="s">
        <v>97</v>
      </c>
      <c r="U89" s="334" t="s">
        <v>64</v>
      </c>
      <c r="V89" s="334" t="s">
        <v>65</v>
      </c>
      <c r="W89" s="348" t="s">
        <v>2801</v>
      </c>
      <c r="X89" s="354" t="s">
        <v>3</v>
      </c>
      <c r="Y89" s="360" t="s">
        <v>13</v>
      </c>
      <c r="Z89" s="360" t="s">
        <v>13</v>
      </c>
      <c r="AA89" s="359" t="s">
        <v>13</v>
      </c>
      <c r="AB89" s="359" t="s">
        <v>13</v>
      </c>
      <c r="AC89" s="334" t="s">
        <v>16</v>
      </c>
      <c r="AD89" s="334" t="s">
        <v>16</v>
      </c>
      <c r="AE89" s="360" t="s">
        <v>13</v>
      </c>
      <c r="AF89" s="359" t="s">
        <v>13</v>
      </c>
      <c r="AG89" s="338" t="s">
        <v>2049</v>
      </c>
      <c r="AH89" s="386" t="s">
        <v>68</v>
      </c>
    </row>
    <row r="90" spans="2:34" ht="115.5" x14ac:dyDescent="0.5">
      <c r="B90" s="338" t="s">
        <v>375</v>
      </c>
      <c r="C90" s="348" t="s">
        <v>376</v>
      </c>
      <c r="D90" s="338" t="s">
        <v>377</v>
      </c>
      <c r="E90" s="338" t="s">
        <v>378</v>
      </c>
      <c r="F90" s="338" t="s">
        <v>200</v>
      </c>
      <c r="G90" s="338" t="s">
        <v>112</v>
      </c>
      <c r="H90" s="338" t="s">
        <v>87</v>
      </c>
      <c r="I90" s="338" t="s">
        <v>55</v>
      </c>
      <c r="J90" s="338" t="s">
        <v>59</v>
      </c>
      <c r="K90" s="365" t="s">
        <v>68</v>
      </c>
      <c r="L90" s="365" t="s">
        <v>379</v>
      </c>
      <c r="M90" s="338" t="s">
        <v>59</v>
      </c>
      <c r="N90" s="338" t="str">
        <f t="shared" si="5"/>
        <v>Y</v>
      </c>
      <c r="O90" s="348" t="s">
        <v>380</v>
      </c>
      <c r="P90" s="348" t="s">
        <v>97</v>
      </c>
      <c r="Q90" s="334" t="s">
        <v>71</v>
      </c>
      <c r="R90" s="334" t="s">
        <v>63</v>
      </c>
      <c r="S90" s="334" t="s">
        <v>68</v>
      </c>
      <c r="T90" s="334" t="s">
        <v>97</v>
      </c>
      <c r="U90" s="334" t="s">
        <v>64</v>
      </c>
      <c r="V90" s="334" t="s">
        <v>65</v>
      </c>
      <c r="W90" s="353" t="s">
        <v>2826</v>
      </c>
      <c r="X90" s="369" t="s">
        <v>3</v>
      </c>
      <c r="Y90" s="360" t="s">
        <v>13</v>
      </c>
      <c r="Z90" s="360" t="s">
        <v>13</v>
      </c>
      <c r="AA90" s="359" t="s">
        <v>13</v>
      </c>
      <c r="AB90" s="359" t="s">
        <v>13</v>
      </c>
      <c r="AC90" s="334" t="s">
        <v>16</v>
      </c>
      <c r="AD90" s="334" t="s">
        <v>16</v>
      </c>
      <c r="AE90" s="360" t="s">
        <v>13</v>
      </c>
      <c r="AF90" s="359" t="s">
        <v>13</v>
      </c>
      <c r="AG90" s="338" t="s">
        <v>2792</v>
      </c>
      <c r="AH90" s="386" t="s">
        <v>68</v>
      </c>
    </row>
    <row r="91" spans="2:34" ht="49.5" customHeight="1" x14ac:dyDescent="0.5">
      <c r="B91" s="338" t="s">
        <v>381</v>
      </c>
      <c r="C91" s="348" t="s">
        <v>382</v>
      </c>
      <c r="D91" s="338" t="s">
        <v>383</v>
      </c>
      <c r="E91" s="338" t="s">
        <v>63</v>
      </c>
      <c r="F91" s="338" t="s">
        <v>63</v>
      </c>
      <c r="G91" s="338" t="s">
        <v>292</v>
      </c>
      <c r="H91" s="351" t="s">
        <v>293</v>
      </c>
      <c r="I91" s="338" t="s">
        <v>118</v>
      </c>
      <c r="J91" s="338" t="s">
        <v>68</v>
      </c>
      <c r="K91" s="334" t="s">
        <v>59</v>
      </c>
      <c r="L91" s="334" t="s">
        <v>58</v>
      </c>
      <c r="M91" s="338" t="s">
        <v>60</v>
      </c>
      <c r="N91" s="338" t="str">
        <f>IF(O91="-","N","Y")</f>
        <v>N</v>
      </c>
      <c r="O91" s="348" t="s">
        <v>58</v>
      </c>
      <c r="P91" s="348" t="s">
        <v>63</v>
      </c>
      <c r="Q91" s="334" t="s">
        <v>71</v>
      </c>
      <c r="R91" s="334" t="s">
        <v>63</v>
      </c>
      <c r="S91" s="334" t="s">
        <v>68</v>
      </c>
      <c r="T91" s="334" t="s">
        <v>97</v>
      </c>
      <c r="U91" s="334" t="s">
        <v>64</v>
      </c>
      <c r="V91" s="334" t="s">
        <v>65</v>
      </c>
      <c r="W91" s="348" t="s">
        <v>2825</v>
      </c>
      <c r="X91" s="369" t="s">
        <v>3</v>
      </c>
      <c r="Y91" s="360" t="s">
        <v>13</v>
      </c>
      <c r="Z91" s="360" t="s">
        <v>13</v>
      </c>
      <c r="AA91" s="359" t="s">
        <v>13</v>
      </c>
      <c r="AB91" s="359" t="s">
        <v>13</v>
      </c>
      <c r="AC91" s="334" t="s">
        <v>16</v>
      </c>
      <c r="AD91" s="334" t="s">
        <v>16</v>
      </c>
      <c r="AE91" s="360" t="s">
        <v>13</v>
      </c>
      <c r="AF91" s="359" t="s">
        <v>13</v>
      </c>
      <c r="AG91" s="338" t="s">
        <v>2792</v>
      </c>
      <c r="AH91" s="386" t="s">
        <v>68</v>
      </c>
    </row>
    <row r="92" spans="2:34" ht="201.75" customHeight="1" x14ac:dyDescent="0.5">
      <c r="B92" s="338" t="s">
        <v>384</v>
      </c>
      <c r="C92" s="348" t="s">
        <v>385</v>
      </c>
      <c r="D92" s="338" t="s">
        <v>58</v>
      </c>
      <c r="E92" s="338" t="s">
        <v>58</v>
      </c>
      <c r="F92" s="338" t="s">
        <v>58</v>
      </c>
      <c r="G92" s="338" t="s">
        <v>58</v>
      </c>
      <c r="H92" s="338" t="s">
        <v>58</v>
      </c>
      <c r="I92" s="338" t="s">
        <v>58</v>
      </c>
      <c r="J92" s="338" t="s">
        <v>59</v>
      </c>
      <c r="K92" s="365" t="s">
        <v>68</v>
      </c>
      <c r="L92" s="365" t="s">
        <v>386</v>
      </c>
      <c r="M92" s="338" t="s">
        <v>59</v>
      </c>
      <c r="N92" s="338" t="s">
        <v>68</v>
      </c>
      <c r="O92" s="348" t="s">
        <v>387</v>
      </c>
      <c r="P92" s="348" t="s">
        <v>97</v>
      </c>
      <c r="Q92" s="334" t="s">
        <v>71</v>
      </c>
      <c r="R92" s="334" t="s">
        <v>63</v>
      </c>
      <c r="S92" s="334" t="s">
        <v>68</v>
      </c>
      <c r="T92" s="334" t="s">
        <v>97</v>
      </c>
      <c r="U92" s="334" t="s">
        <v>64</v>
      </c>
      <c r="V92" s="334" t="s">
        <v>65</v>
      </c>
      <c r="W92" s="353" t="s">
        <v>2826</v>
      </c>
      <c r="X92" s="334" t="s">
        <v>16</v>
      </c>
      <c r="Y92" s="369" t="s">
        <v>3</v>
      </c>
      <c r="Z92" s="360" t="s">
        <v>13</v>
      </c>
      <c r="AA92" s="359" t="s">
        <v>13</v>
      </c>
      <c r="AB92" s="359" t="s">
        <v>13</v>
      </c>
      <c r="AC92" s="334" t="s">
        <v>16</v>
      </c>
      <c r="AD92" s="334" t="s">
        <v>16</v>
      </c>
      <c r="AE92" s="360" t="s">
        <v>13</v>
      </c>
      <c r="AF92" s="359" t="s">
        <v>13</v>
      </c>
      <c r="AG92" s="338" t="s">
        <v>2792</v>
      </c>
      <c r="AH92" s="386" t="s">
        <v>68</v>
      </c>
    </row>
    <row r="93" spans="2:34" ht="33" x14ac:dyDescent="0.5">
      <c r="B93" s="338" t="s">
        <v>388</v>
      </c>
      <c r="C93" s="348" t="s">
        <v>389</v>
      </c>
      <c r="D93" s="338" t="s">
        <v>58</v>
      </c>
      <c r="E93" s="338" t="s">
        <v>58</v>
      </c>
      <c r="F93" s="338" t="s">
        <v>58</v>
      </c>
      <c r="G93" s="338" t="s">
        <v>58</v>
      </c>
      <c r="H93" s="338" t="s">
        <v>58</v>
      </c>
      <c r="I93" s="338" t="s">
        <v>58</v>
      </c>
      <c r="J93" s="338" t="s">
        <v>59</v>
      </c>
      <c r="K93" s="334" t="s">
        <v>59</v>
      </c>
      <c r="L93" s="334" t="s">
        <v>58</v>
      </c>
      <c r="M93" s="338" t="s">
        <v>60</v>
      </c>
      <c r="N93" s="338" t="str">
        <f t="shared" si="5"/>
        <v>N</v>
      </c>
      <c r="O93" s="348" t="s">
        <v>58</v>
      </c>
      <c r="P93" s="348" t="s">
        <v>63</v>
      </c>
      <c r="Q93" s="334" t="s">
        <v>63</v>
      </c>
      <c r="R93" s="334" t="s">
        <v>71</v>
      </c>
      <c r="S93" s="334" t="s">
        <v>68</v>
      </c>
      <c r="T93" s="334" t="s">
        <v>97</v>
      </c>
      <c r="U93" s="334" t="s">
        <v>80</v>
      </c>
      <c r="V93" s="334" t="s">
        <v>80</v>
      </c>
      <c r="W93" s="348" t="s">
        <v>390</v>
      </c>
      <c r="X93" s="334" t="s">
        <v>16</v>
      </c>
      <c r="Y93" s="358" t="s">
        <v>0</v>
      </c>
      <c r="Z93" s="360" t="s">
        <v>13</v>
      </c>
      <c r="AA93" s="359" t="s">
        <v>13</v>
      </c>
      <c r="AB93" s="359" t="s">
        <v>13</v>
      </c>
      <c r="AC93" s="334" t="s">
        <v>16</v>
      </c>
      <c r="AD93" s="334" t="s">
        <v>16</v>
      </c>
      <c r="AE93" s="360" t="s">
        <v>13</v>
      </c>
      <c r="AF93" s="359" t="s">
        <v>13</v>
      </c>
      <c r="AG93" s="338" t="s">
        <v>2049</v>
      </c>
      <c r="AH93" s="386" t="s">
        <v>68</v>
      </c>
    </row>
    <row r="94" spans="2:34" ht="33" x14ac:dyDescent="0.5">
      <c r="B94" s="338" t="s">
        <v>391</v>
      </c>
      <c r="C94" s="348" t="s">
        <v>392</v>
      </c>
      <c r="D94" s="338" t="s">
        <v>58</v>
      </c>
      <c r="E94" s="338" t="s">
        <v>58</v>
      </c>
      <c r="F94" s="338" t="s">
        <v>58</v>
      </c>
      <c r="G94" s="338" t="s">
        <v>58</v>
      </c>
      <c r="H94" s="338" t="s">
        <v>58</v>
      </c>
      <c r="I94" s="338" t="s">
        <v>58</v>
      </c>
      <c r="J94" s="338" t="s">
        <v>59</v>
      </c>
      <c r="K94" s="334" t="s">
        <v>59</v>
      </c>
      <c r="L94" s="334" t="s">
        <v>58</v>
      </c>
      <c r="M94" s="338" t="s">
        <v>60</v>
      </c>
      <c r="N94" s="338" t="str">
        <f t="shared" si="5"/>
        <v>N</v>
      </c>
      <c r="O94" s="348" t="s">
        <v>58</v>
      </c>
      <c r="P94" s="348" t="s">
        <v>63</v>
      </c>
      <c r="Q94" s="334" t="s">
        <v>63</v>
      </c>
      <c r="R94" s="334" t="s">
        <v>71</v>
      </c>
      <c r="S94" s="334" t="s">
        <v>68</v>
      </c>
      <c r="T94" s="334" t="s">
        <v>97</v>
      </c>
      <c r="U94" s="334" t="s">
        <v>80</v>
      </c>
      <c r="V94" s="334" t="s">
        <v>80</v>
      </c>
      <c r="W94" s="348" t="s">
        <v>390</v>
      </c>
      <c r="X94" s="334" t="s">
        <v>16</v>
      </c>
      <c r="Y94" s="358" t="s">
        <v>0</v>
      </c>
      <c r="Z94" s="360" t="s">
        <v>13</v>
      </c>
      <c r="AA94" s="359" t="s">
        <v>13</v>
      </c>
      <c r="AB94" s="359" t="s">
        <v>13</v>
      </c>
      <c r="AC94" s="334" t="s">
        <v>16</v>
      </c>
      <c r="AD94" s="334" t="s">
        <v>16</v>
      </c>
      <c r="AE94" s="360" t="s">
        <v>13</v>
      </c>
      <c r="AF94" s="359" t="s">
        <v>13</v>
      </c>
      <c r="AG94" s="338" t="s">
        <v>2049</v>
      </c>
      <c r="AH94" s="386" t="s">
        <v>68</v>
      </c>
    </row>
    <row r="95" spans="2:34" ht="33" x14ac:dyDescent="0.5">
      <c r="B95" s="338" t="s">
        <v>393</v>
      </c>
      <c r="C95" s="348" t="s">
        <v>394</v>
      </c>
      <c r="D95" s="338" t="s">
        <v>58</v>
      </c>
      <c r="E95" s="338" t="s">
        <v>58</v>
      </c>
      <c r="F95" s="338" t="s">
        <v>58</v>
      </c>
      <c r="G95" s="338" t="s">
        <v>58</v>
      </c>
      <c r="H95" s="338" t="s">
        <v>58</v>
      </c>
      <c r="I95" s="338" t="s">
        <v>58</v>
      </c>
      <c r="J95" s="338" t="s">
        <v>59</v>
      </c>
      <c r="K95" s="334" t="s">
        <v>59</v>
      </c>
      <c r="L95" s="334" t="s">
        <v>58</v>
      </c>
      <c r="M95" s="338" t="s">
        <v>60</v>
      </c>
      <c r="N95" s="338" t="str">
        <f t="shared" si="5"/>
        <v>N</v>
      </c>
      <c r="O95" s="348" t="s">
        <v>58</v>
      </c>
      <c r="P95" s="348" t="s">
        <v>63</v>
      </c>
      <c r="Q95" s="334" t="s">
        <v>63</v>
      </c>
      <c r="R95" s="334" t="s">
        <v>71</v>
      </c>
      <c r="S95" s="334" t="s">
        <v>68</v>
      </c>
      <c r="T95" s="334" t="s">
        <v>97</v>
      </c>
      <c r="U95" s="334" t="s">
        <v>80</v>
      </c>
      <c r="V95" s="334" t="s">
        <v>80</v>
      </c>
      <c r="W95" s="348" t="s">
        <v>390</v>
      </c>
      <c r="X95" s="334" t="s">
        <v>16</v>
      </c>
      <c r="Y95" s="358" t="s">
        <v>0</v>
      </c>
      <c r="Z95" s="360" t="s">
        <v>13</v>
      </c>
      <c r="AA95" s="359" t="s">
        <v>13</v>
      </c>
      <c r="AB95" s="359" t="s">
        <v>13</v>
      </c>
      <c r="AC95" s="334" t="s">
        <v>16</v>
      </c>
      <c r="AD95" s="334" t="s">
        <v>16</v>
      </c>
      <c r="AE95" s="360" t="s">
        <v>13</v>
      </c>
      <c r="AF95" s="359" t="s">
        <v>13</v>
      </c>
      <c r="AG95" s="338" t="s">
        <v>2049</v>
      </c>
      <c r="AH95" s="386" t="s">
        <v>68</v>
      </c>
    </row>
    <row r="96" spans="2:34" ht="33" x14ac:dyDescent="0.5">
      <c r="B96" s="338" t="s">
        <v>395</v>
      </c>
      <c r="C96" s="348" t="s">
        <v>396</v>
      </c>
      <c r="D96" s="338" t="s">
        <v>58</v>
      </c>
      <c r="E96" s="338" t="s">
        <v>58</v>
      </c>
      <c r="F96" s="338" t="s">
        <v>58</v>
      </c>
      <c r="G96" s="338" t="s">
        <v>58</v>
      </c>
      <c r="H96" s="338" t="s">
        <v>58</v>
      </c>
      <c r="I96" s="338" t="s">
        <v>58</v>
      </c>
      <c r="J96" s="338" t="s">
        <v>59</v>
      </c>
      <c r="K96" s="334" t="s">
        <v>59</v>
      </c>
      <c r="L96" s="334" t="s">
        <v>58</v>
      </c>
      <c r="M96" s="338" t="s">
        <v>60</v>
      </c>
      <c r="N96" s="338" t="str">
        <f t="shared" si="5"/>
        <v>N</v>
      </c>
      <c r="O96" s="348" t="s">
        <v>58</v>
      </c>
      <c r="P96" s="348" t="s">
        <v>63</v>
      </c>
      <c r="Q96" s="334" t="s">
        <v>63</v>
      </c>
      <c r="R96" s="334" t="s">
        <v>71</v>
      </c>
      <c r="S96" s="334" t="s">
        <v>68</v>
      </c>
      <c r="T96" s="334" t="s">
        <v>97</v>
      </c>
      <c r="U96" s="334" t="s">
        <v>80</v>
      </c>
      <c r="V96" s="334" t="s">
        <v>80</v>
      </c>
      <c r="W96" s="348" t="s">
        <v>390</v>
      </c>
      <c r="X96" s="334" t="s">
        <v>16</v>
      </c>
      <c r="Y96" s="358" t="s">
        <v>0</v>
      </c>
      <c r="Z96" s="360" t="s">
        <v>13</v>
      </c>
      <c r="AA96" s="359" t="s">
        <v>13</v>
      </c>
      <c r="AB96" s="359" t="s">
        <v>13</v>
      </c>
      <c r="AC96" s="334" t="s">
        <v>16</v>
      </c>
      <c r="AD96" s="334" t="s">
        <v>16</v>
      </c>
      <c r="AE96" s="360" t="s">
        <v>13</v>
      </c>
      <c r="AF96" s="359" t="s">
        <v>13</v>
      </c>
      <c r="AG96" s="338" t="s">
        <v>2049</v>
      </c>
      <c r="AH96" s="386" t="s">
        <v>68</v>
      </c>
    </row>
    <row r="97" spans="2:34" ht="33" x14ac:dyDescent="0.5">
      <c r="B97" s="338" t="s">
        <v>397</v>
      </c>
      <c r="C97" s="349" t="s">
        <v>398</v>
      </c>
      <c r="D97" s="338" t="s">
        <v>58</v>
      </c>
      <c r="E97" s="338" t="s">
        <v>58</v>
      </c>
      <c r="F97" s="338" t="s">
        <v>58</v>
      </c>
      <c r="G97" s="338" t="s">
        <v>58</v>
      </c>
      <c r="H97" s="338" t="s">
        <v>58</v>
      </c>
      <c r="I97" s="338" t="s">
        <v>58</v>
      </c>
      <c r="J97" s="338" t="s">
        <v>59</v>
      </c>
      <c r="K97" s="334" t="s">
        <v>59</v>
      </c>
      <c r="L97" s="334" t="s">
        <v>58</v>
      </c>
      <c r="M97" s="338" t="s">
        <v>60</v>
      </c>
      <c r="N97" s="338" t="str">
        <f t="shared" si="5"/>
        <v>N</v>
      </c>
      <c r="O97" s="348" t="s">
        <v>58</v>
      </c>
      <c r="P97" s="348" t="s">
        <v>63</v>
      </c>
      <c r="Q97" s="334" t="s">
        <v>63</v>
      </c>
      <c r="R97" s="334" t="s">
        <v>71</v>
      </c>
      <c r="S97" s="334" t="s">
        <v>68</v>
      </c>
      <c r="T97" s="334" t="s">
        <v>97</v>
      </c>
      <c r="U97" s="334" t="s">
        <v>80</v>
      </c>
      <c r="V97" s="334" t="s">
        <v>80</v>
      </c>
      <c r="W97" s="348" t="s">
        <v>390</v>
      </c>
      <c r="X97" s="358" t="s">
        <v>0</v>
      </c>
      <c r="Y97" s="360" t="s">
        <v>13</v>
      </c>
      <c r="Z97" s="360" t="s">
        <v>13</v>
      </c>
      <c r="AA97" s="359" t="s">
        <v>13</v>
      </c>
      <c r="AB97" s="359" t="s">
        <v>13</v>
      </c>
      <c r="AC97" s="334" t="s">
        <v>16</v>
      </c>
      <c r="AD97" s="334" t="s">
        <v>16</v>
      </c>
      <c r="AE97" s="360" t="s">
        <v>13</v>
      </c>
      <c r="AF97" s="359" t="s">
        <v>13</v>
      </c>
      <c r="AG97" s="338" t="s">
        <v>2049</v>
      </c>
      <c r="AH97" s="386" t="s">
        <v>68</v>
      </c>
    </row>
    <row r="98" spans="2:34" x14ac:dyDescent="0.5">
      <c r="B98" s="338" t="s">
        <v>399</v>
      </c>
      <c r="C98" s="348" t="s">
        <v>400</v>
      </c>
      <c r="D98" s="338" t="s">
        <v>58</v>
      </c>
      <c r="E98" s="338" t="s">
        <v>58</v>
      </c>
      <c r="F98" s="338" t="s">
        <v>58</v>
      </c>
      <c r="G98" s="338" t="s">
        <v>58</v>
      </c>
      <c r="H98" s="338" t="s">
        <v>58</v>
      </c>
      <c r="I98" s="338" t="s">
        <v>58</v>
      </c>
      <c r="J98" s="338" t="s">
        <v>59</v>
      </c>
      <c r="K98" s="334" t="s">
        <v>59</v>
      </c>
      <c r="L98" s="334" t="s">
        <v>58</v>
      </c>
      <c r="M98" s="338" t="s">
        <v>60</v>
      </c>
      <c r="N98" s="338" t="str">
        <f t="shared" si="5"/>
        <v>N</v>
      </c>
      <c r="O98" s="348" t="s">
        <v>58</v>
      </c>
      <c r="P98" s="348" t="s">
        <v>63</v>
      </c>
      <c r="Q98" s="334" t="s">
        <v>63</v>
      </c>
      <c r="R98" s="334" t="s">
        <v>71</v>
      </c>
      <c r="S98" s="334" t="s">
        <v>68</v>
      </c>
      <c r="T98" s="334" t="s">
        <v>97</v>
      </c>
      <c r="U98" s="334" t="s">
        <v>80</v>
      </c>
      <c r="V98" s="334" t="s">
        <v>80</v>
      </c>
      <c r="W98" s="348" t="s">
        <v>390</v>
      </c>
      <c r="X98" s="358" t="s">
        <v>0</v>
      </c>
      <c r="Y98" s="360" t="s">
        <v>13</v>
      </c>
      <c r="Z98" s="360" t="s">
        <v>13</v>
      </c>
      <c r="AA98" s="359" t="s">
        <v>13</v>
      </c>
      <c r="AB98" s="359" t="s">
        <v>13</v>
      </c>
      <c r="AC98" s="334" t="s">
        <v>16</v>
      </c>
      <c r="AD98" s="334" t="s">
        <v>16</v>
      </c>
      <c r="AE98" s="360" t="s">
        <v>13</v>
      </c>
      <c r="AF98" s="359" t="s">
        <v>13</v>
      </c>
      <c r="AG98" s="338" t="s">
        <v>2049</v>
      </c>
      <c r="AH98" s="386" t="s">
        <v>68</v>
      </c>
    </row>
    <row r="99" spans="2:34" ht="33" x14ac:dyDescent="0.5">
      <c r="B99" s="338" t="s">
        <v>401</v>
      </c>
      <c r="C99" s="348" t="s">
        <v>402</v>
      </c>
      <c r="D99" s="338" t="s">
        <v>58</v>
      </c>
      <c r="E99" s="338" t="s">
        <v>58</v>
      </c>
      <c r="F99" s="338" t="s">
        <v>58</v>
      </c>
      <c r="G99" s="338" t="s">
        <v>58</v>
      </c>
      <c r="H99" s="338" t="s">
        <v>58</v>
      </c>
      <c r="I99" s="338" t="s">
        <v>58</v>
      </c>
      <c r="J99" s="338" t="s">
        <v>59</v>
      </c>
      <c r="K99" s="334" t="s">
        <v>59</v>
      </c>
      <c r="L99" s="334" t="s">
        <v>58</v>
      </c>
      <c r="M99" s="338" t="s">
        <v>60</v>
      </c>
      <c r="N99" s="338" t="str">
        <f t="shared" si="5"/>
        <v>N</v>
      </c>
      <c r="O99" s="348" t="s">
        <v>58</v>
      </c>
      <c r="P99" s="348" t="s">
        <v>63</v>
      </c>
      <c r="Q99" s="334" t="s">
        <v>63</v>
      </c>
      <c r="R99" s="334" t="s">
        <v>71</v>
      </c>
      <c r="S99" s="334" t="s">
        <v>68</v>
      </c>
      <c r="T99" s="334" t="s">
        <v>97</v>
      </c>
      <c r="U99" s="334" t="s">
        <v>80</v>
      </c>
      <c r="V99" s="334" t="s">
        <v>80</v>
      </c>
      <c r="W99" s="348" t="s">
        <v>390</v>
      </c>
      <c r="X99" s="358" t="s">
        <v>0</v>
      </c>
      <c r="Y99" s="360" t="s">
        <v>13</v>
      </c>
      <c r="Z99" s="360" t="s">
        <v>13</v>
      </c>
      <c r="AA99" s="359" t="s">
        <v>13</v>
      </c>
      <c r="AB99" s="359" t="s">
        <v>13</v>
      </c>
      <c r="AC99" s="334" t="s">
        <v>16</v>
      </c>
      <c r="AD99" s="334" t="s">
        <v>16</v>
      </c>
      <c r="AE99" s="360" t="s">
        <v>13</v>
      </c>
      <c r="AF99" s="359" t="s">
        <v>13</v>
      </c>
      <c r="AG99" s="338" t="s">
        <v>2049</v>
      </c>
      <c r="AH99" s="386" t="s">
        <v>68</v>
      </c>
    </row>
    <row r="100" spans="2:34" ht="33" x14ac:dyDescent="0.5">
      <c r="B100" s="338" t="s">
        <v>403</v>
      </c>
      <c r="C100" s="348" t="s">
        <v>404</v>
      </c>
      <c r="D100" s="338" t="s">
        <v>58</v>
      </c>
      <c r="E100" s="338" t="s">
        <v>58</v>
      </c>
      <c r="F100" s="338" t="s">
        <v>58</v>
      </c>
      <c r="G100" s="338" t="s">
        <v>58</v>
      </c>
      <c r="H100" s="338" t="s">
        <v>58</v>
      </c>
      <c r="I100" s="338" t="s">
        <v>58</v>
      </c>
      <c r="J100" s="338" t="s">
        <v>59</v>
      </c>
      <c r="K100" s="334" t="s">
        <v>59</v>
      </c>
      <c r="L100" s="334" t="s">
        <v>58</v>
      </c>
      <c r="M100" s="338" t="s">
        <v>60</v>
      </c>
      <c r="N100" s="338" t="str">
        <f t="shared" si="5"/>
        <v>N</v>
      </c>
      <c r="O100" s="348" t="s">
        <v>58</v>
      </c>
      <c r="P100" s="348" t="s">
        <v>63</v>
      </c>
      <c r="Q100" s="334" t="s">
        <v>63</v>
      </c>
      <c r="R100" s="334" t="s">
        <v>71</v>
      </c>
      <c r="S100" s="334" t="s">
        <v>68</v>
      </c>
      <c r="T100" s="334" t="s">
        <v>97</v>
      </c>
      <c r="U100" s="334" t="s">
        <v>80</v>
      </c>
      <c r="V100" s="334" t="s">
        <v>80</v>
      </c>
      <c r="W100" s="348" t="s">
        <v>390</v>
      </c>
      <c r="X100" s="334" t="s">
        <v>16</v>
      </c>
      <c r="Y100" s="358" t="s">
        <v>0</v>
      </c>
      <c r="Z100" s="360" t="s">
        <v>13</v>
      </c>
      <c r="AA100" s="359" t="s">
        <v>13</v>
      </c>
      <c r="AB100" s="359" t="s">
        <v>13</v>
      </c>
      <c r="AC100" s="334" t="s">
        <v>16</v>
      </c>
      <c r="AD100" s="334" t="s">
        <v>16</v>
      </c>
      <c r="AE100" s="360" t="s">
        <v>13</v>
      </c>
      <c r="AF100" s="359" t="s">
        <v>13</v>
      </c>
      <c r="AG100" s="338" t="s">
        <v>2049</v>
      </c>
      <c r="AH100" s="386" t="s">
        <v>68</v>
      </c>
    </row>
    <row r="101" spans="2:34" ht="36" customHeight="1" x14ac:dyDescent="0.5">
      <c r="B101" s="338" t="s">
        <v>405</v>
      </c>
      <c r="C101" s="344" t="s">
        <v>406</v>
      </c>
      <c r="D101" s="338" t="s">
        <v>58</v>
      </c>
      <c r="E101" s="338" t="s">
        <v>58</v>
      </c>
      <c r="F101" s="338" t="s">
        <v>58</v>
      </c>
      <c r="G101" s="338" t="s">
        <v>58</v>
      </c>
      <c r="H101" s="338" t="s">
        <v>58</v>
      </c>
      <c r="I101" s="338" t="s">
        <v>58</v>
      </c>
      <c r="J101" s="338" t="s">
        <v>59</v>
      </c>
      <c r="K101" s="334" t="s">
        <v>59</v>
      </c>
      <c r="L101" s="334" t="s">
        <v>58</v>
      </c>
      <c r="M101" s="338" t="s">
        <v>60</v>
      </c>
      <c r="N101" s="338" t="str">
        <f t="shared" si="5"/>
        <v>N</v>
      </c>
      <c r="O101" s="348" t="s">
        <v>58</v>
      </c>
      <c r="P101" s="348" t="s">
        <v>63</v>
      </c>
      <c r="Q101" s="334" t="s">
        <v>63</v>
      </c>
      <c r="R101" s="334" t="s">
        <v>71</v>
      </c>
      <c r="S101" s="334" t="s">
        <v>68</v>
      </c>
      <c r="T101" s="334" t="s">
        <v>97</v>
      </c>
      <c r="U101" s="334" t="s">
        <v>80</v>
      </c>
      <c r="V101" s="334" t="s">
        <v>80</v>
      </c>
      <c r="W101" s="348" t="s">
        <v>390</v>
      </c>
      <c r="X101" s="334" t="s">
        <v>16</v>
      </c>
      <c r="Y101" s="358" t="s">
        <v>0</v>
      </c>
      <c r="Z101" s="360" t="s">
        <v>13</v>
      </c>
      <c r="AA101" s="359" t="s">
        <v>13</v>
      </c>
      <c r="AB101" s="359" t="s">
        <v>13</v>
      </c>
      <c r="AC101" s="334" t="s">
        <v>16</v>
      </c>
      <c r="AD101" s="334" t="s">
        <v>16</v>
      </c>
      <c r="AE101" s="360" t="s">
        <v>13</v>
      </c>
      <c r="AF101" s="359" t="s">
        <v>13</v>
      </c>
      <c r="AG101" s="338" t="s">
        <v>2049</v>
      </c>
      <c r="AH101" s="386" t="s">
        <v>68</v>
      </c>
    </row>
    <row r="102" spans="2:34" ht="33" x14ac:dyDescent="0.5">
      <c r="B102" s="338" t="s">
        <v>407</v>
      </c>
      <c r="C102" s="348" t="s">
        <v>408</v>
      </c>
      <c r="D102" s="338" t="s">
        <v>58</v>
      </c>
      <c r="E102" s="338" t="s">
        <v>58</v>
      </c>
      <c r="F102" s="338" t="s">
        <v>58</v>
      </c>
      <c r="G102" s="338" t="s">
        <v>58</v>
      </c>
      <c r="H102" s="338" t="s">
        <v>58</v>
      </c>
      <c r="I102" s="338" t="s">
        <v>58</v>
      </c>
      <c r="J102" s="338" t="s">
        <v>59</v>
      </c>
      <c r="K102" s="334" t="s">
        <v>59</v>
      </c>
      <c r="L102" s="334" t="s">
        <v>58</v>
      </c>
      <c r="M102" s="338" t="s">
        <v>60</v>
      </c>
      <c r="N102" s="338" t="str">
        <f t="shared" si="5"/>
        <v>N</v>
      </c>
      <c r="O102" s="348" t="s">
        <v>58</v>
      </c>
      <c r="P102" s="348" t="s">
        <v>63</v>
      </c>
      <c r="Q102" s="334" t="s">
        <v>63</v>
      </c>
      <c r="R102" s="334" t="s">
        <v>71</v>
      </c>
      <c r="S102" s="334" t="s">
        <v>68</v>
      </c>
      <c r="T102" s="334" t="s">
        <v>97</v>
      </c>
      <c r="U102" s="334" t="s">
        <v>80</v>
      </c>
      <c r="V102" s="334" t="s">
        <v>80</v>
      </c>
      <c r="W102" s="348" t="s">
        <v>390</v>
      </c>
      <c r="X102" s="334" t="s">
        <v>16</v>
      </c>
      <c r="Y102" s="358" t="s">
        <v>0</v>
      </c>
      <c r="Z102" s="360" t="s">
        <v>13</v>
      </c>
      <c r="AA102" s="359" t="s">
        <v>13</v>
      </c>
      <c r="AB102" s="359" t="s">
        <v>13</v>
      </c>
      <c r="AC102" s="334" t="s">
        <v>16</v>
      </c>
      <c r="AD102" s="334" t="s">
        <v>16</v>
      </c>
      <c r="AE102" s="360" t="s">
        <v>13</v>
      </c>
      <c r="AF102" s="359" t="s">
        <v>13</v>
      </c>
      <c r="AG102" s="338" t="s">
        <v>2049</v>
      </c>
      <c r="AH102" s="386" t="s">
        <v>68</v>
      </c>
    </row>
    <row r="103" spans="2:34" ht="33" x14ac:dyDescent="0.5">
      <c r="B103" s="338" t="s">
        <v>409</v>
      </c>
      <c r="C103" s="348" t="s">
        <v>410</v>
      </c>
      <c r="D103" s="338" t="s">
        <v>58</v>
      </c>
      <c r="E103" s="338" t="s">
        <v>58</v>
      </c>
      <c r="F103" s="338" t="s">
        <v>58</v>
      </c>
      <c r="G103" s="338" t="s">
        <v>58</v>
      </c>
      <c r="H103" s="338" t="s">
        <v>58</v>
      </c>
      <c r="I103" s="338" t="s">
        <v>58</v>
      </c>
      <c r="J103" s="338" t="s">
        <v>59</v>
      </c>
      <c r="K103" s="334" t="s">
        <v>59</v>
      </c>
      <c r="L103" s="334" t="s">
        <v>58</v>
      </c>
      <c r="M103" s="338" t="s">
        <v>60</v>
      </c>
      <c r="N103" s="338" t="str">
        <f t="shared" si="5"/>
        <v>N</v>
      </c>
      <c r="O103" s="348" t="s">
        <v>58</v>
      </c>
      <c r="P103" s="348" t="s">
        <v>63</v>
      </c>
      <c r="Q103" s="334" t="s">
        <v>63</v>
      </c>
      <c r="R103" s="334" t="s">
        <v>71</v>
      </c>
      <c r="S103" s="334" t="s">
        <v>68</v>
      </c>
      <c r="T103" s="334" t="s">
        <v>97</v>
      </c>
      <c r="U103" s="334" t="s">
        <v>80</v>
      </c>
      <c r="V103" s="334" t="s">
        <v>80</v>
      </c>
      <c r="W103" s="348" t="s">
        <v>390</v>
      </c>
      <c r="X103" s="334" t="s">
        <v>16</v>
      </c>
      <c r="Y103" s="358" t="s">
        <v>0</v>
      </c>
      <c r="Z103" s="360" t="s">
        <v>13</v>
      </c>
      <c r="AA103" s="359" t="s">
        <v>13</v>
      </c>
      <c r="AB103" s="359" t="s">
        <v>13</v>
      </c>
      <c r="AC103" s="334" t="s">
        <v>16</v>
      </c>
      <c r="AD103" s="334" t="s">
        <v>16</v>
      </c>
      <c r="AE103" s="360" t="s">
        <v>13</v>
      </c>
      <c r="AF103" s="359" t="s">
        <v>13</v>
      </c>
      <c r="AG103" s="338" t="s">
        <v>2049</v>
      </c>
      <c r="AH103" s="386" t="s">
        <v>68</v>
      </c>
    </row>
    <row r="104" spans="2:34" ht="33" x14ac:dyDescent="0.5">
      <c r="B104" s="338" t="s">
        <v>411</v>
      </c>
      <c r="C104" s="348" t="s">
        <v>412</v>
      </c>
      <c r="D104" s="338" t="s">
        <v>58</v>
      </c>
      <c r="E104" s="338" t="s">
        <v>58</v>
      </c>
      <c r="F104" s="338" t="s">
        <v>58</v>
      </c>
      <c r="G104" s="338" t="s">
        <v>58</v>
      </c>
      <c r="H104" s="338" t="s">
        <v>58</v>
      </c>
      <c r="I104" s="338" t="s">
        <v>58</v>
      </c>
      <c r="J104" s="338" t="s">
        <v>59</v>
      </c>
      <c r="K104" s="334" t="s">
        <v>59</v>
      </c>
      <c r="L104" s="365" t="s">
        <v>58</v>
      </c>
      <c r="M104" s="338" t="s">
        <v>60</v>
      </c>
      <c r="N104" s="338" t="str">
        <f t="shared" si="5"/>
        <v>N</v>
      </c>
      <c r="O104" s="348" t="s">
        <v>58</v>
      </c>
      <c r="P104" s="348" t="s">
        <v>63</v>
      </c>
      <c r="Q104" s="334" t="s">
        <v>63</v>
      </c>
      <c r="R104" s="334" t="s">
        <v>75</v>
      </c>
      <c r="S104" s="334" t="s">
        <v>68</v>
      </c>
      <c r="T104" s="334" t="s">
        <v>97</v>
      </c>
      <c r="U104" s="334" t="s">
        <v>80</v>
      </c>
      <c r="V104" s="334" t="s">
        <v>80</v>
      </c>
      <c r="W104" s="348" t="s">
        <v>2810</v>
      </c>
      <c r="X104" s="334" t="s">
        <v>16</v>
      </c>
      <c r="Y104" s="334" t="s">
        <v>16</v>
      </c>
      <c r="Z104" s="358" t="s">
        <v>0</v>
      </c>
      <c r="AA104" s="367" t="s">
        <v>16</v>
      </c>
      <c r="AB104" s="334" t="s">
        <v>16</v>
      </c>
      <c r="AC104" s="334" t="s">
        <v>16</v>
      </c>
      <c r="AD104" s="334" t="s">
        <v>16</v>
      </c>
      <c r="AE104" s="360" t="s">
        <v>13</v>
      </c>
      <c r="AF104" s="360" t="s">
        <v>13</v>
      </c>
      <c r="AG104" s="338" t="s">
        <v>616</v>
      </c>
      <c r="AH104" s="386" t="s">
        <v>68</v>
      </c>
    </row>
    <row r="105" spans="2:34" ht="33.75" customHeight="1" x14ac:dyDescent="0.5">
      <c r="B105" s="338" t="s">
        <v>413</v>
      </c>
      <c r="C105" s="348" t="s">
        <v>414</v>
      </c>
      <c r="D105" s="338" t="s">
        <v>58</v>
      </c>
      <c r="E105" s="338" t="s">
        <v>58</v>
      </c>
      <c r="F105" s="338" t="s">
        <v>58</v>
      </c>
      <c r="G105" s="338" t="s">
        <v>58</v>
      </c>
      <c r="H105" s="338" t="s">
        <v>58</v>
      </c>
      <c r="I105" s="338" t="s">
        <v>58</v>
      </c>
      <c r="J105" s="338" t="s">
        <v>59</v>
      </c>
      <c r="K105" s="365" t="s">
        <v>68</v>
      </c>
      <c r="L105" s="365" t="s">
        <v>415</v>
      </c>
      <c r="M105" s="338" t="s">
        <v>68</v>
      </c>
      <c r="N105" s="338" t="str">
        <f t="shared" si="5"/>
        <v>Y</v>
      </c>
      <c r="O105" s="348" t="s">
        <v>416</v>
      </c>
      <c r="P105" s="348" t="s">
        <v>279</v>
      </c>
      <c r="Q105" s="334" t="s">
        <v>134</v>
      </c>
      <c r="R105" s="334" t="s">
        <v>134</v>
      </c>
      <c r="S105" s="334" t="s">
        <v>68</v>
      </c>
      <c r="T105" s="334" t="s">
        <v>97</v>
      </c>
      <c r="U105" s="334" t="s">
        <v>64</v>
      </c>
      <c r="V105" s="334" t="s">
        <v>65</v>
      </c>
      <c r="W105" s="348" t="s">
        <v>2827</v>
      </c>
      <c r="X105" s="354" t="s">
        <v>3</v>
      </c>
      <c r="Y105" s="359" t="s">
        <v>13</v>
      </c>
      <c r="Z105" s="359" t="s">
        <v>13</v>
      </c>
      <c r="AA105" s="359" t="s">
        <v>13</v>
      </c>
      <c r="AB105" s="359" t="s">
        <v>13</v>
      </c>
      <c r="AC105" s="334" t="s">
        <v>16</v>
      </c>
      <c r="AD105" s="359" t="s">
        <v>13</v>
      </c>
      <c r="AE105" s="359" t="s">
        <v>13</v>
      </c>
      <c r="AF105" s="360" t="s">
        <v>13</v>
      </c>
      <c r="AG105" s="338" t="s">
        <v>2049</v>
      </c>
      <c r="AH105" s="386" t="s">
        <v>68</v>
      </c>
    </row>
    <row r="106" spans="2:34" x14ac:dyDescent="0.5">
      <c r="B106" s="338" t="s">
        <v>417</v>
      </c>
      <c r="C106" s="348" t="s">
        <v>418</v>
      </c>
      <c r="D106" s="338" t="s">
        <v>58</v>
      </c>
      <c r="E106" s="338" t="s">
        <v>58</v>
      </c>
      <c r="F106" s="338" t="s">
        <v>58</v>
      </c>
      <c r="G106" s="338" t="s">
        <v>58</v>
      </c>
      <c r="H106" s="338" t="s">
        <v>58</v>
      </c>
      <c r="I106" s="338" t="s">
        <v>58</v>
      </c>
      <c r="J106" s="338" t="s">
        <v>59</v>
      </c>
      <c r="K106" s="334" t="s">
        <v>59</v>
      </c>
      <c r="L106" s="334" t="s">
        <v>58</v>
      </c>
      <c r="M106" s="338" t="s">
        <v>60</v>
      </c>
      <c r="N106" s="338" t="str">
        <f t="shared" si="5"/>
        <v>Y</v>
      </c>
      <c r="O106" s="348" t="s">
        <v>419</v>
      </c>
      <c r="P106" s="348" t="s">
        <v>97</v>
      </c>
      <c r="Q106" s="334" t="s">
        <v>63</v>
      </c>
      <c r="R106" s="334" t="s">
        <v>63</v>
      </c>
      <c r="S106" s="334" t="s">
        <v>59</v>
      </c>
      <c r="T106" s="334" t="s">
        <v>70</v>
      </c>
      <c r="U106" s="334" t="s">
        <v>64</v>
      </c>
      <c r="V106" s="334" t="s">
        <v>65</v>
      </c>
      <c r="W106" s="348" t="s">
        <v>2801</v>
      </c>
      <c r="X106" s="354" t="s">
        <v>3</v>
      </c>
      <c r="Y106" s="359" t="s">
        <v>13</v>
      </c>
      <c r="Z106" s="359" t="s">
        <v>13</v>
      </c>
      <c r="AA106" s="334" t="s">
        <v>16</v>
      </c>
      <c r="AB106" s="334" t="s">
        <v>16</v>
      </c>
      <c r="AC106" s="334" t="s">
        <v>16</v>
      </c>
      <c r="AD106" s="334" t="s">
        <v>16</v>
      </c>
      <c r="AE106" s="334" t="s">
        <v>16</v>
      </c>
      <c r="AF106" s="334" t="s">
        <v>16</v>
      </c>
      <c r="AG106" s="338" t="s">
        <v>2049</v>
      </c>
      <c r="AH106" s="386" t="s">
        <v>59</v>
      </c>
    </row>
    <row r="107" spans="2:34" ht="70.5" customHeight="1" x14ac:dyDescent="0.5">
      <c r="B107" s="338" t="s">
        <v>420</v>
      </c>
      <c r="C107" s="348" t="s">
        <v>421</v>
      </c>
      <c r="D107" s="338" t="s">
        <v>58</v>
      </c>
      <c r="E107" s="338" t="s">
        <v>58</v>
      </c>
      <c r="F107" s="338" t="s">
        <v>58</v>
      </c>
      <c r="G107" s="338" t="s">
        <v>58</v>
      </c>
      <c r="H107" s="338" t="s">
        <v>58</v>
      </c>
      <c r="I107" s="338" t="s">
        <v>58</v>
      </c>
      <c r="J107" s="338" t="s">
        <v>59</v>
      </c>
      <c r="K107" s="334" t="s">
        <v>59</v>
      </c>
      <c r="L107" s="334" t="s">
        <v>58</v>
      </c>
      <c r="M107" s="338" t="s">
        <v>60</v>
      </c>
      <c r="N107" s="338" t="str">
        <f t="shared" si="5"/>
        <v>N</v>
      </c>
      <c r="O107" s="348" t="s">
        <v>58</v>
      </c>
      <c r="P107" s="348" t="s">
        <v>63</v>
      </c>
      <c r="Q107" s="334" t="s">
        <v>63</v>
      </c>
      <c r="R107" s="334" t="s">
        <v>63</v>
      </c>
      <c r="S107" s="334" t="s">
        <v>59</v>
      </c>
      <c r="T107" s="334" t="s">
        <v>70</v>
      </c>
      <c r="U107" s="334" t="s">
        <v>64</v>
      </c>
      <c r="V107" s="334" t="s">
        <v>65</v>
      </c>
      <c r="W107" s="348" t="s">
        <v>2825</v>
      </c>
      <c r="X107" s="369" t="s">
        <v>3</v>
      </c>
      <c r="Y107" s="359" t="s">
        <v>13</v>
      </c>
      <c r="Z107" s="359" t="s">
        <v>13</v>
      </c>
      <c r="AA107" s="334" t="s">
        <v>16</v>
      </c>
      <c r="AB107" s="334" t="s">
        <v>16</v>
      </c>
      <c r="AC107" s="334" t="s">
        <v>16</v>
      </c>
      <c r="AD107" s="334" t="s">
        <v>16</v>
      </c>
      <c r="AE107" s="334" t="s">
        <v>16</v>
      </c>
      <c r="AF107" s="334" t="s">
        <v>16</v>
      </c>
      <c r="AG107" s="338" t="s">
        <v>2792</v>
      </c>
      <c r="AH107" s="386" t="s">
        <v>59</v>
      </c>
    </row>
    <row r="108" spans="2:34" ht="99" x14ac:dyDescent="0.5">
      <c r="B108" s="338" t="s">
        <v>422</v>
      </c>
      <c r="C108" s="348" t="s">
        <v>423</v>
      </c>
      <c r="D108" s="338" t="s">
        <v>58</v>
      </c>
      <c r="E108" s="338" t="s">
        <v>58</v>
      </c>
      <c r="F108" s="338" t="s">
        <v>58</v>
      </c>
      <c r="G108" s="338" t="s">
        <v>58</v>
      </c>
      <c r="H108" s="338" t="s">
        <v>58</v>
      </c>
      <c r="I108" s="338" t="s">
        <v>58</v>
      </c>
      <c r="J108" s="338" t="s">
        <v>59</v>
      </c>
      <c r="K108" s="334" t="s">
        <v>59</v>
      </c>
      <c r="L108" s="334" t="s">
        <v>58</v>
      </c>
      <c r="M108" s="338" t="s">
        <v>60</v>
      </c>
      <c r="N108" s="338" t="str">
        <f t="shared" si="5"/>
        <v>N</v>
      </c>
      <c r="O108" s="348" t="s">
        <v>58</v>
      </c>
      <c r="P108" s="348" t="s">
        <v>63</v>
      </c>
      <c r="Q108" s="334" t="s">
        <v>75</v>
      </c>
      <c r="R108" s="334" t="s">
        <v>63</v>
      </c>
      <c r="S108" s="334" t="s">
        <v>59</v>
      </c>
      <c r="T108" s="334" t="s">
        <v>70</v>
      </c>
      <c r="U108" s="351" t="s">
        <v>64</v>
      </c>
      <c r="V108" s="334" t="s">
        <v>65</v>
      </c>
      <c r="W108" s="348" t="s">
        <v>2835</v>
      </c>
      <c r="X108" s="369" t="s">
        <v>3</v>
      </c>
      <c r="Y108" s="359" t="s">
        <v>13</v>
      </c>
      <c r="Z108" s="359" t="s">
        <v>13</v>
      </c>
      <c r="AA108" s="334" t="s">
        <v>16</v>
      </c>
      <c r="AB108" s="334" t="s">
        <v>16</v>
      </c>
      <c r="AC108" s="334" t="s">
        <v>16</v>
      </c>
      <c r="AD108" s="334" t="s">
        <v>16</v>
      </c>
      <c r="AE108" s="334" t="s">
        <v>16</v>
      </c>
      <c r="AF108" s="334" t="s">
        <v>16</v>
      </c>
      <c r="AG108" s="338" t="s">
        <v>2792</v>
      </c>
      <c r="AH108" s="386" t="s">
        <v>59</v>
      </c>
    </row>
    <row r="109" spans="2:34" ht="33" x14ac:dyDescent="0.5">
      <c r="B109" s="352" t="s">
        <v>424</v>
      </c>
      <c r="C109" s="348" t="s">
        <v>425</v>
      </c>
      <c r="D109" s="338" t="s">
        <v>424</v>
      </c>
      <c r="E109" s="338" t="s">
        <v>63</v>
      </c>
      <c r="F109" s="338" t="s">
        <v>63</v>
      </c>
      <c r="G109" s="338" t="s">
        <v>426</v>
      </c>
      <c r="H109" s="338" t="s">
        <v>87</v>
      </c>
      <c r="I109" s="338" t="s">
        <v>55</v>
      </c>
      <c r="J109" s="338" t="s">
        <v>59</v>
      </c>
      <c r="K109" s="365" t="s">
        <v>59</v>
      </c>
      <c r="L109" s="365" t="s">
        <v>58</v>
      </c>
      <c r="M109" s="338" t="s">
        <v>60</v>
      </c>
      <c r="N109" s="338" t="str">
        <f t="shared" si="5"/>
        <v>N</v>
      </c>
      <c r="O109" s="348" t="s">
        <v>58</v>
      </c>
      <c r="P109" s="348" t="s">
        <v>63</v>
      </c>
      <c r="Q109" s="334" t="s">
        <v>71</v>
      </c>
      <c r="R109" s="334" t="s">
        <v>63</v>
      </c>
      <c r="S109" s="334" t="s">
        <v>68</v>
      </c>
      <c r="T109" s="334" t="s">
        <v>70</v>
      </c>
      <c r="U109" s="334" t="s">
        <v>80</v>
      </c>
      <c r="V109" s="334" t="s">
        <v>80</v>
      </c>
      <c r="W109" s="348" t="s">
        <v>2828</v>
      </c>
      <c r="X109" s="372" t="s">
        <v>2818</v>
      </c>
      <c r="Y109" s="360" t="s">
        <v>13</v>
      </c>
      <c r="Z109" s="360" t="s">
        <v>13</v>
      </c>
      <c r="AA109" s="359" t="s">
        <v>13</v>
      </c>
      <c r="AB109" s="359" t="s">
        <v>13</v>
      </c>
      <c r="AC109" s="334" t="s">
        <v>16</v>
      </c>
      <c r="AD109" s="334" t="s">
        <v>16</v>
      </c>
      <c r="AE109" s="360" t="s">
        <v>13</v>
      </c>
      <c r="AF109" s="360" t="s">
        <v>13</v>
      </c>
      <c r="AG109" s="338" t="s">
        <v>2792</v>
      </c>
      <c r="AH109" s="386" t="s">
        <v>59</v>
      </c>
    </row>
    <row r="110" spans="2:34" ht="33" x14ac:dyDescent="0.5">
      <c r="B110" s="334" t="s">
        <v>427</v>
      </c>
      <c r="C110" s="348" t="s">
        <v>428</v>
      </c>
      <c r="D110" s="338" t="s">
        <v>58</v>
      </c>
      <c r="E110" s="338" t="s">
        <v>58</v>
      </c>
      <c r="F110" s="338" t="s">
        <v>58</v>
      </c>
      <c r="G110" s="338" t="s">
        <v>58</v>
      </c>
      <c r="H110" s="338" t="s">
        <v>58</v>
      </c>
      <c r="I110" s="338" t="s">
        <v>58</v>
      </c>
      <c r="J110" s="338" t="s">
        <v>59</v>
      </c>
      <c r="K110" s="365" t="s">
        <v>59</v>
      </c>
      <c r="L110" s="365" t="s">
        <v>58</v>
      </c>
      <c r="M110" s="338" t="s">
        <v>60</v>
      </c>
      <c r="N110" s="338" t="str">
        <f t="shared" si="5"/>
        <v>N</v>
      </c>
      <c r="O110" s="348" t="s">
        <v>58</v>
      </c>
      <c r="P110" s="348" t="s">
        <v>63</v>
      </c>
      <c r="Q110" s="334" t="s">
        <v>71</v>
      </c>
      <c r="R110" s="334" t="s">
        <v>63</v>
      </c>
      <c r="S110" s="334" t="s">
        <v>68</v>
      </c>
      <c r="T110" s="334" t="s">
        <v>70</v>
      </c>
      <c r="U110" s="334" t="s">
        <v>80</v>
      </c>
      <c r="V110" s="334" t="s">
        <v>80</v>
      </c>
      <c r="W110" s="348" t="s">
        <v>2828</v>
      </c>
      <c r="X110" s="372" t="s">
        <v>2818</v>
      </c>
      <c r="Y110" s="360" t="s">
        <v>13</v>
      </c>
      <c r="Z110" s="360" t="s">
        <v>13</v>
      </c>
      <c r="AA110" s="359" t="s">
        <v>13</v>
      </c>
      <c r="AB110" s="359" t="s">
        <v>13</v>
      </c>
      <c r="AC110" s="334" t="s">
        <v>16</v>
      </c>
      <c r="AD110" s="334" t="s">
        <v>16</v>
      </c>
      <c r="AE110" s="360" t="s">
        <v>13</v>
      </c>
      <c r="AF110" s="334" t="s">
        <v>16</v>
      </c>
      <c r="AG110" s="338" t="s">
        <v>2792</v>
      </c>
      <c r="AH110" s="386" t="s">
        <v>59</v>
      </c>
    </row>
    <row r="111" spans="2:34" ht="33" x14ac:dyDescent="0.5">
      <c r="B111" s="334" t="s">
        <v>429</v>
      </c>
      <c r="C111" s="348" t="s">
        <v>430</v>
      </c>
      <c r="D111" s="338" t="s">
        <v>58</v>
      </c>
      <c r="E111" s="338" t="s">
        <v>58</v>
      </c>
      <c r="F111" s="338" t="s">
        <v>58</v>
      </c>
      <c r="G111" s="338" t="s">
        <v>58</v>
      </c>
      <c r="H111" s="338" t="s">
        <v>58</v>
      </c>
      <c r="I111" s="338" t="s">
        <v>58</v>
      </c>
      <c r="J111" s="338" t="s">
        <v>59</v>
      </c>
      <c r="K111" s="365" t="s">
        <v>59</v>
      </c>
      <c r="L111" s="365" t="s">
        <v>58</v>
      </c>
      <c r="M111" s="338" t="s">
        <v>60</v>
      </c>
      <c r="N111" s="338" t="str">
        <f t="shared" si="5"/>
        <v>N</v>
      </c>
      <c r="O111" s="348" t="s">
        <v>58</v>
      </c>
      <c r="P111" s="348" t="s">
        <v>63</v>
      </c>
      <c r="Q111" s="334" t="s">
        <v>71</v>
      </c>
      <c r="R111" s="334" t="s">
        <v>63</v>
      </c>
      <c r="S111" s="334" t="s">
        <v>68</v>
      </c>
      <c r="T111" s="334" t="s">
        <v>70</v>
      </c>
      <c r="U111" s="334" t="s">
        <v>80</v>
      </c>
      <c r="V111" s="334" t="s">
        <v>80</v>
      </c>
      <c r="W111" s="348" t="s">
        <v>2828</v>
      </c>
      <c r="X111" s="334" t="s">
        <v>16</v>
      </c>
      <c r="Y111" s="334" t="s">
        <v>16</v>
      </c>
      <c r="Z111" s="334" t="s">
        <v>16</v>
      </c>
      <c r="AA111" s="334" t="s">
        <v>16</v>
      </c>
      <c r="AB111" s="334" t="s">
        <v>16</v>
      </c>
      <c r="AC111" s="334" t="s">
        <v>16</v>
      </c>
      <c r="AD111" s="334" t="s">
        <v>16</v>
      </c>
      <c r="AE111" s="334" t="s">
        <v>16</v>
      </c>
      <c r="AF111" s="372" t="s">
        <v>20</v>
      </c>
      <c r="AG111" s="338" t="s">
        <v>2792</v>
      </c>
      <c r="AH111" s="386" t="s">
        <v>59</v>
      </c>
    </row>
    <row r="112" spans="2:34" ht="32.25" customHeight="1" x14ac:dyDescent="0.5">
      <c r="B112" s="378" t="s">
        <v>431</v>
      </c>
      <c r="C112" s="379" t="s">
        <v>432</v>
      </c>
      <c r="D112" s="380" t="s">
        <v>58</v>
      </c>
      <c r="E112" s="380" t="s">
        <v>58</v>
      </c>
      <c r="F112" s="380" t="s">
        <v>58</v>
      </c>
      <c r="G112" s="380" t="s">
        <v>58</v>
      </c>
      <c r="H112" s="380" t="s">
        <v>58</v>
      </c>
      <c r="I112" s="380" t="s">
        <v>58</v>
      </c>
      <c r="J112" s="380" t="s">
        <v>59</v>
      </c>
      <c r="K112" s="381" t="s">
        <v>59</v>
      </c>
      <c r="L112" s="381" t="s">
        <v>58</v>
      </c>
      <c r="M112" s="378" t="s">
        <v>60</v>
      </c>
      <c r="N112" s="380" t="str">
        <f t="shared" si="5"/>
        <v>N</v>
      </c>
      <c r="O112" s="379" t="s">
        <v>58</v>
      </c>
      <c r="P112" s="379" t="s">
        <v>63</v>
      </c>
      <c r="Q112" s="378" t="s">
        <v>63</v>
      </c>
      <c r="R112" s="378" t="s">
        <v>63</v>
      </c>
      <c r="S112" s="378" t="s">
        <v>59</v>
      </c>
      <c r="T112" s="334" t="s">
        <v>70</v>
      </c>
      <c r="U112" s="382" t="s">
        <v>64</v>
      </c>
      <c r="V112" s="378" t="s">
        <v>433</v>
      </c>
      <c r="W112" s="379" t="s">
        <v>2829</v>
      </c>
      <c r="X112" s="383" t="s">
        <v>3</v>
      </c>
      <c r="Y112" s="334" t="s">
        <v>16</v>
      </c>
      <c r="Z112" s="378" t="s">
        <v>16</v>
      </c>
      <c r="AA112" s="378" t="s">
        <v>16</v>
      </c>
      <c r="AB112" s="378" t="s">
        <v>16</v>
      </c>
      <c r="AC112" s="378" t="s">
        <v>16</v>
      </c>
      <c r="AD112" s="378" t="s">
        <v>16</v>
      </c>
      <c r="AE112" s="378" t="s">
        <v>16</v>
      </c>
      <c r="AF112" s="378" t="s">
        <v>16</v>
      </c>
      <c r="AG112" s="338" t="s">
        <v>2792</v>
      </c>
      <c r="AH112" s="386" t="s">
        <v>59</v>
      </c>
    </row>
    <row r="113" spans="2:34" ht="33" x14ac:dyDescent="0.5">
      <c r="B113" s="334" t="s">
        <v>2772</v>
      </c>
      <c r="C113" s="348" t="s">
        <v>2787</v>
      </c>
      <c r="D113" s="334" t="s">
        <v>2544</v>
      </c>
      <c r="E113" s="334" t="s">
        <v>112</v>
      </c>
      <c r="F113" s="334" t="s">
        <v>85</v>
      </c>
      <c r="G113" s="334" t="s">
        <v>112</v>
      </c>
      <c r="H113" s="334" t="s">
        <v>87</v>
      </c>
      <c r="I113" s="334" t="s">
        <v>55</v>
      </c>
      <c r="J113" s="334" t="s">
        <v>59</v>
      </c>
      <c r="K113" s="334" t="s">
        <v>59</v>
      </c>
      <c r="L113" s="334" t="s">
        <v>58</v>
      </c>
      <c r="M113" s="334" t="s">
        <v>60</v>
      </c>
      <c r="N113" s="338" t="str">
        <f t="shared" ref="N113:N118" si="6">IF(O113="-","N","Y")</f>
        <v>N</v>
      </c>
      <c r="O113" s="348" t="s">
        <v>58</v>
      </c>
      <c r="P113" s="348" t="s">
        <v>63</v>
      </c>
      <c r="Q113" s="334" t="s">
        <v>63</v>
      </c>
      <c r="R113" s="334" t="s">
        <v>71</v>
      </c>
      <c r="S113" s="334" t="s">
        <v>59</v>
      </c>
      <c r="T113" s="334" t="s">
        <v>97</v>
      </c>
      <c r="U113" s="334" t="s">
        <v>80</v>
      </c>
      <c r="V113" s="334" t="s">
        <v>80</v>
      </c>
      <c r="W113" s="348" t="s">
        <v>2790</v>
      </c>
      <c r="X113" s="334" t="s">
        <v>16</v>
      </c>
      <c r="Y113" s="334" t="s">
        <v>16</v>
      </c>
      <c r="Z113" s="334" t="s">
        <v>16</v>
      </c>
      <c r="AA113" s="334" t="s">
        <v>16</v>
      </c>
      <c r="AB113" s="334" t="s">
        <v>16</v>
      </c>
      <c r="AC113" s="334" t="s">
        <v>16</v>
      </c>
      <c r="AD113" s="334" t="s">
        <v>16</v>
      </c>
      <c r="AE113" s="358" t="s">
        <v>0</v>
      </c>
      <c r="AF113" s="360" t="s">
        <v>13</v>
      </c>
      <c r="AG113" s="338" t="s">
        <v>616</v>
      </c>
      <c r="AH113" s="386" t="s">
        <v>68</v>
      </c>
    </row>
    <row r="114" spans="2:34" ht="33" x14ac:dyDescent="0.5">
      <c r="B114" s="334" t="s">
        <v>2773</v>
      </c>
      <c r="C114" s="348" t="s">
        <v>2783</v>
      </c>
      <c r="D114" s="338" t="s">
        <v>182</v>
      </c>
      <c r="E114" s="338" t="s">
        <v>183</v>
      </c>
      <c r="F114" s="338" t="s">
        <v>184</v>
      </c>
      <c r="G114" s="338" t="s">
        <v>185</v>
      </c>
      <c r="H114" s="338" t="s">
        <v>186</v>
      </c>
      <c r="I114" s="338" t="s">
        <v>187</v>
      </c>
      <c r="J114" s="338" t="s">
        <v>68</v>
      </c>
      <c r="K114" s="365" t="s">
        <v>68</v>
      </c>
      <c r="L114" s="365" t="s">
        <v>188</v>
      </c>
      <c r="M114" s="338" t="s">
        <v>68</v>
      </c>
      <c r="N114" s="338" t="str">
        <f t="shared" si="6"/>
        <v>Y</v>
      </c>
      <c r="O114" s="348" t="s">
        <v>189</v>
      </c>
      <c r="P114" s="348" t="s">
        <v>62</v>
      </c>
      <c r="Q114" s="334" t="s">
        <v>63</v>
      </c>
      <c r="R114" s="334" t="s">
        <v>71</v>
      </c>
      <c r="S114" s="334" t="s">
        <v>68</v>
      </c>
      <c r="T114" s="334" t="s">
        <v>70</v>
      </c>
      <c r="U114" s="334" t="s">
        <v>80</v>
      </c>
      <c r="V114" s="334" t="s">
        <v>80</v>
      </c>
      <c r="W114" s="348" t="s">
        <v>2790</v>
      </c>
      <c r="X114" s="334" t="s">
        <v>16</v>
      </c>
      <c r="Y114" s="334" t="s">
        <v>16</v>
      </c>
      <c r="Z114" s="334" t="s">
        <v>16</v>
      </c>
      <c r="AA114" s="334" t="s">
        <v>16</v>
      </c>
      <c r="AB114" s="334" t="s">
        <v>16</v>
      </c>
      <c r="AC114" s="334" t="s">
        <v>16</v>
      </c>
      <c r="AD114" s="334" t="s">
        <v>16</v>
      </c>
      <c r="AE114" s="358" t="s">
        <v>0</v>
      </c>
      <c r="AF114" s="360" t="s">
        <v>13</v>
      </c>
      <c r="AG114" s="338" t="s">
        <v>616</v>
      </c>
      <c r="AH114" s="386" t="s">
        <v>59</v>
      </c>
    </row>
    <row r="115" spans="2:34" ht="66" x14ac:dyDescent="0.5">
      <c r="B115" s="334" t="s">
        <v>2774</v>
      </c>
      <c r="C115" s="348" t="s">
        <v>2784</v>
      </c>
      <c r="D115" s="338" t="s">
        <v>192</v>
      </c>
      <c r="E115" s="338" t="s">
        <v>193</v>
      </c>
      <c r="F115" s="338" t="s">
        <v>85</v>
      </c>
      <c r="G115" s="338" t="s">
        <v>185</v>
      </c>
      <c r="H115" s="338" t="s">
        <v>186</v>
      </c>
      <c r="I115" s="338" t="s">
        <v>187</v>
      </c>
      <c r="J115" s="338" t="s">
        <v>68</v>
      </c>
      <c r="K115" s="365" t="s">
        <v>68</v>
      </c>
      <c r="L115" s="365" t="s">
        <v>194</v>
      </c>
      <c r="M115" s="338" t="s">
        <v>68</v>
      </c>
      <c r="N115" s="338" t="str">
        <f t="shared" si="6"/>
        <v>Y</v>
      </c>
      <c r="O115" s="348" t="s">
        <v>195</v>
      </c>
      <c r="P115" s="348" t="s">
        <v>62</v>
      </c>
      <c r="Q115" s="334" t="s">
        <v>63</v>
      </c>
      <c r="R115" s="334" t="s">
        <v>71</v>
      </c>
      <c r="S115" s="334" t="s">
        <v>68</v>
      </c>
      <c r="T115" s="334" t="s">
        <v>70</v>
      </c>
      <c r="U115" s="334" t="s">
        <v>64</v>
      </c>
      <c r="V115" s="365" t="s">
        <v>2831</v>
      </c>
      <c r="W115" s="348" t="s">
        <v>2832</v>
      </c>
      <c r="X115" s="334" t="s">
        <v>16</v>
      </c>
      <c r="Y115" s="334" t="s">
        <v>16</v>
      </c>
      <c r="Z115" s="334" t="s">
        <v>16</v>
      </c>
      <c r="AA115" s="334" t="s">
        <v>16</v>
      </c>
      <c r="AB115" s="334" t="s">
        <v>16</v>
      </c>
      <c r="AC115" s="334" t="s">
        <v>16</v>
      </c>
      <c r="AD115" s="334" t="s">
        <v>16</v>
      </c>
      <c r="AE115" s="371" t="s">
        <v>2812</v>
      </c>
      <c r="AF115" s="360" t="s">
        <v>13</v>
      </c>
      <c r="AG115" s="338" t="s">
        <v>616</v>
      </c>
      <c r="AH115" s="386" t="s">
        <v>59</v>
      </c>
    </row>
    <row r="116" spans="2:34" ht="33" x14ac:dyDescent="0.5">
      <c r="B116" s="334" t="s">
        <v>2779</v>
      </c>
      <c r="C116" s="348" t="s">
        <v>2785</v>
      </c>
      <c r="D116" s="338" t="s">
        <v>58</v>
      </c>
      <c r="E116" s="338" t="s">
        <v>58</v>
      </c>
      <c r="F116" s="338" t="s">
        <v>58</v>
      </c>
      <c r="G116" s="338" t="s">
        <v>58</v>
      </c>
      <c r="H116" s="338" t="s">
        <v>58</v>
      </c>
      <c r="I116" s="338" t="s">
        <v>58</v>
      </c>
      <c r="J116" s="338" t="s">
        <v>59</v>
      </c>
      <c r="K116" s="334" t="s">
        <v>59</v>
      </c>
      <c r="L116" s="334" t="s">
        <v>58</v>
      </c>
      <c r="M116" s="334" t="s">
        <v>60</v>
      </c>
      <c r="N116" s="338" t="str">
        <f t="shared" si="6"/>
        <v>N</v>
      </c>
      <c r="O116" s="348" t="s">
        <v>58</v>
      </c>
      <c r="P116" s="348" t="s">
        <v>63</v>
      </c>
      <c r="Q116" s="334" t="s">
        <v>63</v>
      </c>
      <c r="R116" s="334" t="s">
        <v>71</v>
      </c>
      <c r="S116" s="334" t="s">
        <v>59</v>
      </c>
      <c r="T116" s="334" t="s">
        <v>70</v>
      </c>
      <c r="U116" s="334" t="s">
        <v>80</v>
      </c>
      <c r="V116" s="334" t="s">
        <v>80</v>
      </c>
      <c r="W116" s="348" t="s">
        <v>2790</v>
      </c>
      <c r="X116" s="334" t="s">
        <v>16</v>
      </c>
      <c r="Y116" s="334" t="s">
        <v>16</v>
      </c>
      <c r="Z116" s="334" t="s">
        <v>16</v>
      </c>
      <c r="AA116" s="334" t="s">
        <v>16</v>
      </c>
      <c r="AB116" s="334" t="s">
        <v>16</v>
      </c>
      <c r="AC116" s="334" t="s">
        <v>16</v>
      </c>
      <c r="AD116" s="334" t="s">
        <v>16</v>
      </c>
      <c r="AE116" s="358" t="s">
        <v>0</v>
      </c>
      <c r="AF116" s="360" t="s">
        <v>13</v>
      </c>
      <c r="AG116" s="338" t="s">
        <v>616</v>
      </c>
      <c r="AH116" s="386" t="s">
        <v>59</v>
      </c>
    </row>
    <row r="117" spans="2:34" ht="33" x14ac:dyDescent="0.5">
      <c r="B117" s="334" t="s">
        <v>2776</v>
      </c>
      <c r="C117" s="348" t="s">
        <v>2786</v>
      </c>
      <c r="D117" s="338" t="s">
        <v>58</v>
      </c>
      <c r="E117" s="338" t="s">
        <v>58</v>
      </c>
      <c r="F117" s="338" t="s">
        <v>58</v>
      </c>
      <c r="G117" s="338" t="s">
        <v>58</v>
      </c>
      <c r="H117" s="338" t="s">
        <v>58</v>
      </c>
      <c r="I117" s="338" t="s">
        <v>58</v>
      </c>
      <c r="J117" s="338" t="s">
        <v>59</v>
      </c>
      <c r="K117" s="334" t="s">
        <v>59</v>
      </c>
      <c r="L117" s="334" t="s">
        <v>58</v>
      </c>
      <c r="M117" s="334" t="s">
        <v>60</v>
      </c>
      <c r="N117" s="338" t="str">
        <f t="shared" si="6"/>
        <v>N</v>
      </c>
      <c r="O117" s="348" t="s">
        <v>58</v>
      </c>
      <c r="P117" s="348" t="s">
        <v>63</v>
      </c>
      <c r="Q117" s="334" t="s">
        <v>63</v>
      </c>
      <c r="R117" s="334" t="s">
        <v>71</v>
      </c>
      <c r="S117" s="334" t="s">
        <v>59</v>
      </c>
      <c r="T117" s="334" t="s">
        <v>70</v>
      </c>
      <c r="U117" s="334" t="s">
        <v>80</v>
      </c>
      <c r="V117" s="334" t="s">
        <v>80</v>
      </c>
      <c r="W117" s="348" t="s">
        <v>2790</v>
      </c>
      <c r="X117" s="334" t="s">
        <v>16</v>
      </c>
      <c r="Y117" s="334" t="s">
        <v>16</v>
      </c>
      <c r="Z117" s="334" t="s">
        <v>16</v>
      </c>
      <c r="AA117" s="334" t="s">
        <v>16</v>
      </c>
      <c r="AB117" s="334" t="s">
        <v>16</v>
      </c>
      <c r="AC117" s="334" t="s">
        <v>16</v>
      </c>
      <c r="AD117" s="334" t="s">
        <v>16</v>
      </c>
      <c r="AE117" s="358" t="s">
        <v>0</v>
      </c>
      <c r="AF117" s="360" t="s">
        <v>13</v>
      </c>
      <c r="AG117" s="338" t="s">
        <v>616</v>
      </c>
      <c r="AH117" s="386" t="s">
        <v>59</v>
      </c>
    </row>
    <row r="118" spans="2:34" ht="33" x14ac:dyDescent="0.5">
      <c r="B118" s="334" t="s">
        <v>2775</v>
      </c>
      <c r="C118" s="348" t="s">
        <v>2782</v>
      </c>
      <c r="D118" s="338" t="s">
        <v>58</v>
      </c>
      <c r="E118" s="338" t="s">
        <v>58</v>
      </c>
      <c r="F118" s="338" t="s">
        <v>58</v>
      </c>
      <c r="G118" s="338" t="s">
        <v>58</v>
      </c>
      <c r="H118" s="338" t="s">
        <v>58</v>
      </c>
      <c r="I118" s="338" t="s">
        <v>58</v>
      </c>
      <c r="J118" s="338" t="s">
        <v>59</v>
      </c>
      <c r="K118" s="365" t="s">
        <v>68</v>
      </c>
      <c r="L118" s="365" t="s">
        <v>415</v>
      </c>
      <c r="M118" s="338" t="s">
        <v>68</v>
      </c>
      <c r="N118" s="338" t="str">
        <f t="shared" si="6"/>
        <v>Y</v>
      </c>
      <c r="O118" s="348" t="s">
        <v>416</v>
      </c>
      <c r="P118" s="348" t="s">
        <v>279</v>
      </c>
      <c r="Q118" s="334" t="s">
        <v>71</v>
      </c>
      <c r="R118" s="334" t="s">
        <v>71</v>
      </c>
      <c r="S118" s="334" t="s">
        <v>68</v>
      </c>
      <c r="T118" s="334" t="s">
        <v>70</v>
      </c>
      <c r="U118" s="334" t="s">
        <v>80</v>
      </c>
      <c r="V118" s="334" t="s">
        <v>80</v>
      </c>
      <c r="W118" s="348" t="s">
        <v>2790</v>
      </c>
      <c r="X118" s="334" t="s">
        <v>16</v>
      </c>
      <c r="Y118" s="334" t="s">
        <v>16</v>
      </c>
      <c r="Z118" s="334" t="s">
        <v>16</v>
      </c>
      <c r="AA118" s="334" t="s">
        <v>16</v>
      </c>
      <c r="AB118" s="334" t="s">
        <v>16</v>
      </c>
      <c r="AC118" s="334" t="s">
        <v>16</v>
      </c>
      <c r="AD118" s="334" t="s">
        <v>16</v>
      </c>
      <c r="AE118" s="358" t="s">
        <v>0</v>
      </c>
      <c r="AF118" s="360" t="s">
        <v>13</v>
      </c>
      <c r="AG118" s="338" t="s">
        <v>616</v>
      </c>
      <c r="AH118" s="386" t="s">
        <v>68</v>
      </c>
    </row>
    <row r="119" spans="2:34" x14ac:dyDescent="0.5">
      <c r="B119" s="334" t="s">
        <v>2778</v>
      </c>
      <c r="C119" s="348" t="s">
        <v>2781</v>
      </c>
      <c r="D119" s="338" t="s">
        <v>58</v>
      </c>
      <c r="E119" s="338" t="s">
        <v>58</v>
      </c>
      <c r="F119" s="338" t="s">
        <v>58</v>
      </c>
      <c r="G119" s="338" t="s">
        <v>58</v>
      </c>
      <c r="H119" s="338" t="s">
        <v>58</v>
      </c>
      <c r="I119" s="338" t="s">
        <v>58</v>
      </c>
      <c r="J119" s="338" t="s">
        <v>59</v>
      </c>
      <c r="K119" s="334" t="s">
        <v>59</v>
      </c>
      <c r="L119" s="334" t="s">
        <v>58</v>
      </c>
      <c r="M119" s="334" t="s">
        <v>60</v>
      </c>
      <c r="N119" s="334" t="s">
        <v>68</v>
      </c>
      <c r="O119" s="348" t="s">
        <v>2780</v>
      </c>
      <c r="P119" s="348" t="s">
        <v>70</v>
      </c>
      <c r="Q119" s="334" t="s">
        <v>63</v>
      </c>
      <c r="R119" s="334" t="s">
        <v>75</v>
      </c>
      <c r="S119" s="334" t="s">
        <v>59</v>
      </c>
      <c r="T119" s="334" t="s">
        <v>70</v>
      </c>
      <c r="U119" s="334" t="s">
        <v>80</v>
      </c>
      <c r="V119" s="334" t="s">
        <v>80</v>
      </c>
      <c r="W119" s="348" t="s">
        <v>2830</v>
      </c>
      <c r="X119" s="334" t="s">
        <v>16</v>
      </c>
      <c r="Y119" s="388" t="s">
        <v>0</v>
      </c>
      <c r="Z119" s="360" t="s">
        <v>13</v>
      </c>
      <c r="AA119" s="334" t="s">
        <v>16</v>
      </c>
      <c r="AB119" s="334" t="s">
        <v>16</v>
      </c>
      <c r="AC119" s="334" t="s">
        <v>16</v>
      </c>
      <c r="AD119" s="334" t="s">
        <v>16</v>
      </c>
      <c r="AE119" s="360" t="s">
        <v>13</v>
      </c>
      <c r="AF119" s="360" t="s">
        <v>13</v>
      </c>
      <c r="AG119" s="338" t="s">
        <v>616</v>
      </c>
      <c r="AH119" s="386" t="s">
        <v>68</v>
      </c>
    </row>
    <row r="120" spans="2:34" x14ac:dyDescent="0.5">
      <c r="B120" s="378" t="s">
        <v>2777</v>
      </c>
      <c r="C120" s="379" t="s">
        <v>2788</v>
      </c>
      <c r="D120" s="380" t="s">
        <v>58</v>
      </c>
      <c r="E120" s="380" t="s">
        <v>58</v>
      </c>
      <c r="F120" s="380" t="s">
        <v>58</v>
      </c>
      <c r="G120" s="380" t="s">
        <v>58</v>
      </c>
      <c r="H120" s="380" t="s">
        <v>58</v>
      </c>
      <c r="I120" s="380" t="s">
        <v>58</v>
      </c>
      <c r="J120" s="380" t="s">
        <v>59</v>
      </c>
      <c r="K120" s="378" t="s">
        <v>59</v>
      </c>
      <c r="L120" s="378" t="s">
        <v>58</v>
      </c>
      <c r="M120" s="378" t="s">
        <v>60</v>
      </c>
      <c r="N120" s="338" t="str">
        <f>IF(O120="-","N","Y")</f>
        <v>N</v>
      </c>
      <c r="O120" s="348" t="s">
        <v>58</v>
      </c>
      <c r="P120" s="348" t="s">
        <v>63</v>
      </c>
      <c r="Q120" s="378" t="s">
        <v>63</v>
      </c>
      <c r="R120" s="378" t="s">
        <v>75</v>
      </c>
      <c r="S120" s="378" t="s">
        <v>59</v>
      </c>
      <c r="T120" s="334" t="s">
        <v>70</v>
      </c>
      <c r="U120" s="378" t="s">
        <v>80</v>
      </c>
      <c r="V120" s="378" t="s">
        <v>80</v>
      </c>
      <c r="W120" s="348" t="s">
        <v>2830</v>
      </c>
      <c r="X120" s="334" t="s">
        <v>16</v>
      </c>
      <c r="Y120" s="388" t="s">
        <v>0</v>
      </c>
      <c r="Z120" s="385" t="s">
        <v>13</v>
      </c>
      <c r="AA120" s="378" t="s">
        <v>16</v>
      </c>
      <c r="AB120" s="378" t="s">
        <v>16</v>
      </c>
      <c r="AC120" s="378" t="s">
        <v>16</v>
      </c>
      <c r="AD120" s="378" t="s">
        <v>16</v>
      </c>
      <c r="AE120" s="385" t="s">
        <v>13</v>
      </c>
      <c r="AF120" s="385" t="s">
        <v>13</v>
      </c>
      <c r="AG120" s="338" t="s">
        <v>616</v>
      </c>
      <c r="AH120" s="386" t="s">
        <v>68</v>
      </c>
    </row>
    <row r="121" spans="2:34" x14ac:dyDescent="0.5">
      <c r="B121" s="334" t="s">
        <v>2800</v>
      </c>
      <c r="C121" s="348" t="s">
        <v>2808</v>
      </c>
      <c r="D121" s="338" t="s">
        <v>58</v>
      </c>
      <c r="E121" s="338" t="s">
        <v>58</v>
      </c>
      <c r="F121" s="338" t="s">
        <v>58</v>
      </c>
      <c r="G121" s="338" t="s">
        <v>58</v>
      </c>
      <c r="H121" s="338" t="s">
        <v>58</v>
      </c>
      <c r="I121" s="338" t="s">
        <v>58</v>
      </c>
      <c r="J121" s="338" t="s">
        <v>59</v>
      </c>
      <c r="K121" s="334" t="s">
        <v>59</v>
      </c>
      <c r="L121" s="334" t="s">
        <v>58</v>
      </c>
      <c r="M121" s="334" t="s">
        <v>60</v>
      </c>
      <c r="N121" s="338" t="str">
        <f>IF(O121="-","N","Y")</f>
        <v>N</v>
      </c>
      <c r="O121" s="348" t="s">
        <v>58</v>
      </c>
      <c r="P121" s="348" t="s">
        <v>63</v>
      </c>
      <c r="Q121" s="334" t="s">
        <v>63</v>
      </c>
      <c r="R121" s="334" t="s">
        <v>71</v>
      </c>
      <c r="S121" s="334" t="s">
        <v>59</v>
      </c>
      <c r="T121" s="334" t="s">
        <v>97</v>
      </c>
      <c r="U121" s="334" t="s">
        <v>80</v>
      </c>
      <c r="V121" s="334" t="s">
        <v>80</v>
      </c>
      <c r="W121" s="348" t="s">
        <v>2830</v>
      </c>
      <c r="X121" s="334" t="s">
        <v>16</v>
      </c>
      <c r="Y121" s="334" t="s">
        <v>16</v>
      </c>
      <c r="Z121" s="334" t="s">
        <v>16</v>
      </c>
      <c r="AA121" s="358" t="s">
        <v>0</v>
      </c>
      <c r="AB121" s="360" t="s">
        <v>13</v>
      </c>
      <c r="AC121" s="334" t="s">
        <v>16</v>
      </c>
      <c r="AD121" s="360" t="s">
        <v>13</v>
      </c>
      <c r="AE121" s="360" t="s">
        <v>13</v>
      </c>
      <c r="AF121" s="360" t="s">
        <v>13</v>
      </c>
      <c r="AG121" s="338" t="s">
        <v>616</v>
      </c>
      <c r="AH121" s="386" t="s">
        <v>59</v>
      </c>
    </row>
  </sheetData>
  <autoFilter ref="B11:AH121" xr:uid="{85BE14C7-7E92-4D86-8EBD-26408EE2333F}"/>
  <mergeCells count="5">
    <mergeCell ref="D10:J10"/>
    <mergeCell ref="K10:M10"/>
    <mergeCell ref="Q10:R10"/>
    <mergeCell ref="AA10:AD10"/>
    <mergeCell ref="N10:P10"/>
  </mergeCells>
  <phoneticPr fontId="26" type="noConversion"/>
  <conditionalFormatting sqref="Q4 AA14:AF14 X18:AF18 Z34:AE34 X34:Y35 Z35:AF38 X64:AF69 X87:AE87 Z111:AF112 X111:Y118 Z113:AD118 X119:X120">
    <cfRule type="cellIs" dxfId="58" priority="44" operator="equal">
      <formula>"No"</formula>
    </cfRule>
  </conditionalFormatting>
  <conditionalFormatting sqref="Q8">
    <cfRule type="cellIs" dxfId="57" priority="38" operator="equal">
      <formula>"No"</formula>
    </cfRule>
  </conditionalFormatting>
  <conditionalFormatting sqref="W8:X8">
    <cfRule type="cellIs" dxfId="56" priority="39" operator="equal">
      <formula>"No"</formula>
    </cfRule>
  </conditionalFormatting>
  <conditionalFormatting sqref="X39">
    <cfRule type="cellIs" dxfId="55" priority="14" operator="equal">
      <formula>"No"</formula>
    </cfRule>
  </conditionalFormatting>
  <conditionalFormatting sqref="X41">
    <cfRule type="cellIs" dxfId="54" priority="16" operator="equal">
      <formula>"No"</formula>
    </cfRule>
  </conditionalFormatting>
  <conditionalFormatting sqref="X43:X45">
    <cfRule type="cellIs" dxfId="53" priority="12" operator="equal">
      <formula>"No"</formula>
    </cfRule>
  </conditionalFormatting>
  <conditionalFormatting sqref="X47:X54">
    <cfRule type="cellIs" dxfId="52" priority="43" operator="equal">
      <formula>"No"</formula>
    </cfRule>
  </conditionalFormatting>
  <conditionalFormatting sqref="X56">
    <cfRule type="cellIs" dxfId="51" priority="41" operator="equal">
      <formula>"No"</formula>
    </cfRule>
  </conditionalFormatting>
  <conditionalFormatting sqref="X58">
    <cfRule type="cellIs" dxfId="50" priority="54" operator="equal">
      <formula>"No"</formula>
    </cfRule>
  </conditionalFormatting>
  <conditionalFormatting sqref="X60">
    <cfRule type="cellIs" dxfId="49" priority="53" operator="equal">
      <formula>"No"</formula>
    </cfRule>
  </conditionalFormatting>
  <conditionalFormatting sqref="X70">
    <cfRule type="cellIs" dxfId="48" priority="52" operator="equal">
      <formula>"No"</formula>
    </cfRule>
  </conditionalFormatting>
  <conditionalFormatting sqref="X74:X75">
    <cfRule type="cellIs" dxfId="47" priority="50" operator="equal">
      <formula>"No"</formula>
    </cfRule>
  </conditionalFormatting>
  <conditionalFormatting sqref="X81:X86">
    <cfRule type="cellIs" dxfId="46" priority="4" operator="equal">
      <formula>"No"</formula>
    </cfRule>
  </conditionalFormatting>
  <conditionalFormatting sqref="X90:X96 X100:X103">
    <cfRule type="cellIs" dxfId="45" priority="9" operator="equal">
      <formula>"No"</formula>
    </cfRule>
  </conditionalFormatting>
  <conditionalFormatting sqref="X107:X110">
    <cfRule type="cellIs" dxfId="44" priority="36" operator="equal">
      <formula>"No"</formula>
    </cfRule>
  </conditionalFormatting>
  <conditionalFormatting sqref="X78:Y78 AA78:AD78">
    <cfRule type="cellIs" dxfId="43" priority="87" operator="equal">
      <formula>"No"</formula>
    </cfRule>
  </conditionalFormatting>
  <conditionalFormatting sqref="X104:Y104">
    <cfRule type="cellIs" dxfId="42" priority="8" operator="equal">
      <formula>"No"</formula>
    </cfRule>
  </conditionalFormatting>
  <conditionalFormatting sqref="X121:Z121">
    <cfRule type="cellIs" dxfId="41" priority="3" operator="equal">
      <formula>"No"</formula>
    </cfRule>
  </conditionalFormatting>
  <conditionalFormatting sqref="X17:AE17">
    <cfRule type="cellIs" dxfId="40" priority="13" operator="equal">
      <formula>"No"</formula>
    </cfRule>
  </conditionalFormatting>
  <conditionalFormatting sqref="Y36:Y63">
    <cfRule type="cellIs" dxfId="39" priority="15" operator="equal">
      <formula>"No"</formula>
    </cfRule>
  </conditionalFormatting>
  <conditionalFormatting sqref="Y92">
    <cfRule type="cellIs" dxfId="38" priority="10" operator="equal">
      <formula>"No"</formula>
    </cfRule>
  </conditionalFormatting>
  <conditionalFormatting sqref="Y13:Z14">
    <cfRule type="cellIs" dxfId="37" priority="17" operator="equal">
      <formula>"No"</formula>
    </cfRule>
  </conditionalFormatting>
  <conditionalFormatting sqref="Y16:Z16 AB16 AD16:AF16">
    <cfRule type="cellIs" dxfId="36" priority="132" operator="equal">
      <formula>"No"</formula>
    </cfRule>
  </conditionalFormatting>
  <conditionalFormatting sqref="Y22:Z22 AC22:AD22">
    <cfRule type="cellIs" dxfId="35" priority="128" operator="equal">
      <formula>"No"</formula>
    </cfRule>
  </conditionalFormatting>
  <conditionalFormatting sqref="Y28:Z28 AC28:AF28">
    <cfRule type="cellIs" dxfId="34" priority="120" operator="equal">
      <formula>"No"</formula>
    </cfRule>
  </conditionalFormatting>
  <conditionalFormatting sqref="Y83:Z83">
    <cfRule type="cellIs" dxfId="33" priority="2" operator="equal">
      <formula>"No"</formula>
    </cfRule>
  </conditionalFormatting>
  <conditionalFormatting sqref="Y85:Z91">
    <cfRule type="cellIs" dxfId="32" priority="1" operator="equal">
      <formula>"No"</formula>
    </cfRule>
  </conditionalFormatting>
  <conditionalFormatting sqref="Y109:Z110">
    <cfRule type="cellIs" dxfId="31" priority="20" operator="equal">
      <formula>"No"</formula>
    </cfRule>
  </conditionalFormatting>
  <conditionalFormatting sqref="Y79:AD80">
    <cfRule type="cellIs" dxfId="30" priority="22" operator="equal">
      <formula>"No"</formula>
    </cfRule>
  </conditionalFormatting>
  <conditionalFormatting sqref="Y82:AE82 Y84:AF84 Z92:Z96 Y97:Z99 Z100:Z103">
    <cfRule type="cellIs" dxfId="29" priority="21" operator="equal">
      <formula>"No"</formula>
    </cfRule>
  </conditionalFormatting>
  <conditionalFormatting sqref="Y12:AF12">
    <cfRule type="cellIs" dxfId="28" priority="137" operator="equal">
      <formula>"No"</formula>
    </cfRule>
  </conditionalFormatting>
  <conditionalFormatting sqref="Y19:AF21">
    <cfRule type="cellIs" dxfId="27" priority="19" operator="equal">
      <formula>"No"</formula>
    </cfRule>
  </conditionalFormatting>
  <conditionalFormatting sqref="Y24:AF27">
    <cfRule type="cellIs" dxfId="26" priority="27" operator="equal">
      <formula>"No"</formula>
    </cfRule>
  </conditionalFormatting>
  <conditionalFormatting sqref="Y29:AF33">
    <cfRule type="cellIs" dxfId="25" priority="26" operator="equal">
      <formula>"No"</formula>
    </cfRule>
  </conditionalFormatting>
  <conditionalFormatting sqref="Y70:AF77">
    <cfRule type="cellIs" dxfId="24" priority="23" operator="equal">
      <formula>"No"</formula>
    </cfRule>
  </conditionalFormatting>
  <conditionalFormatting sqref="Z59:Z63 AC59:AF63">
    <cfRule type="cellIs" dxfId="23" priority="94" operator="equal">
      <formula>"No"</formula>
    </cfRule>
  </conditionalFormatting>
  <conditionalFormatting sqref="Z39:AD39 AF39 Z40:AF58">
    <cfRule type="cellIs" dxfId="22" priority="96" operator="equal">
      <formula>"No"</formula>
    </cfRule>
  </conditionalFormatting>
  <conditionalFormatting sqref="Z119:AF120 AB121:AF121">
    <cfRule type="cellIs" dxfId="21" priority="18" operator="equal">
      <formula>"No"</formula>
    </cfRule>
  </conditionalFormatting>
  <conditionalFormatting sqref="AA15:AD15">
    <cfRule type="cellIs" dxfId="20" priority="133" operator="equal">
      <formula>"No"</formula>
    </cfRule>
  </conditionalFormatting>
  <conditionalFormatting sqref="AA23:AD23">
    <cfRule type="cellIs" dxfId="19" priority="126" operator="equal">
      <formula>"No"</formula>
    </cfRule>
  </conditionalFormatting>
  <conditionalFormatting sqref="AA81:AD81">
    <cfRule type="cellIs" dxfId="18" priority="84" operator="equal">
      <formula>"No"</formula>
    </cfRule>
  </conditionalFormatting>
  <conditionalFormatting sqref="AA104:AF104">
    <cfRule type="cellIs" dxfId="17" priority="78" operator="equal">
      <formula>"No"</formula>
    </cfRule>
  </conditionalFormatting>
  <conditionalFormatting sqref="AA106:AF108">
    <cfRule type="cellIs" dxfId="16" priority="74" operator="equal">
      <formula>"No"</formula>
    </cfRule>
  </conditionalFormatting>
  <conditionalFormatting sqref="AC105 AF105">
    <cfRule type="cellIs" dxfId="15" priority="77" operator="equal">
      <formula>"No"</formula>
    </cfRule>
  </conditionalFormatting>
  <conditionalFormatting sqref="AC13:AE13">
    <cfRule type="cellIs" dxfId="14" priority="136" operator="equal">
      <formula>"No"</formula>
    </cfRule>
  </conditionalFormatting>
  <conditionalFormatting sqref="AC88:AE103">
    <cfRule type="cellIs" dxfId="13" priority="80" operator="equal">
      <formula>"No"</formula>
    </cfRule>
  </conditionalFormatting>
  <conditionalFormatting sqref="AC109:AF110">
    <cfRule type="cellIs" dxfId="12" priority="71" operator="equal">
      <formula>"No"</formula>
    </cfRule>
  </conditionalFormatting>
  <conditionalFormatting sqref="AD86:AE86">
    <cfRule type="cellIs" dxfId="11" priority="82" operator="equal">
      <formula>"No"</formula>
    </cfRule>
  </conditionalFormatting>
  <conditionalFormatting sqref="AE115">
    <cfRule type="cellIs" dxfId="10" priority="30" operator="equal">
      <formula>"No"</formula>
    </cfRule>
  </conditionalFormatting>
  <conditionalFormatting sqref="AF15">
    <cfRule type="cellIs" dxfId="9" priority="134" operator="equal">
      <formula>"No"</formula>
    </cfRule>
  </conditionalFormatting>
  <conditionalFormatting sqref="AF22:AF23">
    <cfRule type="cellIs" dxfId="8" priority="125" operator="equal">
      <formula>"No"</formula>
    </cfRule>
  </conditionalFormatting>
  <conditionalFormatting sqref="AF82:AF83 AD83:AE83 AD85:AF85">
    <cfRule type="cellIs" dxfId="7" priority="83" operator="equal">
      <formula>"No"</formula>
    </cfRule>
  </conditionalFormatting>
  <conditionalFormatting sqref="AF113:AF118">
    <cfRule type="cellIs" dxfId="6" priority="29" operator="equal">
      <formula>"No"</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5860D-B932-4F45-A3CD-E6FB8FA79DD1}">
  <sheetPr filterMode="1">
    <tabColor theme="8" tint="0.39997558519241921"/>
  </sheetPr>
  <dimension ref="A1:BO193"/>
  <sheetViews>
    <sheetView topLeftCell="F1" zoomScale="85" zoomScaleNormal="85" workbookViewId="0">
      <selection activeCell="J76" sqref="J76"/>
    </sheetView>
  </sheetViews>
  <sheetFormatPr defaultColWidth="8.54296875" defaultRowHeight="18" outlineLevelCol="1" x14ac:dyDescent="0.55000000000000004"/>
  <cols>
    <col min="1" max="1" width="11.54296875" style="26" bestFit="1" customWidth="1"/>
    <col min="2" max="2" width="34.1796875" style="6" customWidth="1"/>
    <col min="3" max="3" width="23.54296875" style="7" customWidth="1"/>
    <col min="4" max="4" width="62.453125" style="7" customWidth="1"/>
    <col min="5" max="5" width="94.453125" style="7" customWidth="1"/>
    <col min="6" max="6" width="25.453125" style="8" customWidth="1"/>
    <col min="7" max="7" width="23.81640625" style="9" bestFit="1" customWidth="1"/>
    <col min="8" max="9" width="21.1796875" style="6" customWidth="1"/>
    <col min="10" max="10" width="62.453125" style="128" customWidth="1"/>
    <col min="11" max="11" width="28.54296875" style="315" customWidth="1"/>
    <col min="12" max="12" width="14.81640625" style="316" customWidth="1"/>
    <col min="13" max="13" width="17.1796875" style="26" customWidth="1"/>
    <col min="14" max="14" width="30.1796875" style="6" bestFit="1" customWidth="1"/>
    <col min="15" max="15" width="87.54296875" style="128" bestFit="1" customWidth="1"/>
    <col min="16" max="16" width="117.453125" style="12" customWidth="1"/>
    <col min="17" max="17" width="167.81640625" style="128" bestFit="1" customWidth="1"/>
    <col min="18" max="18" width="37.453125" style="128" customWidth="1"/>
    <col min="19" max="19" width="142.453125" style="12" customWidth="1"/>
    <col min="20" max="20" width="37.81640625" style="128" customWidth="1"/>
    <col min="21" max="21" width="73.54296875" style="128" customWidth="1"/>
    <col min="22" max="22" width="23.81640625" style="142" customWidth="1"/>
    <col min="23" max="23" width="63.81640625" style="138" bestFit="1" customWidth="1"/>
    <col min="24" max="24" width="39" style="143" bestFit="1" customWidth="1"/>
    <col min="25" max="25" width="15.453125" style="6" bestFit="1" customWidth="1"/>
    <col min="26" max="26" width="12.54296875" style="26" bestFit="1" customWidth="1"/>
    <col min="27" max="27" width="18.81640625" style="26" bestFit="1" customWidth="1"/>
    <col min="28" max="28" width="21.1796875" style="40" bestFit="1" customWidth="1"/>
    <col min="29" max="30" width="21.81640625" style="26" bestFit="1" customWidth="1"/>
    <col min="31" max="31" width="14.81640625" style="26" bestFit="1" customWidth="1"/>
    <col min="32" max="32" width="53.453125" style="40" customWidth="1" outlineLevel="1"/>
    <col min="33" max="33" width="33.453125" style="6" customWidth="1" outlineLevel="1"/>
    <col min="34" max="34" width="42.81640625" style="6" customWidth="1" outlineLevel="1"/>
    <col min="35" max="35" width="87.1796875" style="311" customWidth="1" outlineLevel="1"/>
    <col min="36" max="36" width="84.1796875" style="6" customWidth="1" outlineLevel="1"/>
    <col min="37" max="37" width="15" style="6" customWidth="1" outlineLevel="1"/>
    <col min="38" max="38" width="20.453125" style="6" customWidth="1" outlineLevel="1"/>
    <col min="39" max="39" width="18.54296875" style="6" customWidth="1" outlineLevel="1"/>
    <col min="40" max="40" width="21.1796875" style="6" customWidth="1" outlineLevel="1"/>
    <col min="41" max="41" width="154.453125" style="22" customWidth="1" outlineLevel="1"/>
    <col min="42" max="42" width="65.453125" style="22" customWidth="1" outlineLevel="1"/>
    <col min="43" max="43" width="15" style="22" customWidth="1" outlineLevel="1"/>
    <col min="44" max="44" width="60.54296875" style="22" customWidth="1" outlineLevel="1"/>
    <col min="45" max="45" width="48.54296875" style="6" customWidth="1" outlineLevel="1"/>
    <col min="46" max="46" width="36.54296875" style="26" customWidth="1" outlineLevel="1"/>
    <col min="47" max="47" width="30.1796875" style="146" customWidth="1" outlineLevel="1"/>
    <col min="48" max="48" width="31.1796875" style="6" customWidth="1" outlineLevel="1"/>
    <col min="49" max="49" width="23" style="6" customWidth="1" outlineLevel="1"/>
    <col min="50" max="50" width="39.1796875" style="6" customWidth="1" outlineLevel="1"/>
    <col min="51" max="52" width="32.1796875" style="6" customWidth="1" outlineLevel="1"/>
    <col min="53" max="53" width="19.1796875" style="6" customWidth="1" outlineLevel="1"/>
    <col min="54" max="54" width="212.1796875" style="128" customWidth="1" outlineLevel="1"/>
    <col min="55" max="55" width="25.453125" style="22" customWidth="1" outlineLevel="1"/>
    <col min="56" max="56" width="21.81640625" style="22" customWidth="1" outlineLevel="1"/>
    <col min="57" max="57" width="91.453125" style="22" customWidth="1" outlineLevel="1"/>
    <col min="58" max="58" width="21.1796875" style="22" customWidth="1" outlineLevel="1"/>
    <col min="59" max="59" width="255.54296875" style="128" customWidth="1" outlineLevel="1"/>
    <col min="60" max="60" width="9.81640625" style="6" customWidth="1" outlineLevel="1"/>
    <col min="61" max="61" width="12.54296875" style="26" customWidth="1" outlineLevel="1"/>
    <col min="62" max="62" width="203.54296875" style="81" customWidth="1" outlineLevel="1"/>
    <col min="63" max="63" width="29.1796875" style="26" customWidth="1" outlineLevel="1"/>
    <col min="64" max="64" width="191.453125" style="26" customWidth="1" outlineLevel="1"/>
    <col min="65" max="65" width="23.1796875" style="26" customWidth="1" outlineLevel="1"/>
    <col min="66" max="66" width="23.1796875" style="40" customWidth="1" outlineLevel="1"/>
    <col min="67" max="67" width="30.54296875" style="21" customWidth="1"/>
    <col min="68" max="16384" width="8.54296875" style="26"/>
  </cols>
  <sheetData>
    <row r="1" spans="1:67" s="7" customFormat="1" ht="92.5" customHeight="1" x14ac:dyDescent="0.55000000000000004">
      <c r="A1" s="5"/>
      <c r="B1" s="6"/>
      <c r="F1" s="8"/>
      <c r="G1" s="9"/>
      <c r="H1" s="10" t="s">
        <v>458</v>
      </c>
      <c r="I1" s="11" t="s">
        <v>459</v>
      </c>
      <c r="J1" s="12"/>
      <c r="K1" s="144"/>
      <c r="L1" s="145"/>
      <c r="N1" s="6"/>
      <c r="O1" s="12"/>
      <c r="P1" s="14"/>
      <c r="Q1" s="12"/>
      <c r="R1" s="12"/>
      <c r="S1" s="146"/>
      <c r="T1" s="12"/>
      <c r="U1" s="12"/>
      <c r="V1" s="15"/>
      <c r="W1" s="13"/>
      <c r="X1" s="16"/>
      <c r="Y1" s="5"/>
      <c r="Z1" s="6"/>
      <c r="AA1" s="17"/>
      <c r="AB1" s="18"/>
      <c r="AF1" s="18"/>
      <c r="AG1" s="6"/>
      <c r="AH1" s="6"/>
      <c r="AI1" s="6"/>
      <c r="AJ1" s="19"/>
      <c r="AK1" s="6"/>
      <c r="AL1" s="6"/>
      <c r="AM1" s="6"/>
      <c r="AN1" s="6"/>
      <c r="AO1" s="20"/>
      <c r="AP1" s="20"/>
      <c r="AQ1" s="20"/>
      <c r="AR1" s="20"/>
      <c r="AS1" s="19"/>
      <c r="AT1" s="21"/>
      <c r="AU1" s="146"/>
      <c r="AV1" s="6"/>
      <c r="AW1" s="6"/>
      <c r="AX1" s="6"/>
      <c r="AY1" s="6"/>
      <c r="AZ1" s="6"/>
      <c r="BA1" s="6"/>
      <c r="BB1" s="12"/>
      <c r="BC1" s="22"/>
      <c r="BD1" s="22"/>
      <c r="BE1" s="22"/>
      <c r="BF1" s="20"/>
      <c r="BG1" s="12"/>
      <c r="BH1" s="6"/>
      <c r="BJ1" s="147"/>
      <c r="BM1" s="7" t="s">
        <v>460</v>
      </c>
      <c r="BN1" s="18" t="s">
        <v>460</v>
      </c>
      <c r="BO1" s="21"/>
    </row>
    <row r="2" spans="1:67" ht="171" customHeight="1" x14ac:dyDescent="0.55000000000000004">
      <c r="A2" s="23" t="s">
        <v>461</v>
      </c>
      <c r="B2" s="11" t="s">
        <v>462</v>
      </c>
      <c r="C2" s="23" t="s">
        <v>461</v>
      </c>
      <c r="D2" s="23" t="s">
        <v>461</v>
      </c>
      <c r="E2" s="23" t="s">
        <v>461</v>
      </c>
      <c r="F2" s="24" t="s">
        <v>458</v>
      </c>
      <c r="G2" s="25"/>
      <c r="H2" s="26"/>
      <c r="I2" s="26"/>
      <c r="J2" s="27" t="s">
        <v>463</v>
      </c>
      <c r="K2" s="148" t="s">
        <v>464</v>
      </c>
      <c r="L2" s="149"/>
      <c r="M2" s="29"/>
      <c r="N2" s="27"/>
      <c r="O2" s="27"/>
      <c r="P2" s="29" t="s">
        <v>465</v>
      </c>
      <c r="Q2" s="27"/>
      <c r="R2" s="27"/>
      <c r="S2" s="10"/>
      <c r="T2" s="29"/>
      <c r="U2" s="29"/>
      <c r="V2" s="26"/>
      <c r="W2" s="30"/>
      <c r="X2" s="30"/>
      <c r="Y2" s="31" t="s">
        <v>466</v>
      </c>
      <c r="Z2" s="32" t="s">
        <v>461</v>
      </c>
      <c r="AA2" s="33"/>
      <c r="AB2" s="29" t="s">
        <v>467</v>
      </c>
      <c r="AC2" s="29" t="s">
        <v>468</v>
      </c>
      <c r="AD2" s="29" t="s">
        <v>468</v>
      </c>
      <c r="AE2" s="29" t="s">
        <v>468</v>
      </c>
      <c r="AF2" s="29"/>
      <c r="AG2" s="34" t="s">
        <v>469</v>
      </c>
      <c r="AH2" s="34"/>
      <c r="AI2" s="34"/>
      <c r="AJ2" s="35"/>
      <c r="AK2" s="34"/>
      <c r="AL2" s="11" t="s">
        <v>470</v>
      </c>
      <c r="AM2" s="36" t="s">
        <v>471</v>
      </c>
      <c r="AN2" s="36"/>
      <c r="AO2" s="36"/>
      <c r="AP2" s="37"/>
      <c r="AQ2" s="37"/>
      <c r="AR2" s="38" t="s">
        <v>472</v>
      </c>
      <c r="AU2" s="27" t="s">
        <v>473</v>
      </c>
      <c r="AV2" s="29"/>
      <c r="AW2" s="29"/>
      <c r="AX2" s="29"/>
      <c r="AY2" s="29"/>
      <c r="AZ2" s="29"/>
      <c r="BA2" s="29"/>
      <c r="BB2" s="39"/>
      <c r="BC2" s="29" t="s">
        <v>474</v>
      </c>
      <c r="BD2" s="29" t="s">
        <v>475</v>
      </c>
      <c r="BE2" s="29" t="s">
        <v>476</v>
      </c>
      <c r="BF2" s="29" t="s">
        <v>477</v>
      </c>
      <c r="BG2" s="29" t="s">
        <v>478</v>
      </c>
      <c r="BH2" s="11" t="s">
        <v>479</v>
      </c>
      <c r="BI2" s="29"/>
      <c r="BJ2" s="33" t="s">
        <v>480</v>
      </c>
      <c r="BM2" s="40" t="s">
        <v>481</v>
      </c>
    </row>
    <row r="3" spans="1:67" s="6" customFormat="1" ht="36" x14ac:dyDescent="0.5">
      <c r="A3" s="41" t="s">
        <v>482</v>
      </c>
      <c r="B3" s="42" t="s">
        <v>483</v>
      </c>
      <c r="C3" s="43" t="s">
        <v>34</v>
      </c>
      <c r="D3" s="43" t="s">
        <v>448</v>
      </c>
      <c r="E3" s="43" t="s">
        <v>484</v>
      </c>
      <c r="F3" s="44" t="s">
        <v>485</v>
      </c>
      <c r="G3" s="45" t="s">
        <v>486</v>
      </c>
      <c r="H3" s="42" t="s">
        <v>487</v>
      </c>
      <c r="I3" s="42" t="s">
        <v>488</v>
      </c>
      <c r="J3" s="46" t="s">
        <v>489</v>
      </c>
      <c r="K3" s="150" t="s">
        <v>490</v>
      </c>
      <c r="L3" s="48" t="s">
        <v>491</v>
      </c>
      <c r="M3" s="151" t="s">
        <v>492</v>
      </c>
      <c r="N3" s="48" t="s">
        <v>493</v>
      </c>
      <c r="O3" s="48" t="s">
        <v>494</v>
      </c>
      <c r="P3" s="49" t="s">
        <v>28</v>
      </c>
      <c r="Q3" s="50" t="s">
        <v>495</v>
      </c>
      <c r="R3" s="50" t="s">
        <v>496</v>
      </c>
      <c r="S3" s="152" t="s">
        <v>497</v>
      </c>
      <c r="T3" s="51" t="s">
        <v>498</v>
      </c>
      <c r="U3" s="51" t="s">
        <v>499</v>
      </c>
      <c r="V3" s="52" t="s">
        <v>500</v>
      </c>
      <c r="W3" s="53" t="s">
        <v>501</v>
      </c>
      <c r="X3" s="54" t="s">
        <v>502</v>
      </c>
      <c r="Y3" s="42" t="s">
        <v>301</v>
      </c>
      <c r="Z3" s="55" t="s">
        <v>503</v>
      </c>
      <c r="AA3" s="56" t="s">
        <v>504</v>
      </c>
      <c r="AB3" s="57" t="s">
        <v>505</v>
      </c>
      <c r="AC3" s="56" t="s">
        <v>506</v>
      </c>
      <c r="AD3" s="56" t="s">
        <v>507</v>
      </c>
      <c r="AE3" s="56" t="s">
        <v>508</v>
      </c>
      <c r="AF3" s="58" t="s">
        <v>509</v>
      </c>
      <c r="AG3" s="56" t="s">
        <v>510</v>
      </c>
      <c r="AH3" s="55" t="s">
        <v>511</v>
      </c>
      <c r="AI3" s="58" t="s">
        <v>512</v>
      </c>
      <c r="AJ3" s="153" t="s">
        <v>513</v>
      </c>
      <c r="AK3" s="58" t="s">
        <v>514</v>
      </c>
      <c r="AL3" s="60" t="s">
        <v>515</v>
      </c>
      <c r="AM3" s="61" t="s">
        <v>510</v>
      </c>
      <c r="AN3" s="61" t="s">
        <v>511</v>
      </c>
      <c r="AO3" s="61" t="s">
        <v>516</v>
      </c>
      <c r="AP3" s="61" t="s">
        <v>513</v>
      </c>
      <c r="AQ3" s="61" t="s">
        <v>517</v>
      </c>
      <c r="AR3" s="56" t="s">
        <v>518</v>
      </c>
      <c r="AS3" s="56" t="s">
        <v>519</v>
      </c>
      <c r="AT3" s="56" t="s">
        <v>520</v>
      </c>
      <c r="AU3" s="154" t="s">
        <v>521</v>
      </c>
      <c r="AV3" s="56" t="s">
        <v>522</v>
      </c>
      <c r="AW3" s="56" t="s">
        <v>523</v>
      </c>
      <c r="AX3" s="56" t="s">
        <v>524</v>
      </c>
      <c r="AY3" s="56" t="s">
        <v>525</v>
      </c>
      <c r="AZ3" s="56" t="s">
        <v>526</v>
      </c>
      <c r="BA3" s="56" t="s">
        <v>527</v>
      </c>
      <c r="BB3" s="47" t="s">
        <v>528</v>
      </c>
      <c r="BC3" s="62" t="s">
        <v>529</v>
      </c>
      <c r="BD3" s="62" t="s">
        <v>475</v>
      </c>
      <c r="BE3" s="62" t="s">
        <v>476</v>
      </c>
      <c r="BF3" s="62" t="s">
        <v>530</v>
      </c>
      <c r="BG3" s="63" t="s">
        <v>531</v>
      </c>
      <c r="BH3" s="62" t="s">
        <v>532</v>
      </c>
      <c r="BI3" s="155" t="s">
        <v>533</v>
      </c>
      <c r="BJ3" s="53" t="s">
        <v>534</v>
      </c>
      <c r="BK3" s="156" t="s">
        <v>535</v>
      </c>
      <c r="BL3" s="65" t="s">
        <v>536</v>
      </c>
      <c r="BM3" s="65" t="s">
        <v>537</v>
      </c>
      <c r="BN3" s="66" t="s">
        <v>538</v>
      </c>
      <c r="BO3" s="157" t="s">
        <v>502</v>
      </c>
    </row>
    <row r="4" spans="1:67" s="22" customFormat="1" ht="57" hidden="1" customHeight="1" x14ac:dyDescent="0.55000000000000004">
      <c r="A4" s="158">
        <v>120</v>
      </c>
      <c r="B4" s="68">
        <v>524</v>
      </c>
      <c r="C4" s="68"/>
      <c r="D4" s="68"/>
      <c r="E4" s="68"/>
      <c r="F4" s="69" t="s">
        <v>1704</v>
      </c>
      <c r="G4" s="159" t="s">
        <v>1715</v>
      </c>
      <c r="H4" s="68" t="s">
        <v>70</v>
      </c>
      <c r="I4" s="75" t="s">
        <v>118</v>
      </c>
      <c r="J4" s="71" t="s">
        <v>326</v>
      </c>
      <c r="K4" s="160" t="s">
        <v>620</v>
      </c>
      <c r="L4" s="70" t="s">
        <v>571</v>
      </c>
      <c r="M4" s="76" t="s">
        <v>545</v>
      </c>
      <c r="N4" s="68" t="s">
        <v>86</v>
      </c>
      <c r="O4" s="78" t="s">
        <v>1716</v>
      </c>
      <c r="P4" s="161" t="s">
        <v>1717</v>
      </c>
      <c r="Q4" s="89"/>
      <c r="R4" s="89"/>
      <c r="S4" s="162" t="s">
        <v>1718</v>
      </c>
      <c r="T4" s="89" t="s">
        <v>16</v>
      </c>
      <c r="U4" s="89"/>
      <c r="V4" s="159" t="s">
        <v>1715</v>
      </c>
      <c r="W4" s="89"/>
      <c r="X4" s="163"/>
      <c r="Y4" s="68" t="s">
        <v>16</v>
      </c>
      <c r="Z4" s="75"/>
      <c r="AA4" s="68"/>
      <c r="AB4" s="76"/>
      <c r="AC4" s="68"/>
      <c r="AD4" s="68"/>
      <c r="AE4" s="68">
        <v>-1</v>
      </c>
      <c r="AF4" s="77" t="s">
        <v>624</v>
      </c>
      <c r="AG4" s="78" t="s">
        <v>86</v>
      </c>
      <c r="AH4" s="78" t="s">
        <v>87</v>
      </c>
      <c r="AI4" s="68"/>
      <c r="AJ4" s="68"/>
      <c r="AK4" s="78" t="s">
        <v>554</v>
      </c>
      <c r="AL4" s="68" t="s">
        <v>327</v>
      </c>
      <c r="AM4" s="68" t="s">
        <v>327</v>
      </c>
      <c r="AN4" s="68" t="s">
        <v>63</v>
      </c>
      <c r="AO4" s="164" t="s">
        <v>1719</v>
      </c>
      <c r="AP4" s="89"/>
      <c r="AQ4" s="163"/>
      <c r="AR4" s="163" t="s">
        <v>1720</v>
      </c>
      <c r="AS4" s="68"/>
      <c r="AT4" s="74"/>
      <c r="AU4" s="89"/>
      <c r="AV4" s="74"/>
      <c r="AW4" s="74"/>
      <c r="AX4" s="74"/>
      <c r="AY4" s="74"/>
      <c r="AZ4" s="74"/>
      <c r="BA4" s="74"/>
      <c r="BB4" s="73"/>
      <c r="BC4" s="74"/>
      <c r="BD4" s="74"/>
      <c r="BE4" s="74"/>
      <c r="BF4" s="74"/>
      <c r="BG4" s="74"/>
      <c r="BH4" s="74"/>
      <c r="BI4" s="165"/>
      <c r="BJ4" s="73" t="s">
        <v>1721</v>
      </c>
      <c r="BK4" s="166"/>
      <c r="BL4" s="167" t="s">
        <v>1722</v>
      </c>
      <c r="BM4" s="17" t="s">
        <v>564</v>
      </c>
      <c r="BN4" s="168" t="s">
        <v>565</v>
      </c>
      <c r="BO4" s="169" t="s">
        <v>566</v>
      </c>
    </row>
    <row r="5" spans="1:67" s="7" customFormat="1" ht="34.4" hidden="1" customHeight="1" x14ac:dyDescent="0.55000000000000004">
      <c r="A5" s="158">
        <v>219</v>
      </c>
      <c r="B5" s="68">
        <v>109</v>
      </c>
      <c r="C5" s="68" t="s">
        <v>840</v>
      </c>
      <c r="D5" s="68" t="s">
        <v>1723</v>
      </c>
      <c r="E5" s="68"/>
      <c r="F5" s="69" t="s">
        <v>541</v>
      </c>
      <c r="G5" s="159" t="s">
        <v>1715</v>
      </c>
      <c r="H5" s="68" t="s">
        <v>541</v>
      </c>
      <c r="I5" s="75" t="s">
        <v>618</v>
      </c>
      <c r="J5" s="71" t="s">
        <v>543</v>
      </c>
      <c r="K5" s="160" t="s">
        <v>544</v>
      </c>
      <c r="L5" s="70" t="s">
        <v>545</v>
      </c>
      <c r="M5" s="76" t="s">
        <v>545</v>
      </c>
      <c r="N5" s="72" t="s">
        <v>546</v>
      </c>
      <c r="O5" s="68"/>
      <c r="P5" s="89" t="s">
        <v>547</v>
      </c>
      <c r="Q5" s="104"/>
      <c r="R5" s="104" t="s">
        <v>1724</v>
      </c>
      <c r="S5" s="162" t="s">
        <v>1725</v>
      </c>
      <c r="T5" s="89" t="s">
        <v>16</v>
      </c>
      <c r="U5" s="89"/>
      <c r="V5" s="159" t="s">
        <v>1715</v>
      </c>
      <c r="W5" s="89" t="s">
        <v>550</v>
      </c>
      <c r="X5" s="163"/>
      <c r="Y5" s="68" t="s">
        <v>16</v>
      </c>
      <c r="Z5" s="75" t="s">
        <v>551</v>
      </c>
      <c r="AA5" s="68"/>
      <c r="AB5" s="76" t="s">
        <v>552</v>
      </c>
      <c r="AC5" s="68">
        <v>0</v>
      </c>
      <c r="AD5" s="68">
        <v>1</v>
      </c>
      <c r="AE5" s="68">
        <v>1</v>
      </c>
      <c r="AF5" s="77" t="s">
        <v>553</v>
      </c>
      <c r="AG5" s="78" t="s">
        <v>292</v>
      </c>
      <c r="AH5" s="91" t="s">
        <v>293</v>
      </c>
      <c r="AI5" s="68"/>
      <c r="AJ5" s="68"/>
      <c r="AK5" s="78" t="s">
        <v>554</v>
      </c>
      <c r="AL5" s="68" t="s">
        <v>199</v>
      </c>
      <c r="AM5" s="68" t="s">
        <v>199</v>
      </c>
      <c r="AN5" s="68" t="s">
        <v>200</v>
      </c>
      <c r="AO5" s="74"/>
      <c r="AP5" s="89" t="s">
        <v>1726</v>
      </c>
      <c r="AQ5" s="163"/>
      <c r="AR5" s="74"/>
      <c r="AS5" s="68"/>
      <c r="AT5" s="68"/>
      <c r="AU5" s="159" t="s">
        <v>1233</v>
      </c>
      <c r="AV5" s="70" t="s">
        <v>556</v>
      </c>
      <c r="AW5" s="70"/>
      <c r="AX5" s="70" t="s">
        <v>556</v>
      </c>
      <c r="AY5" s="70"/>
      <c r="AZ5" s="70"/>
      <c r="BA5" s="70"/>
      <c r="BB5" s="73" t="s">
        <v>1726</v>
      </c>
      <c r="BC5" s="163"/>
      <c r="BD5" s="163"/>
      <c r="BE5" s="163"/>
      <c r="BF5" s="163"/>
      <c r="BG5" s="163"/>
      <c r="BH5" s="68"/>
      <c r="BI5" s="75"/>
      <c r="BJ5" s="89" t="s">
        <v>1727</v>
      </c>
      <c r="BK5" s="170"/>
      <c r="BL5" s="167" t="s">
        <v>563</v>
      </c>
      <c r="BM5" s="92" t="s">
        <v>564</v>
      </c>
      <c r="BN5" s="81" t="s">
        <v>565</v>
      </c>
      <c r="BO5" s="169" t="s">
        <v>566</v>
      </c>
    </row>
    <row r="6" spans="1:67" s="7" customFormat="1" ht="34.4" hidden="1" customHeight="1" x14ac:dyDescent="0.55000000000000004">
      <c r="A6" s="84">
        <v>54</v>
      </c>
      <c r="B6" s="68">
        <v>226</v>
      </c>
      <c r="C6" s="68"/>
      <c r="D6" s="68"/>
      <c r="E6" s="68"/>
      <c r="F6" s="69" t="s">
        <v>541</v>
      </c>
      <c r="G6" s="159" t="s">
        <v>1715</v>
      </c>
      <c r="H6" s="68" t="s">
        <v>541</v>
      </c>
      <c r="I6" s="75" t="s">
        <v>55</v>
      </c>
      <c r="J6" s="73" t="s">
        <v>543</v>
      </c>
      <c r="K6" s="160" t="s">
        <v>544</v>
      </c>
      <c r="L6" s="70" t="s">
        <v>545</v>
      </c>
      <c r="M6" s="76" t="s">
        <v>545</v>
      </c>
      <c r="N6" s="72" t="s">
        <v>546</v>
      </c>
      <c r="O6" s="68"/>
      <c r="P6" s="89" t="s">
        <v>547</v>
      </c>
      <c r="Q6" s="104"/>
      <c r="R6" s="104"/>
      <c r="S6" s="159"/>
      <c r="T6" s="89" t="s">
        <v>16</v>
      </c>
      <c r="U6" s="89"/>
      <c r="V6" s="159" t="s">
        <v>1715</v>
      </c>
      <c r="W6" s="89" t="s">
        <v>550</v>
      </c>
      <c r="X6" s="163"/>
      <c r="Y6" s="68" t="s">
        <v>16</v>
      </c>
      <c r="Z6" s="75" t="s">
        <v>551</v>
      </c>
      <c r="AA6" s="68"/>
      <c r="AB6" s="76" t="s">
        <v>552</v>
      </c>
      <c r="AC6" s="68">
        <v>1</v>
      </c>
      <c r="AD6" s="68">
        <v>0</v>
      </c>
      <c r="AE6" s="68">
        <v>-1</v>
      </c>
      <c r="AF6" s="77" t="s">
        <v>553</v>
      </c>
      <c r="AG6" s="96" t="s">
        <v>292</v>
      </c>
      <c r="AH6" s="91" t="s">
        <v>293</v>
      </c>
      <c r="AI6" s="97"/>
      <c r="AJ6" s="68"/>
      <c r="AK6" s="78" t="s">
        <v>554</v>
      </c>
      <c r="AL6" s="68" t="s">
        <v>199</v>
      </c>
      <c r="AM6" s="68" t="s">
        <v>199</v>
      </c>
      <c r="AN6" s="68" t="s">
        <v>200</v>
      </c>
      <c r="AO6" s="74"/>
      <c r="AP6" s="89" t="s">
        <v>1728</v>
      </c>
      <c r="AQ6" s="163"/>
      <c r="AR6" s="74"/>
      <c r="AS6" s="68"/>
      <c r="AT6" s="68"/>
      <c r="AU6" s="159" t="s">
        <v>1233</v>
      </c>
      <c r="AV6" s="68" t="s">
        <v>556</v>
      </c>
      <c r="AW6" s="68"/>
      <c r="AX6" s="68" t="s">
        <v>556</v>
      </c>
      <c r="AY6" s="74"/>
      <c r="AZ6" s="74"/>
      <c r="BA6" s="68"/>
      <c r="BB6" s="73" t="s">
        <v>1728</v>
      </c>
      <c r="BC6" s="163"/>
      <c r="BD6" s="163"/>
      <c r="BE6" s="163"/>
      <c r="BF6" s="163"/>
      <c r="BG6" s="163"/>
      <c r="BH6" s="68"/>
      <c r="BI6" s="75"/>
      <c r="BJ6" s="89"/>
      <c r="BK6" s="170"/>
      <c r="BL6" s="74" t="s">
        <v>563</v>
      </c>
      <c r="BM6" s="92" t="s">
        <v>564</v>
      </c>
      <c r="BN6" s="81" t="s">
        <v>565</v>
      </c>
      <c r="BO6" s="169" t="s">
        <v>566</v>
      </c>
    </row>
    <row r="7" spans="1:67" s="7" customFormat="1" ht="34.4" hidden="1" customHeight="1" x14ac:dyDescent="0.55000000000000004">
      <c r="A7" s="84">
        <v>52</v>
      </c>
      <c r="B7" s="68">
        <v>526</v>
      </c>
      <c r="C7" s="68"/>
      <c r="D7" s="68"/>
      <c r="E7" s="68"/>
      <c r="F7" s="69" t="s">
        <v>541</v>
      </c>
      <c r="G7" s="159" t="s">
        <v>1715</v>
      </c>
      <c r="H7" s="68" t="s">
        <v>541</v>
      </c>
      <c r="I7" s="75" t="s">
        <v>118</v>
      </c>
      <c r="J7" s="71" t="s">
        <v>1729</v>
      </c>
      <c r="K7" s="160" t="s">
        <v>544</v>
      </c>
      <c r="L7" s="70" t="s">
        <v>545</v>
      </c>
      <c r="M7" s="76" t="s">
        <v>545</v>
      </c>
      <c r="N7" s="72" t="s">
        <v>546</v>
      </c>
      <c r="O7" s="68"/>
      <c r="P7" s="89" t="s">
        <v>1730</v>
      </c>
      <c r="Q7" s="104"/>
      <c r="R7" s="104"/>
      <c r="S7" s="159"/>
      <c r="T7" s="89" t="s">
        <v>16</v>
      </c>
      <c r="U7" s="89"/>
      <c r="V7" s="159" t="s">
        <v>1715</v>
      </c>
      <c r="W7" s="89" t="s">
        <v>550</v>
      </c>
      <c r="X7" s="163"/>
      <c r="Y7" s="68" t="s">
        <v>16</v>
      </c>
      <c r="Z7" s="75" t="s">
        <v>551</v>
      </c>
      <c r="AA7" s="68"/>
      <c r="AB7" s="76" t="s">
        <v>552</v>
      </c>
      <c r="AC7" s="68">
        <v>1</v>
      </c>
      <c r="AD7" s="68">
        <v>0</v>
      </c>
      <c r="AE7" s="68">
        <v>1</v>
      </c>
      <c r="AF7" s="77" t="s">
        <v>553</v>
      </c>
      <c r="AG7" s="96" t="s">
        <v>292</v>
      </c>
      <c r="AH7" s="78" t="s">
        <v>293</v>
      </c>
      <c r="AI7" s="97"/>
      <c r="AJ7" s="68"/>
      <c r="AK7" s="78" t="s">
        <v>554</v>
      </c>
      <c r="AL7" s="68" t="s">
        <v>199</v>
      </c>
      <c r="AM7" s="68" t="s">
        <v>199</v>
      </c>
      <c r="AN7" s="68" t="s">
        <v>200</v>
      </c>
      <c r="AO7" s="163"/>
      <c r="AP7" s="89" t="s">
        <v>1731</v>
      </c>
      <c r="AQ7" s="163"/>
      <c r="AR7" s="163"/>
      <c r="AS7" s="68"/>
      <c r="AT7" s="68"/>
      <c r="AU7" s="159" t="s">
        <v>555</v>
      </c>
      <c r="AV7" s="70"/>
      <c r="AW7" s="70"/>
      <c r="AX7" s="70" t="s">
        <v>556</v>
      </c>
      <c r="AY7" s="70" t="s">
        <v>556</v>
      </c>
      <c r="AZ7" s="70"/>
      <c r="BA7" s="70"/>
      <c r="BB7" s="89" t="s">
        <v>1731</v>
      </c>
      <c r="BC7" s="163"/>
      <c r="BD7" s="163"/>
      <c r="BE7" s="163"/>
      <c r="BF7" s="163"/>
      <c r="BG7" s="163"/>
      <c r="BH7" s="68"/>
      <c r="BI7" s="75"/>
      <c r="BJ7" s="89" t="s">
        <v>1732</v>
      </c>
      <c r="BK7" s="170"/>
      <c r="BL7" s="167" t="s">
        <v>563</v>
      </c>
      <c r="BM7" s="81" t="s">
        <v>564</v>
      </c>
      <c r="BN7" s="81" t="s">
        <v>565</v>
      </c>
      <c r="BO7" s="169" t="s">
        <v>566</v>
      </c>
    </row>
    <row r="8" spans="1:67" s="7" customFormat="1" ht="37.4" hidden="1" customHeight="1" x14ac:dyDescent="0.55000000000000004">
      <c r="A8" s="158">
        <v>147</v>
      </c>
      <c r="B8" s="68">
        <v>220</v>
      </c>
      <c r="C8" s="68" t="s">
        <v>1733</v>
      </c>
      <c r="D8" s="68" t="s">
        <v>1734</v>
      </c>
      <c r="E8" s="68"/>
      <c r="F8" s="69" t="s">
        <v>618</v>
      </c>
      <c r="G8" s="159" t="s">
        <v>1715</v>
      </c>
      <c r="H8" s="68" t="s">
        <v>70</v>
      </c>
      <c r="I8" s="75" t="s">
        <v>618</v>
      </c>
      <c r="J8" s="73" t="s">
        <v>1734</v>
      </c>
      <c r="K8" s="160" t="s">
        <v>594</v>
      </c>
      <c r="L8" s="68" t="s">
        <v>571</v>
      </c>
      <c r="M8" s="97" t="s">
        <v>571</v>
      </c>
      <c r="N8" s="68" t="s">
        <v>1735</v>
      </c>
      <c r="O8" s="70" t="s">
        <v>1736</v>
      </c>
      <c r="P8" s="89" t="s">
        <v>1734</v>
      </c>
      <c r="Q8" s="89"/>
      <c r="R8" s="104" t="s">
        <v>1724</v>
      </c>
      <c r="S8" s="171" t="s">
        <v>1737</v>
      </c>
      <c r="T8" s="89" t="s">
        <v>665</v>
      </c>
      <c r="U8" s="89"/>
      <c r="V8" s="159" t="s">
        <v>1715</v>
      </c>
      <c r="W8" s="89" t="s">
        <v>666</v>
      </c>
      <c r="X8" s="163"/>
      <c r="Y8" s="68" t="s">
        <v>16</v>
      </c>
      <c r="Z8" s="75"/>
      <c r="AA8" s="68"/>
      <c r="AB8" s="76"/>
      <c r="AC8" s="68">
        <v>0</v>
      </c>
      <c r="AD8" s="68">
        <v>1</v>
      </c>
      <c r="AE8" s="68">
        <v>1</v>
      </c>
      <c r="AF8" s="77" t="s">
        <v>578</v>
      </c>
      <c r="AG8" s="78" t="s">
        <v>112</v>
      </c>
      <c r="AH8" s="172" t="s">
        <v>87</v>
      </c>
      <c r="AI8" s="79" t="s">
        <v>1736</v>
      </c>
      <c r="AJ8" s="68"/>
      <c r="AK8" s="78" t="s">
        <v>554</v>
      </c>
      <c r="AL8" s="68" t="s">
        <v>124</v>
      </c>
      <c r="AM8" s="68" t="s">
        <v>86</v>
      </c>
      <c r="AN8" s="68" t="s">
        <v>85</v>
      </c>
      <c r="AO8" s="173" t="s">
        <v>1738</v>
      </c>
      <c r="AP8" s="89"/>
      <c r="AQ8" s="89"/>
      <c r="AR8" s="163" t="s">
        <v>1739</v>
      </c>
      <c r="AS8" s="70" t="s">
        <v>1740</v>
      </c>
      <c r="AT8" s="68" t="s">
        <v>13</v>
      </c>
      <c r="AU8" s="89"/>
      <c r="AV8" s="74"/>
      <c r="AW8" s="74"/>
      <c r="AX8" s="74"/>
      <c r="AY8" s="74"/>
      <c r="AZ8" s="74"/>
      <c r="BA8" s="74"/>
      <c r="BB8" s="73"/>
      <c r="BC8" s="74"/>
      <c r="BD8" s="74"/>
      <c r="BE8" s="74"/>
      <c r="BF8" s="74"/>
      <c r="BG8" s="74"/>
      <c r="BH8" s="74"/>
      <c r="BI8" s="165"/>
      <c r="BJ8" s="89" t="s">
        <v>1741</v>
      </c>
      <c r="BK8" s="166"/>
      <c r="BL8" s="167" t="s">
        <v>1742</v>
      </c>
      <c r="BM8" s="92" t="s">
        <v>564</v>
      </c>
      <c r="BN8" s="168" t="s">
        <v>591</v>
      </c>
      <c r="BO8" s="104" t="s">
        <v>676</v>
      </c>
    </row>
    <row r="9" spans="1:67" s="7" customFormat="1" ht="37.4" hidden="1" customHeight="1" x14ac:dyDescent="0.55000000000000004">
      <c r="A9" s="158" t="s">
        <v>616</v>
      </c>
      <c r="B9" s="68">
        <v>286</v>
      </c>
      <c r="C9" s="68"/>
      <c r="D9" s="68"/>
      <c r="E9" s="68"/>
      <c r="F9" s="69" t="s">
        <v>97</v>
      </c>
      <c r="G9" s="159" t="s">
        <v>1715</v>
      </c>
      <c r="H9" s="68" t="s">
        <v>70</v>
      </c>
      <c r="I9" s="75" t="s">
        <v>618</v>
      </c>
      <c r="J9" s="71" t="s">
        <v>1743</v>
      </c>
      <c r="K9" s="160" t="s">
        <v>594</v>
      </c>
      <c r="L9" s="70" t="s">
        <v>571</v>
      </c>
      <c r="M9" s="76" t="s">
        <v>571</v>
      </c>
      <c r="N9" s="78" t="s">
        <v>1735</v>
      </c>
      <c r="O9" s="78" t="s">
        <v>1744</v>
      </c>
      <c r="P9" s="161" t="s">
        <v>1743</v>
      </c>
      <c r="Q9" s="89"/>
      <c r="R9" s="89"/>
      <c r="S9" s="171" t="s">
        <v>1745</v>
      </c>
      <c r="T9" s="89" t="s">
        <v>16</v>
      </c>
      <c r="U9" s="89"/>
      <c r="V9" s="159" t="s">
        <v>1715</v>
      </c>
      <c r="W9" s="89" t="s">
        <v>16</v>
      </c>
      <c r="X9" s="163"/>
      <c r="Y9" s="68" t="s">
        <v>16</v>
      </c>
      <c r="Z9" s="75"/>
      <c r="AA9" s="68"/>
      <c r="AB9" s="76"/>
      <c r="AC9" s="68">
        <v>1</v>
      </c>
      <c r="AD9" s="68">
        <v>0</v>
      </c>
      <c r="AE9" s="68">
        <v>-1</v>
      </c>
      <c r="AF9" s="77" t="s">
        <v>578</v>
      </c>
      <c r="AG9" s="78" t="s">
        <v>112</v>
      </c>
      <c r="AH9" s="78" t="s">
        <v>87</v>
      </c>
      <c r="AI9" s="78" t="s">
        <v>1744</v>
      </c>
      <c r="AJ9" s="68"/>
      <c r="AK9" s="78" t="s">
        <v>554</v>
      </c>
      <c r="AL9" s="68" t="s">
        <v>1746</v>
      </c>
      <c r="AM9" s="68" t="s">
        <v>124</v>
      </c>
      <c r="AN9" s="68" t="s">
        <v>85</v>
      </c>
      <c r="AO9" s="174" t="s">
        <v>1747</v>
      </c>
      <c r="AP9" s="163"/>
      <c r="AQ9" s="163"/>
      <c r="AR9" s="163" t="s">
        <v>1748</v>
      </c>
      <c r="AS9" s="68" t="s">
        <v>1749</v>
      </c>
      <c r="AT9" s="74"/>
      <c r="AU9" s="89"/>
      <c r="AV9" s="74"/>
      <c r="AW9" s="74"/>
      <c r="AX9" s="74"/>
      <c r="AY9" s="74"/>
      <c r="AZ9" s="74"/>
      <c r="BA9" s="74"/>
      <c r="BB9" s="73"/>
      <c r="BC9" s="74"/>
      <c r="BD9" s="74"/>
      <c r="BE9" s="74"/>
      <c r="BF9" s="74"/>
      <c r="BG9" s="74"/>
      <c r="BH9" s="74"/>
      <c r="BI9" s="165"/>
      <c r="BJ9" s="73" t="s">
        <v>1750</v>
      </c>
      <c r="BK9" s="166"/>
      <c r="BL9" s="167"/>
      <c r="BM9" s="92" t="s">
        <v>607</v>
      </c>
      <c r="BN9" s="81" t="s">
        <v>63</v>
      </c>
      <c r="BO9" s="104" t="s">
        <v>717</v>
      </c>
    </row>
    <row r="10" spans="1:67" s="7" customFormat="1" ht="37.4" hidden="1" customHeight="1" x14ac:dyDescent="0.55000000000000004">
      <c r="A10" s="158" t="s">
        <v>616</v>
      </c>
      <c r="B10" s="68">
        <v>287</v>
      </c>
      <c r="C10" s="68"/>
      <c r="D10" s="68"/>
      <c r="E10" s="68"/>
      <c r="F10" s="69" t="s">
        <v>97</v>
      </c>
      <c r="G10" s="159" t="s">
        <v>1715</v>
      </c>
      <c r="H10" s="68" t="s">
        <v>70</v>
      </c>
      <c r="I10" s="75" t="s">
        <v>618</v>
      </c>
      <c r="J10" s="71" t="s">
        <v>157</v>
      </c>
      <c r="K10" s="160" t="s">
        <v>594</v>
      </c>
      <c r="L10" s="70" t="s">
        <v>571</v>
      </c>
      <c r="M10" s="76" t="s">
        <v>571</v>
      </c>
      <c r="N10" s="78" t="s">
        <v>1735</v>
      </c>
      <c r="O10" s="78" t="s">
        <v>1744</v>
      </c>
      <c r="P10" s="161" t="s">
        <v>1751</v>
      </c>
      <c r="Q10" s="89"/>
      <c r="R10" s="89"/>
      <c r="S10" s="171" t="s">
        <v>1745</v>
      </c>
      <c r="T10" s="89" t="s">
        <v>16</v>
      </c>
      <c r="U10" s="89"/>
      <c r="V10" s="159" t="s">
        <v>1715</v>
      </c>
      <c r="W10" s="89" t="s">
        <v>870</v>
      </c>
      <c r="X10" s="89" t="s">
        <v>871</v>
      </c>
      <c r="Y10" s="68" t="s">
        <v>16</v>
      </c>
      <c r="Z10" s="75"/>
      <c r="AA10" s="68" t="s">
        <v>577</v>
      </c>
      <c r="AB10" s="76"/>
      <c r="AC10" s="68">
        <v>1</v>
      </c>
      <c r="AD10" s="68">
        <v>0</v>
      </c>
      <c r="AE10" s="68">
        <v>-1</v>
      </c>
      <c r="AF10" s="77" t="s">
        <v>578</v>
      </c>
      <c r="AG10" s="78" t="s">
        <v>112</v>
      </c>
      <c r="AH10" s="78" t="s">
        <v>87</v>
      </c>
      <c r="AI10" s="78" t="s">
        <v>1744</v>
      </c>
      <c r="AJ10" s="68"/>
      <c r="AK10" s="78" t="s">
        <v>554</v>
      </c>
      <c r="AL10" s="68" t="s">
        <v>124</v>
      </c>
      <c r="AM10" s="68" t="s">
        <v>267</v>
      </c>
      <c r="AN10" s="68" t="s">
        <v>85</v>
      </c>
      <c r="AO10" s="164" t="s">
        <v>827</v>
      </c>
      <c r="AP10" s="163"/>
      <c r="AQ10" s="163"/>
      <c r="AR10" s="89" t="s">
        <v>1752</v>
      </c>
      <c r="AS10" s="78"/>
      <c r="AT10" s="68"/>
      <c r="AU10" s="159"/>
      <c r="AV10" s="68"/>
      <c r="AW10" s="68"/>
      <c r="AX10" s="68"/>
      <c r="AY10" s="68"/>
      <c r="AZ10" s="68"/>
      <c r="BA10" s="68"/>
      <c r="BB10" s="89"/>
      <c r="BC10" s="74"/>
      <c r="BD10" s="74"/>
      <c r="BE10" s="74"/>
      <c r="BF10" s="74"/>
      <c r="BG10" s="74"/>
      <c r="BH10" s="74"/>
      <c r="BI10" s="165"/>
      <c r="BJ10" s="73" t="s">
        <v>1750</v>
      </c>
      <c r="BK10" s="166"/>
      <c r="BL10" s="167"/>
      <c r="BM10" s="17" t="s">
        <v>607</v>
      </c>
      <c r="BN10" s="168" t="s">
        <v>608</v>
      </c>
      <c r="BO10" s="169" t="s">
        <v>566</v>
      </c>
    </row>
    <row r="11" spans="1:67" s="7" customFormat="1" ht="91.4" hidden="1" customHeight="1" x14ac:dyDescent="0.55000000000000004">
      <c r="A11" s="158" t="s">
        <v>616</v>
      </c>
      <c r="B11" s="68">
        <v>54</v>
      </c>
      <c r="C11" s="68" t="s">
        <v>840</v>
      </c>
      <c r="D11" s="68" t="s">
        <v>1753</v>
      </c>
      <c r="E11" s="68" t="s">
        <v>1754</v>
      </c>
      <c r="F11" s="69" t="s">
        <v>1755</v>
      </c>
      <c r="G11" s="159" t="s">
        <v>1715</v>
      </c>
      <c r="H11" s="68" t="s">
        <v>70</v>
      </c>
      <c r="I11" s="75" t="s">
        <v>55</v>
      </c>
      <c r="J11" s="71" t="s">
        <v>1753</v>
      </c>
      <c r="K11" s="160" t="s">
        <v>620</v>
      </c>
      <c r="L11" s="68" t="s">
        <v>571</v>
      </c>
      <c r="M11" s="97" t="s">
        <v>545</v>
      </c>
      <c r="N11" s="68" t="s">
        <v>86</v>
      </c>
      <c r="O11" s="68" t="s">
        <v>1756</v>
      </c>
      <c r="P11" s="161" t="s">
        <v>1757</v>
      </c>
      <c r="Q11" s="89"/>
      <c r="R11" s="89" t="s">
        <v>1758</v>
      </c>
      <c r="S11" s="162" t="s">
        <v>1759</v>
      </c>
      <c r="T11" s="89" t="s">
        <v>665</v>
      </c>
      <c r="U11" s="89" t="s">
        <v>1760</v>
      </c>
      <c r="V11" s="159" t="s">
        <v>1715</v>
      </c>
      <c r="W11" s="89" t="s">
        <v>666</v>
      </c>
      <c r="X11" s="163"/>
      <c r="Y11" s="68" t="s">
        <v>16</v>
      </c>
      <c r="Z11" s="75" t="s">
        <v>1271</v>
      </c>
      <c r="AA11" s="68" t="s">
        <v>893</v>
      </c>
      <c r="AB11" s="76"/>
      <c r="AC11" s="68">
        <v>0</v>
      </c>
      <c r="AD11" s="68">
        <v>1</v>
      </c>
      <c r="AE11" s="68">
        <v>1</v>
      </c>
      <c r="AF11" s="77" t="s">
        <v>624</v>
      </c>
      <c r="AG11" s="78" t="s">
        <v>86</v>
      </c>
      <c r="AH11" s="91" t="s">
        <v>87</v>
      </c>
      <c r="AI11" s="78" t="s">
        <v>1756</v>
      </c>
      <c r="AJ11" s="68"/>
      <c r="AK11" s="78" t="s">
        <v>554</v>
      </c>
      <c r="AL11" s="68" t="s">
        <v>627</v>
      </c>
      <c r="AM11" s="68" t="s">
        <v>86</v>
      </c>
      <c r="AN11" s="68" t="s">
        <v>85</v>
      </c>
      <c r="AO11" s="89" t="s">
        <v>1760</v>
      </c>
      <c r="AP11" s="89"/>
      <c r="AQ11" s="89"/>
      <c r="AR11" s="163" t="s">
        <v>1761</v>
      </c>
      <c r="AS11" s="68">
        <v>1.35</v>
      </c>
      <c r="AT11" s="74"/>
      <c r="AU11" s="89"/>
      <c r="AV11" s="74"/>
      <c r="AW11" s="74"/>
      <c r="AX11" s="74"/>
      <c r="AY11" s="74"/>
      <c r="AZ11" s="74"/>
      <c r="BA11" s="74"/>
      <c r="BB11" s="73"/>
      <c r="BC11" s="74"/>
      <c r="BD11" s="74"/>
      <c r="BE11" s="74"/>
      <c r="BF11" s="74"/>
      <c r="BG11" s="74"/>
      <c r="BH11" s="74"/>
      <c r="BI11" s="165"/>
      <c r="BJ11" s="73" t="s">
        <v>1762</v>
      </c>
      <c r="BK11" s="166"/>
      <c r="BL11" s="74" t="s">
        <v>1763</v>
      </c>
      <c r="BM11" s="17" t="s">
        <v>608</v>
      </c>
      <c r="BN11" s="85" t="s">
        <v>591</v>
      </c>
      <c r="BO11" s="104" t="s">
        <v>676</v>
      </c>
    </row>
    <row r="12" spans="1:67" s="22" customFormat="1" ht="57" hidden="1" customHeight="1" x14ac:dyDescent="0.55000000000000004">
      <c r="A12" s="158">
        <v>77</v>
      </c>
      <c r="B12" s="68">
        <v>304</v>
      </c>
      <c r="C12" s="68"/>
      <c r="D12" s="68"/>
      <c r="E12" s="68"/>
      <c r="F12" s="69" t="s">
        <v>867</v>
      </c>
      <c r="G12" s="159" t="s">
        <v>1715</v>
      </c>
      <c r="H12" s="68" t="s">
        <v>867</v>
      </c>
      <c r="I12" s="75" t="s">
        <v>618</v>
      </c>
      <c r="J12" s="81" t="s">
        <v>1764</v>
      </c>
      <c r="K12" s="160" t="s">
        <v>594</v>
      </c>
      <c r="L12" s="70" t="s">
        <v>571</v>
      </c>
      <c r="M12" s="76" t="s">
        <v>571</v>
      </c>
      <c r="N12" s="78" t="s">
        <v>112</v>
      </c>
      <c r="O12" s="78" t="s">
        <v>1765</v>
      </c>
      <c r="P12" s="161" t="s">
        <v>1764</v>
      </c>
      <c r="Q12" s="104"/>
      <c r="R12" s="104"/>
      <c r="S12" s="89"/>
      <c r="T12" s="89" t="s">
        <v>665</v>
      </c>
      <c r="U12" s="89"/>
      <c r="V12" s="159" t="s">
        <v>1715</v>
      </c>
      <c r="W12" s="89" t="s">
        <v>666</v>
      </c>
      <c r="X12" s="163"/>
      <c r="Y12" s="68" t="s">
        <v>16</v>
      </c>
      <c r="Z12" s="75"/>
      <c r="AA12" s="68"/>
      <c r="AB12" s="76"/>
      <c r="AC12" s="68">
        <v>1</v>
      </c>
      <c r="AD12" s="68">
        <v>0</v>
      </c>
      <c r="AE12" s="68">
        <v>-1</v>
      </c>
      <c r="AF12" s="77" t="s">
        <v>578</v>
      </c>
      <c r="AG12" s="96" t="s">
        <v>112</v>
      </c>
      <c r="AH12" s="78" t="s">
        <v>87</v>
      </c>
      <c r="AI12" s="175" t="s">
        <v>1765</v>
      </c>
      <c r="AJ12" s="68"/>
      <c r="AK12" s="134" t="s">
        <v>554</v>
      </c>
      <c r="AL12" s="68" t="s">
        <v>117</v>
      </c>
      <c r="AM12" s="68" t="s">
        <v>1766</v>
      </c>
      <c r="AN12" s="68" t="s">
        <v>1767</v>
      </c>
      <c r="AO12" s="174" t="s">
        <v>1768</v>
      </c>
      <c r="AP12" s="89"/>
      <c r="AQ12" s="89"/>
      <c r="AR12" s="163"/>
      <c r="AS12" s="68"/>
      <c r="AT12" s="68"/>
      <c r="AU12" s="159" t="s">
        <v>583</v>
      </c>
      <c r="AV12" s="68" t="s">
        <v>556</v>
      </c>
      <c r="AW12" s="68"/>
      <c r="AX12" s="68"/>
      <c r="AY12" s="68" t="s">
        <v>556</v>
      </c>
      <c r="AZ12" s="68"/>
      <c r="BA12" s="68"/>
      <c r="BB12" s="176" t="s">
        <v>1769</v>
      </c>
      <c r="BC12" s="163"/>
      <c r="BD12" s="163"/>
      <c r="BE12" s="163"/>
      <c r="BF12" s="163"/>
      <c r="BG12" s="163"/>
      <c r="BH12" s="68"/>
      <c r="BI12" s="75"/>
      <c r="BJ12" s="89" t="s">
        <v>1770</v>
      </c>
      <c r="BK12" s="170"/>
      <c r="BL12" s="167" t="s">
        <v>1771</v>
      </c>
      <c r="BM12" s="83" t="s">
        <v>607</v>
      </c>
      <c r="BN12" s="168" t="s">
        <v>738</v>
      </c>
      <c r="BO12" s="104" t="s">
        <v>1772</v>
      </c>
    </row>
    <row r="13" spans="1:67" s="7" customFormat="1" ht="22.5" hidden="1" customHeight="1" x14ac:dyDescent="0.55000000000000004">
      <c r="A13" s="158" t="s">
        <v>616</v>
      </c>
      <c r="B13" s="68">
        <v>522</v>
      </c>
      <c r="C13" s="68"/>
      <c r="D13" s="68"/>
      <c r="E13" s="68"/>
      <c r="F13" s="69" t="s">
        <v>1704</v>
      </c>
      <c r="G13" s="159" t="s">
        <v>1715</v>
      </c>
      <c r="H13" s="68" t="s">
        <v>70</v>
      </c>
      <c r="I13" s="75" t="s">
        <v>118</v>
      </c>
      <c r="J13" s="73" t="s">
        <v>323</v>
      </c>
      <c r="K13" s="160" t="s">
        <v>620</v>
      </c>
      <c r="L13" s="70" t="s">
        <v>571</v>
      </c>
      <c r="M13" s="76" t="s">
        <v>545</v>
      </c>
      <c r="N13" s="68" t="s">
        <v>86</v>
      </c>
      <c r="O13" s="78"/>
      <c r="P13" s="89" t="s">
        <v>1773</v>
      </c>
      <c r="Q13" s="89"/>
      <c r="R13" s="89"/>
      <c r="S13" s="162" t="s">
        <v>1718</v>
      </c>
      <c r="T13" s="89" t="s">
        <v>640</v>
      </c>
      <c r="U13" s="89"/>
      <c r="V13" s="159" t="s">
        <v>1715</v>
      </c>
      <c r="W13" s="89" t="s">
        <v>666</v>
      </c>
      <c r="X13" s="163"/>
      <c r="Y13" s="68" t="s">
        <v>16</v>
      </c>
      <c r="Z13" s="75"/>
      <c r="AA13" s="68"/>
      <c r="AB13" s="76"/>
      <c r="AC13" s="68"/>
      <c r="AD13" s="68"/>
      <c r="AE13" s="68">
        <v>-1</v>
      </c>
      <c r="AF13" s="77" t="s">
        <v>624</v>
      </c>
      <c r="AG13" s="78" t="s">
        <v>86</v>
      </c>
      <c r="AH13" s="172" t="s">
        <v>87</v>
      </c>
      <c r="AI13" s="68"/>
      <c r="AJ13" s="68"/>
      <c r="AK13" s="134" t="s">
        <v>554</v>
      </c>
      <c r="AL13" s="68" t="s">
        <v>1704</v>
      </c>
      <c r="AM13" s="68" t="s">
        <v>86</v>
      </c>
      <c r="AN13" s="68" t="s">
        <v>85</v>
      </c>
      <c r="AO13" s="163" t="s">
        <v>1774</v>
      </c>
      <c r="AP13" s="89"/>
      <c r="AQ13" s="163"/>
      <c r="AR13" s="163" t="s">
        <v>1774</v>
      </c>
      <c r="AS13" s="68"/>
      <c r="AT13" s="74"/>
      <c r="AU13" s="89"/>
      <c r="AV13" s="74"/>
      <c r="AW13" s="74"/>
      <c r="AX13" s="74"/>
      <c r="AY13" s="74"/>
      <c r="AZ13" s="74"/>
      <c r="BA13" s="74"/>
      <c r="BB13" s="73"/>
      <c r="BC13" s="74"/>
      <c r="BD13" s="74"/>
      <c r="BE13" s="74"/>
      <c r="BF13" s="74"/>
      <c r="BG13" s="74"/>
      <c r="BH13" s="74"/>
      <c r="BI13" s="165"/>
      <c r="BJ13" s="73" t="s">
        <v>1775</v>
      </c>
      <c r="BK13" s="166"/>
      <c r="BL13" s="74" t="s">
        <v>1776</v>
      </c>
      <c r="BM13" s="17" t="s">
        <v>564</v>
      </c>
      <c r="BN13" s="168" t="s">
        <v>565</v>
      </c>
      <c r="BO13" s="169" t="s">
        <v>566</v>
      </c>
    </row>
    <row r="14" spans="1:67" s="22" customFormat="1" ht="57" hidden="1" customHeight="1" x14ac:dyDescent="0.55000000000000004">
      <c r="A14" s="177"/>
      <c r="B14" s="68">
        <v>306</v>
      </c>
      <c r="C14" s="68"/>
      <c r="D14" s="68"/>
      <c r="E14" s="68"/>
      <c r="F14" s="69" t="s">
        <v>867</v>
      </c>
      <c r="G14" s="159" t="s">
        <v>1715</v>
      </c>
      <c r="H14" s="68" t="s">
        <v>867</v>
      </c>
      <c r="I14" s="75" t="s">
        <v>618</v>
      </c>
      <c r="J14" s="81" t="s">
        <v>116</v>
      </c>
      <c r="K14" s="160" t="s">
        <v>594</v>
      </c>
      <c r="L14" s="70" t="s">
        <v>571</v>
      </c>
      <c r="M14" s="76" t="s">
        <v>571</v>
      </c>
      <c r="N14" s="79" t="s">
        <v>112</v>
      </c>
      <c r="O14" s="79" t="s">
        <v>1777</v>
      </c>
      <c r="P14" s="161" t="s">
        <v>1778</v>
      </c>
      <c r="Q14" s="71"/>
      <c r="R14" s="71"/>
      <c r="S14" s="178" t="s">
        <v>1779</v>
      </c>
      <c r="T14" s="89" t="s">
        <v>665</v>
      </c>
      <c r="U14" s="89" t="s">
        <v>574</v>
      </c>
      <c r="V14" s="159" t="s">
        <v>1715</v>
      </c>
      <c r="W14" s="89"/>
      <c r="X14" s="163"/>
      <c r="Y14" s="68" t="s">
        <v>16</v>
      </c>
      <c r="Z14" s="75"/>
      <c r="AA14" s="68"/>
      <c r="AB14" s="76" t="s">
        <v>552</v>
      </c>
      <c r="AC14" s="68">
        <v>1</v>
      </c>
      <c r="AD14" s="68">
        <v>0</v>
      </c>
      <c r="AE14" s="68">
        <v>-1</v>
      </c>
      <c r="AF14" s="77" t="s">
        <v>578</v>
      </c>
      <c r="AG14" s="79" t="s">
        <v>112</v>
      </c>
      <c r="AH14" s="78" t="s">
        <v>87</v>
      </c>
      <c r="AI14" s="79" t="s">
        <v>1777</v>
      </c>
      <c r="AJ14" s="68"/>
      <c r="AK14" s="134" t="s">
        <v>554</v>
      </c>
      <c r="AL14" s="68" t="s">
        <v>86</v>
      </c>
      <c r="AM14" s="68" t="s">
        <v>86</v>
      </c>
      <c r="AN14" s="68" t="s">
        <v>85</v>
      </c>
      <c r="AO14" s="89" t="s">
        <v>1780</v>
      </c>
      <c r="AP14" s="163"/>
      <c r="AQ14" s="163"/>
      <c r="AR14" s="179" t="s">
        <v>1781</v>
      </c>
      <c r="AS14" s="180">
        <v>6213525.6600000001</v>
      </c>
      <c r="AT14" s="181" t="s">
        <v>13</v>
      </c>
      <c r="AU14" s="182"/>
      <c r="AV14" s="180"/>
      <c r="AW14" s="181"/>
      <c r="AX14" s="180"/>
      <c r="AY14" s="181"/>
      <c r="AZ14" s="181"/>
      <c r="BA14" s="181"/>
      <c r="BB14" s="180"/>
      <c r="BC14" s="163"/>
      <c r="BD14" s="163"/>
      <c r="BE14" s="163"/>
      <c r="BF14" s="163"/>
      <c r="BG14" s="163"/>
      <c r="BH14" s="68"/>
      <c r="BI14" s="75"/>
      <c r="BJ14" s="89" t="s">
        <v>876</v>
      </c>
      <c r="BK14" s="170"/>
      <c r="BL14" s="167"/>
      <c r="BM14" s="81" t="s">
        <v>607</v>
      </c>
      <c r="BN14" s="81" t="s">
        <v>565</v>
      </c>
      <c r="BO14" s="169" t="s">
        <v>566</v>
      </c>
    </row>
    <row r="15" spans="1:67" s="22" customFormat="1" ht="57" hidden="1" customHeight="1" x14ac:dyDescent="0.55000000000000004">
      <c r="A15" s="158" t="s">
        <v>616</v>
      </c>
      <c r="B15" s="68">
        <v>28</v>
      </c>
      <c r="C15" s="68" t="s">
        <v>618</v>
      </c>
      <c r="D15" s="68" t="s">
        <v>1782</v>
      </c>
      <c r="E15" s="68" t="s">
        <v>1783</v>
      </c>
      <c r="F15" s="69" t="s">
        <v>735</v>
      </c>
      <c r="G15" s="159" t="s">
        <v>1715</v>
      </c>
      <c r="H15" s="68" t="s">
        <v>735</v>
      </c>
      <c r="I15" s="75" t="s">
        <v>618</v>
      </c>
      <c r="J15" s="81" t="s">
        <v>936</v>
      </c>
      <c r="K15" s="160" t="s">
        <v>594</v>
      </c>
      <c r="L15" s="70" t="s">
        <v>571</v>
      </c>
      <c r="M15" s="76" t="s">
        <v>571</v>
      </c>
      <c r="N15" s="78" t="s">
        <v>267</v>
      </c>
      <c r="O15" s="117" t="s">
        <v>1784</v>
      </c>
      <c r="P15" s="89" t="s">
        <v>938</v>
      </c>
      <c r="Q15" s="104"/>
      <c r="R15" s="104" t="s">
        <v>1724</v>
      </c>
      <c r="S15" s="183" t="s">
        <v>1725</v>
      </c>
      <c r="T15" s="89" t="s">
        <v>16</v>
      </c>
      <c r="U15" s="89"/>
      <c r="V15" s="159" t="s">
        <v>1715</v>
      </c>
      <c r="W15" s="89" t="s">
        <v>16</v>
      </c>
      <c r="X15" s="163"/>
      <c r="Y15" s="68" t="s">
        <v>16</v>
      </c>
      <c r="Z15" s="75" t="s">
        <v>64</v>
      </c>
      <c r="AA15" s="68"/>
      <c r="AB15" s="76"/>
      <c r="AC15" s="68">
        <v>0</v>
      </c>
      <c r="AD15" s="68">
        <v>1</v>
      </c>
      <c r="AE15" s="68">
        <v>1</v>
      </c>
      <c r="AF15" s="77" t="s">
        <v>578</v>
      </c>
      <c r="AG15" s="78" t="s">
        <v>267</v>
      </c>
      <c r="AH15" s="78" t="s">
        <v>269</v>
      </c>
      <c r="AI15" s="117" t="s">
        <v>1784</v>
      </c>
      <c r="AJ15" s="68"/>
      <c r="AK15" s="78" t="s">
        <v>554</v>
      </c>
      <c r="AL15" s="68" t="s">
        <v>267</v>
      </c>
      <c r="AM15" s="68" t="s">
        <v>267</v>
      </c>
      <c r="AN15" s="68" t="s">
        <v>85</v>
      </c>
      <c r="AO15" s="89" t="s">
        <v>1318</v>
      </c>
      <c r="AP15" s="163"/>
      <c r="AQ15" s="79" t="s">
        <v>600</v>
      </c>
      <c r="AR15" s="163"/>
      <c r="AS15" s="68"/>
      <c r="AT15" s="68"/>
      <c r="AU15" s="159" t="s">
        <v>1284</v>
      </c>
      <c r="AV15" s="70" t="s">
        <v>556</v>
      </c>
      <c r="AW15" s="70"/>
      <c r="AX15" s="70" t="s">
        <v>556</v>
      </c>
      <c r="AY15" s="68"/>
      <c r="AZ15" s="68"/>
      <c r="BA15" s="68"/>
      <c r="BB15" s="89"/>
      <c r="BC15" s="163"/>
      <c r="BD15" s="163"/>
      <c r="BE15" s="163"/>
      <c r="BF15" s="163"/>
      <c r="BG15" s="163"/>
      <c r="BH15" s="68"/>
      <c r="BI15" s="75"/>
      <c r="BJ15" s="89" t="s">
        <v>1785</v>
      </c>
      <c r="BK15" s="170"/>
      <c r="BL15" s="74"/>
      <c r="BM15" s="17" t="s">
        <v>607</v>
      </c>
      <c r="BN15" s="168" t="s">
        <v>1786</v>
      </c>
      <c r="BO15" s="169" t="s">
        <v>566</v>
      </c>
    </row>
    <row r="16" spans="1:67" s="185" customFormat="1" ht="57" hidden="1" customHeight="1" x14ac:dyDescent="0.55000000000000004">
      <c r="A16" s="84">
        <v>61</v>
      </c>
      <c r="B16" s="68">
        <v>27</v>
      </c>
      <c r="C16" s="68" t="s">
        <v>618</v>
      </c>
      <c r="D16" s="68" t="s">
        <v>1787</v>
      </c>
      <c r="E16" s="68" t="s">
        <v>1788</v>
      </c>
      <c r="F16" s="69" t="s">
        <v>735</v>
      </c>
      <c r="G16" s="159" t="s">
        <v>1715</v>
      </c>
      <c r="H16" s="68" t="s">
        <v>735</v>
      </c>
      <c r="I16" s="75" t="s">
        <v>618</v>
      </c>
      <c r="J16" s="81" t="s">
        <v>216</v>
      </c>
      <c r="K16" s="160" t="s">
        <v>594</v>
      </c>
      <c r="L16" s="70" t="s">
        <v>571</v>
      </c>
      <c r="M16" s="76" t="s">
        <v>571</v>
      </c>
      <c r="N16" s="78" t="s">
        <v>199</v>
      </c>
      <c r="O16" s="79" t="s">
        <v>1789</v>
      </c>
      <c r="P16" s="89" t="s">
        <v>946</v>
      </c>
      <c r="Q16" s="104"/>
      <c r="R16" s="104"/>
      <c r="S16" s="89"/>
      <c r="T16" s="89" t="s">
        <v>16</v>
      </c>
      <c r="U16" s="89"/>
      <c r="V16" s="159" t="s">
        <v>1715</v>
      </c>
      <c r="W16" s="89" t="s">
        <v>550</v>
      </c>
      <c r="X16" s="163"/>
      <c r="Y16" s="68" t="s">
        <v>16</v>
      </c>
      <c r="Z16" s="75" t="s">
        <v>855</v>
      </c>
      <c r="AA16" s="68" t="s">
        <v>893</v>
      </c>
      <c r="AB16" s="76"/>
      <c r="AC16" s="68">
        <v>0</v>
      </c>
      <c r="AD16" s="68">
        <v>1</v>
      </c>
      <c r="AE16" s="68">
        <v>1</v>
      </c>
      <c r="AF16" s="77" t="s">
        <v>578</v>
      </c>
      <c r="AG16" s="78" t="s">
        <v>199</v>
      </c>
      <c r="AH16" s="78" t="s">
        <v>1790</v>
      </c>
      <c r="AI16" s="79" t="s">
        <v>1789</v>
      </c>
      <c r="AJ16" s="68"/>
      <c r="AK16" s="79" t="s">
        <v>600</v>
      </c>
      <c r="AL16" s="68" t="s">
        <v>199</v>
      </c>
      <c r="AM16" s="68" t="s">
        <v>199</v>
      </c>
      <c r="AN16" s="68" t="s">
        <v>200</v>
      </c>
      <c r="AO16" s="184" t="s">
        <v>949</v>
      </c>
      <c r="AP16" s="163"/>
      <c r="AQ16" s="163"/>
      <c r="AR16" s="163"/>
      <c r="AS16" s="68"/>
      <c r="AT16" s="68" t="s">
        <v>13</v>
      </c>
      <c r="AU16" s="159" t="s">
        <v>1284</v>
      </c>
      <c r="AV16" s="70" t="s">
        <v>556</v>
      </c>
      <c r="AW16" s="70"/>
      <c r="AX16" s="70" t="s">
        <v>556</v>
      </c>
      <c r="AY16" s="70"/>
      <c r="AZ16" s="70"/>
      <c r="BA16" s="70"/>
      <c r="BB16" s="89" t="s">
        <v>1444</v>
      </c>
      <c r="BC16" s="163"/>
      <c r="BD16" s="163"/>
      <c r="BE16" s="163"/>
      <c r="BF16" s="163"/>
      <c r="BG16" s="163"/>
      <c r="BH16" s="68"/>
      <c r="BI16" s="75"/>
      <c r="BJ16" s="89" t="s">
        <v>1791</v>
      </c>
      <c r="BK16" s="170"/>
      <c r="BL16" s="167"/>
      <c r="BM16" s="17" t="s">
        <v>607</v>
      </c>
      <c r="BN16" s="168" t="s">
        <v>788</v>
      </c>
      <c r="BO16" s="169" t="s">
        <v>566</v>
      </c>
    </row>
    <row r="17" spans="1:67" s="22" customFormat="1" ht="57" hidden="1" customHeight="1" x14ac:dyDescent="0.55000000000000004">
      <c r="A17" s="158">
        <v>146</v>
      </c>
      <c r="B17" s="68">
        <v>230</v>
      </c>
      <c r="C17" s="68"/>
      <c r="D17" s="68"/>
      <c r="E17" s="68"/>
      <c r="F17" s="69" t="s">
        <v>568</v>
      </c>
      <c r="G17" s="159" t="s">
        <v>1715</v>
      </c>
      <c r="H17" s="68" t="s">
        <v>568</v>
      </c>
      <c r="I17" s="75" t="s">
        <v>618</v>
      </c>
      <c r="J17" s="71" t="s">
        <v>83</v>
      </c>
      <c r="K17" s="160" t="s">
        <v>620</v>
      </c>
      <c r="L17" s="68" t="s">
        <v>571</v>
      </c>
      <c r="M17" s="97" t="s">
        <v>545</v>
      </c>
      <c r="N17" s="68" t="s">
        <v>86</v>
      </c>
      <c r="O17" s="70" t="s">
        <v>1792</v>
      </c>
      <c r="P17" s="161" t="s">
        <v>82</v>
      </c>
      <c r="Q17" s="104"/>
      <c r="R17" s="104" t="s">
        <v>1793</v>
      </c>
      <c r="S17" s="162" t="s">
        <v>1794</v>
      </c>
      <c r="T17" s="89" t="s">
        <v>16</v>
      </c>
      <c r="U17" s="89"/>
      <c r="V17" s="159" t="s">
        <v>1715</v>
      </c>
      <c r="W17" s="89" t="s">
        <v>904</v>
      </c>
      <c r="X17" s="163"/>
      <c r="Y17" s="68" t="s">
        <v>16</v>
      </c>
      <c r="Z17" s="75"/>
      <c r="AA17" s="68" t="s">
        <v>577</v>
      </c>
      <c r="AB17" s="76"/>
      <c r="AC17" s="68">
        <v>1</v>
      </c>
      <c r="AD17" s="68">
        <v>0</v>
      </c>
      <c r="AE17" s="68">
        <v>-1</v>
      </c>
      <c r="AF17" s="77" t="s">
        <v>624</v>
      </c>
      <c r="AG17" s="78" t="s">
        <v>86</v>
      </c>
      <c r="AH17" s="78" t="s">
        <v>87</v>
      </c>
      <c r="AI17" s="79" t="s">
        <v>1792</v>
      </c>
      <c r="AJ17" s="68"/>
      <c r="AK17" s="78" t="s">
        <v>554</v>
      </c>
      <c r="AL17" s="68" t="s">
        <v>84</v>
      </c>
      <c r="AM17" s="68" t="s">
        <v>84</v>
      </c>
      <c r="AN17" s="68" t="s">
        <v>85</v>
      </c>
      <c r="AO17" s="174" t="s">
        <v>1795</v>
      </c>
      <c r="AP17" s="89"/>
      <c r="AQ17" s="163"/>
      <c r="AR17" s="163" t="s">
        <v>1796</v>
      </c>
      <c r="AS17" s="68" t="s">
        <v>1797</v>
      </c>
      <c r="AT17" s="68"/>
      <c r="AU17" s="159"/>
      <c r="AV17" s="68"/>
      <c r="AW17" s="68"/>
      <c r="AX17" s="68"/>
      <c r="AY17" s="68"/>
      <c r="AZ17" s="68"/>
      <c r="BA17" s="68"/>
      <c r="BB17" s="89"/>
      <c r="BC17" s="163"/>
      <c r="BD17" s="163"/>
      <c r="BE17" s="163"/>
      <c r="BF17" s="163"/>
      <c r="BG17" s="163"/>
      <c r="BH17" s="68"/>
      <c r="BI17" s="75"/>
      <c r="BJ17" s="89" t="s">
        <v>1798</v>
      </c>
      <c r="BK17" s="170"/>
      <c r="BL17" s="167"/>
      <c r="BM17" s="92" t="s">
        <v>564</v>
      </c>
      <c r="BN17" s="81" t="s">
        <v>565</v>
      </c>
      <c r="BO17" s="169" t="s">
        <v>566</v>
      </c>
    </row>
    <row r="18" spans="1:67" s="22" customFormat="1" ht="57" hidden="1" customHeight="1" x14ac:dyDescent="0.55000000000000004">
      <c r="A18" s="158">
        <v>149</v>
      </c>
      <c r="B18" s="68">
        <v>217</v>
      </c>
      <c r="C18" s="68" t="s">
        <v>1067</v>
      </c>
      <c r="D18" s="68" t="s">
        <v>1799</v>
      </c>
      <c r="E18" s="68"/>
      <c r="F18" s="69" t="s">
        <v>1800</v>
      </c>
      <c r="G18" s="159" t="s">
        <v>1715</v>
      </c>
      <c r="H18" s="68" t="s">
        <v>1067</v>
      </c>
      <c r="I18" s="75" t="s">
        <v>118</v>
      </c>
      <c r="J18" s="71" t="s">
        <v>1800</v>
      </c>
      <c r="K18" s="160" t="s">
        <v>620</v>
      </c>
      <c r="L18" s="70" t="s">
        <v>571</v>
      </c>
      <c r="M18" s="76" t="s">
        <v>545</v>
      </c>
      <c r="N18" s="68" t="s">
        <v>1735</v>
      </c>
      <c r="O18" s="123"/>
      <c r="P18" s="89" t="s">
        <v>1801</v>
      </c>
      <c r="Q18" s="104" t="s">
        <v>1802</v>
      </c>
      <c r="R18" s="186" t="s">
        <v>1803</v>
      </c>
      <c r="S18" s="187" t="s">
        <v>1804</v>
      </c>
      <c r="T18" s="89" t="s">
        <v>16</v>
      </c>
      <c r="U18" s="89"/>
      <c r="V18" s="159" t="s">
        <v>1715</v>
      </c>
      <c r="W18" s="89" t="s">
        <v>16</v>
      </c>
      <c r="X18" s="163"/>
      <c r="Y18" s="68" t="s">
        <v>16</v>
      </c>
      <c r="Z18" s="75"/>
      <c r="AA18" s="68"/>
      <c r="AB18" s="76"/>
      <c r="AC18" s="68">
        <v>0</v>
      </c>
      <c r="AD18" s="68">
        <v>1</v>
      </c>
      <c r="AE18" s="68">
        <v>1</v>
      </c>
      <c r="AF18" s="77" t="s">
        <v>624</v>
      </c>
      <c r="AG18" s="78" t="s">
        <v>112</v>
      </c>
      <c r="AH18" s="91" t="s">
        <v>87</v>
      </c>
      <c r="AI18" s="123"/>
      <c r="AJ18" s="123"/>
      <c r="AK18" s="78" t="s">
        <v>554</v>
      </c>
      <c r="AL18" s="68" t="s">
        <v>1283</v>
      </c>
      <c r="AM18" s="68" t="s">
        <v>124</v>
      </c>
      <c r="AN18" s="68" t="s">
        <v>85</v>
      </c>
      <c r="AO18" s="89"/>
      <c r="AP18" s="89"/>
      <c r="AQ18" s="163"/>
      <c r="AR18" s="163"/>
      <c r="AS18" s="68"/>
      <c r="AT18" s="68"/>
      <c r="AU18" s="159"/>
      <c r="AV18" s="68"/>
      <c r="AW18" s="68"/>
      <c r="AX18" s="68"/>
      <c r="AY18" s="68"/>
      <c r="AZ18" s="68"/>
      <c r="BA18" s="68"/>
      <c r="BB18" s="89"/>
      <c r="BC18" s="163"/>
      <c r="BD18" s="163"/>
      <c r="BE18" s="163"/>
      <c r="BF18" s="163"/>
      <c r="BG18" s="163"/>
      <c r="BH18" s="68"/>
      <c r="BI18" s="75"/>
      <c r="BJ18" s="89" t="s">
        <v>1805</v>
      </c>
      <c r="BK18" s="170"/>
      <c r="BL18" s="188"/>
      <c r="BM18" s="17" t="s">
        <v>716</v>
      </c>
      <c r="BN18" s="168" t="s">
        <v>716</v>
      </c>
      <c r="BO18" s="104" t="s">
        <v>1806</v>
      </c>
    </row>
    <row r="19" spans="1:67" s="7" customFormat="1" ht="72" hidden="1" x14ac:dyDescent="0.55000000000000004">
      <c r="A19" s="158" t="s">
        <v>616</v>
      </c>
      <c r="B19" s="68">
        <v>73</v>
      </c>
      <c r="C19" s="68" t="s">
        <v>840</v>
      </c>
      <c r="D19" s="68" t="s">
        <v>1807</v>
      </c>
      <c r="E19" s="68" t="s">
        <v>1808</v>
      </c>
      <c r="F19" s="69" t="s">
        <v>541</v>
      </c>
      <c r="G19" s="159" t="s">
        <v>1715</v>
      </c>
      <c r="H19" s="68" t="s">
        <v>541</v>
      </c>
      <c r="I19" s="75" t="s">
        <v>618</v>
      </c>
      <c r="J19" s="73" t="s">
        <v>1809</v>
      </c>
      <c r="K19" s="160" t="s">
        <v>544</v>
      </c>
      <c r="L19" s="70" t="s">
        <v>545</v>
      </c>
      <c r="M19" s="76" t="s">
        <v>545</v>
      </c>
      <c r="N19" s="72" t="s">
        <v>546</v>
      </c>
      <c r="O19" s="70" t="s">
        <v>1810</v>
      </c>
      <c r="P19" s="89" t="s">
        <v>1811</v>
      </c>
      <c r="Q19" s="104" t="s">
        <v>1812</v>
      </c>
      <c r="R19" s="104" t="s">
        <v>1724</v>
      </c>
      <c r="S19" s="162" t="s">
        <v>1725</v>
      </c>
      <c r="T19" s="89" t="s">
        <v>16</v>
      </c>
      <c r="U19" s="89"/>
      <c r="V19" s="159" t="s">
        <v>1715</v>
      </c>
      <c r="W19" s="89" t="s">
        <v>550</v>
      </c>
      <c r="X19" s="163"/>
      <c r="Y19" s="68" t="s">
        <v>16</v>
      </c>
      <c r="Z19" s="68" t="s">
        <v>990</v>
      </c>
      <c r="AA19" s="125"/>
      <c r="AB19" s="70"/>
      <c r="AC19" s="68">
        <v>0</v>
      </c>
      <c r="AD19" s="68">
        <v>1</v>
      </c>
      <c r="AE19" s="68">
        <v>1</v>
      </c>
      <c r="AF19" s="77" t="s">
        <v>553</v>
      </c>
      <c r="AG19" s="96" t="s">
        <v>292</v>
      </c>
      <c r="AH19" s="91" t="s">
        <v>293</v>
      </c>
      <c r="AI19" s="132" t="s">
        <v>1810</v>
      </c>
      <c r="AJ19" s="68"/>
      <c r="AK19" s="78" t="s">
        <v>554</v>
      </c>
      <c r="AL19" s="68" t="s">
        <v>199</v>
      </c>
      <c r="AM19" s="68" t="s">
        <v>199</v>
      </c>
      <c r="AN19" s="68" t="s">
        <v>200</v>
      </c>
      <c r="AO19" s="189" t="s">
        <v>1813</v>
      </c>
      <c r="AP19" s="89" t="s">
        <v>1814</v>
      </c>
      <c r="AQ19" s="163"/>
      <c r="AR19" s="163" t="s">
        <v>1815</v>
      </c>
      <c r="AS19" s="68"/>
      <c r="AT19" s="68"/>
      <c r="AU19" s="159" t="s">
        <v>1284</v>
      </c>
      <c r="AV19" s="70" t="s">
        <v>556</v>
      </c>
      <c r="AW19" s="70"/>
      <c r="AX19" s="70" t="s">
        <v>556</v>
      </c>
      <c r="AY19" s="70"/>
      <c r="AZ19" s="70"/>
      <c r="BA19" s="70"/>
      <c r="BB19" s="89" t="s">
        <v>1814</v>
      </c>
      <c r="BC19" s="163"/>
      <c r="BD19" s="163"/>
      <c r="BE19" s="163"/>
      <c r="BF19" s="163"/>
      <c r="BG19" s="163"/>
      <c r="BH19" s="68"/>
      <c r="BI19" s="75"/>
      <c r="BJ19" s="89" t="s">
        <v>1816</v>
      </c>
      <c r="BK19" s="170"/>
      <c r="BL19" s="167"/>
      <c r="BM19" s="92" t="s">
        <v>564</v>
      </c>
      <c r="BN19" s="81" t="s">
        <v>565</v>
      </c>
      <c r="BO19" s="169" t="s">
        <v>566</v>
      </c>
    </row>
    <row r="20" spans="1:67" s="7" customFormat="1" ht="22.5" hidden="1" customHeight="1" x14ac:dyDescent="0.55000000000000004">
      <c r="A20" s="158" t="s">
        <v>616</v>
      </c>
      <c r="B20" s="68">
        <v>120</v>
      </c>
      <c r="C20" s="68" t="s">
        <v>55</v>
      </c>
      <c r="D20" s="68" t="s">
        <v>1817</v>
      </c>
      <c r="E20" s="68" t="s">
        <v>1818</v>
      </c>
      <c r="F20" s="69" t="s">
        <v>541</v>
      </c>
      <c r="G20" s="159" t="s">
        <v>1715</v>
      </c>
      <c r="H20" s="68" t="s">
        <v>541</v>
      </c>
      <c r="I20" s="75" t="s">
        <v>55</v>
      </c>
      <c r="J20" s="71" t="s">
        <v>1809</v>
      </c>
      <c r="K20" s="160" t="s">
        <v>544</v>
      </c>
      <c r="L20" s="70" t="s">
        <v>545</v>
      </c>
      <c r="M20" s="76" t="s">
        <v>545</v>
      </c>
      <c r="N20" s="72" t="s">
        <v>546</v>
      </c>
      <c r="O20" s="70" t="s">
        <v>1819</v>
      </c>
      <c r="P20" s="89" t="s">
        <v>1820</v>
      </c>
      <c r="Q20" s="104" t="s">
        <v>1812</v>
      </c>
      <c r="R20" s="104"/>
      <c r="S20" s="89"/>
      <c r="T20" s="89" t="s">
        <v>16</v>
      </c>
      <c r="U20" s="89"/>
      <c r="V20" s="159" t="s">
        <v>1715</v>
      </c>
      <c r="W20" s="89" t="s">
        <v>550</v>
      </c>
      <c r="X20" s="163"/>
      <c r="Y20" s="68" t="s">
        <v>16</v>
      </c>
      <c r="Z20" s="75" t="s">
        <v>990</v>
      </c>
      <c r="AA20" s="68"/>
      <c r="AB20" s="76"/>
      <c r="AC20" s="68">
        <v>0</v>
      </c>
      <c r="AD20" s="68">
        <v>1</v>
      </c>
      <c r="AE20" s="68">
        <v>1</v>
      </c>
      <c r="AF20" s="77" t="s">
        <v>553</v>
      </c>
      <c r="AG20" s="96" t="s">
        <v>292</v>
      </c>
      <c r="AH20" s="91" t="s">
        <v>293</v>
      </c>
      <c r="AI20" s="132" t="s">
        <v>1821</v>
      </c>
      <c r="AJ20" s="68"/>
      <c r="AK20" s="78" t="s">
        <v>554</v>
      </c>
      <c r="AL20" s="68" t="s">
        <v>199</v>
      </c>
      <c r="AM20" s="68" t="s">
        <v>199</v>
      </c>
      <c r="AN20" s="68" t="s">
        <v>200</v>
      </c>
      <c r="AO20" s="189" t="s">
        <v>1813</v>
      </c>
      <c r="AP20" s="89" t="s">
        <v>1822</v>
      </c>
      <c r="AQ20" s="163"/>
      <c r="AR20" s="163" t="s">
        <v>1815</v>
      </c>
      <c r="AS20" s="68"/>
      <c r="AT20" s="68"/>
      <c r="AU20" s="159" t="s">
        <v>1284</v>
      </c>
      <c r="AV20" s="70" t="s">
        <v>556</v>
      </c>
      <c r="AW20" s="70"/>
      <c r="AX20" s="70" t="s">
        <v>556</v>
      </c>
      <c r="AY20" s="70"/>
      <c r="AZ20" s="70"/>
      <c r="BA20" s="70"/>
      <c r="BB20" s="89" t="s">
        <v>1822</v>
      </c>
      <c r="BC20" s="163"/>
      <c r="BD20" s="163"/>
      <c r="BE20" s="163"/>
      <c r="BF20" s="163"/>
      <c r="BG20" s="163"/>
      <c r="BH20" s="68"/>
      <c r="BI20" s="75"/>
      <c r="BJ20" s="89" t="s">
        <v>1823</v>
      </c>
      <c r="BK20" s="170"/>
      <c r="BL20" s="167"/>
      <c r="BM20" s="81" t="s">
        <v>564</v>
      </c>
      <c r="BN20" s="81" t="s">
        <v>565</v>
      </c>
      <c r="BO20" s="169" t="s">
        <v>566</v>
      </c>
    </row>
    <row r="21" spans="1:67" s="7" customFormat="1" ht="22.5" hidden="1" customHeight="1" x14ac:dyDescent="0.55000000000000004">
      <c r="A21" s="158" t="s">
        <v>616</v>
      </c>
      <c r="B21" s="68">
        <v>166</v>
      </c>
      <c r="C21" s="68" t="s">
        <v>118</v>
      </c>
      <c r="D21" s="68" t="s">
        <v>1824</v>
      </c>
      <c r="E21" s="68"/>
      <c r="F21" s="69" t="s">
        <v>541</v>
      </c>
      <c r="G21" s="159" t="s">
        <v>1715</v>
      </c>
      <c r="H21" s="68" t="s">
        <v>541</v>
      </c>
      <c r="I21" s="75" t="s">
        <v>118</v>
      </c>
      <c r="J21" s="71" t="s">
        <v>1809</v>
      </c>
      <c r="K21" s="160" t="s">
        <v>544</v>
      </c>
      <c r="L21" s="70" t="s">
        <v>545</v>
      </c>
      <c r="M21" s="76" t="s">
        <v>545</v>
      </c>
      <c r="N21" s="72" t="s">
        <v>546</v>
      </c>
      <c r="O21" s="70" t="s">
        <v>1819</v>
      </c>
      <c r="P21" s="89" t="s">
        <v>1825</v>
      </c>
      <c r="Q21" s="104" t="s">
        <v>1812</v>
      </c>
      <c r="R21" s="104"/>
      <c r="S21" s="89"/>
      <c r="T21" s="89" t="s">
        <v>16</v>
      </c>
      <c r="U21" s="89"/>
      <c r="V21" s="159" t="s">
        <v>1715</v>
      </c>
      <c r="W21" s="89" t="s">
        <v>550</v>
      </c>
      <c r="X21" s="163"/>
      <c r="Y21" s="68" t="s">
        <v>16</v>
      </c>
      <c r="Z21" s="75" t="s">
        <v>990</v>
      </c>
      <c r="AA21" s="68"/>
      <c r="AB21" s="76"/>
      <c r="AC21" s="68">
        <v>0</v>
      </c>
      <c r="AD21" s="68">
        <v>1</v>
      </c>
      <c r="AE21" s="68">
        <v>1</v>
      </c>
      <c r="AF21" s="77" t="s">
        <v>553</v>
      </c>
      <c r="AG21" s="96" t="s">
        <v>292</v>
      </c>
      <c r="AH21" s="78" t="s">
        <v>293</v>
      </c>
      <c r="AI21" s="132" t="s">
        <v>1826</v>
      </c>
      <c r="AJ21" s="68"/>
      <c r="AK21" s="78" t="s">
        <v>554</v>
      </c>
      <c r="AL21" s="68" t="s">
        <v>199</v>
      </c>
      <c r="AM21" s="68" t="s">
        <v>199</v>
      </c>
      <c r="AN21" s="68" t="s">
        <v>200</v>
      </c>
      <c r="AO21" s="189" t="s">
        <v>1813</v>
      </c>
      <c r="AP21" s="89"/>
      <c r="AQ21" s="163"/>
      <c r="AR21" s="163" t="s">
        <v>1815</v>
      </c>
      <c r="AS21" s="68"/>
      <c r="AT21" s="68"/>
      <c r="AU21" s="159"/>
      <c r="AV21" s="68"/>
      <c r="AW21" s="68"/>
      <c r="AX21" s="68"/>
      <c r="AY21" s="68"/>
      <c r="AZ21" s="68"/>
      <c r="BA21" s="68"/>
      <c r="BB21" s="89"/>
      <c r="BC21" s="163"/>
      <c r="BD21" s="163"/>
      <c r="BE21" s="163"/>
      <c r="BF21" s="163"/>
      <c r="BG21" s="163"/>
      <c r="BH21" s="68"/>
      <c r="BI21" s="75"/>
      <c r="BJ21" s="89" t="s">
        <v>1823</v>
      </c>
      <c r="BK21" s="170"/>
      <c r="BL21" s="167"/>
      <c r="BM21" s="92" t="s">
        <v>564</v>
      </c>
      <c r="BN21" s="81" t="s">
        <v>565</v>
      </c>
      <c r="BO21" s="169" t="s">
        <v>566</v>
      </c>
    </row>
    <row r="22" spans="1:67" s="7" customFormat="1" ht="22.5" hidden="1" customHeight="1" x14ac:dyDescent="0.55000000000000004">
      <c r="A22" s="158" t="s">
        <v>616</v>
      </c>
      <c r="B22" s="94">
        <v>520</v>
      </c>
      <c r="C22" s="94"/>
      <c r="D22" s="94"/>
      <c r="E22" s="94"/>
      <c r="F22" s="94" t="s">
        <v>735</v>
      </c>
      <c r="G22" s="190" t="s">
        <v>1715</v>
      </c>
      <c r="H22" s="94" t="s">
        <v>735</v>
      </c>
      <c r="I22" s="191" t="s">
        <v>618</v>
      </c>
      <c r="J22" s="192" t="s">
        <v>1128</v>
      </c>
      <c r="K22" s="160" t="s">
        <v>594</v>
      </c>
      <c r="L22" s="70" t="s">
        <v>571</v>
      </c>
      <c r="M22" s="76" t="s">
        <v>571</v>
      </c>
      <c r="N22" s="78" t="s">
        <v>199</v>
      </c>
      <c r="O22" s="79" t="s">
        <v>1827</v>
      </c>
      <c r="P22" s="161" t="s">
        <v>1130</v>
      </c>
      <c r="Q22" s="104"/>
      <c r="R22" s="104" t="s">
        <v>1724</v>
      </c>
      <c r="S22" s="162" t="s">
        <v>1725</v>
      </c>
      <c r="T22" s="89" t="s">
        <v>16</v>
      </c>
      <c r="U22" s="89"/>
      <c r="V22" s="159" t="s">
        <v>1715</v>
      </c>
      <c r="W22" s="89" t="s">
        <v>550</v>
      </c>
      <c r="X22" s="163"/>
      <c r="Y22" s="68" t="s">
        <v>16</v>
      </c>
      <c r="Z22" s="75"/>
      <c r="AA22" s="68"/>
      <c r="AB22" s="76"/>
      <c r="AC22" s="68"/>
      <c r="AD22" s="68"/>
      <c r="AE22" s="68">
        <v>1</v>
      </c>
      <c r="AF22" s="77" t="s">
        <v>578</v>
      </c>
      <c r="AG22" s="78" t="s">
        <v>199</v>
      </c>
      <c r="AH22" s="172" t="s">
        <v>1790</v>
      </c>
      <c r="AI22" s="79" t="s">
        <v>1827</v>
      </c>
      <c r="AJ22" s="79" t="s">
        <v>1828</v>
      </c>
      <c r="AK22" s="78" t="s">
        <v>554</v>
      </c>
      <c r="AL22" s="68" t="s">
        <v>199</v>
      </c>
      <c r="AM22" s="68" t="s">
        <v>199</v>
      </c>
      <c r="AN22" s="68" t="s">
        <v>200</v>
      </c>
      <c r="AO22" s="163"/>
      <c r="AP22" s="163"/>
      <c r="AQ22" s="163"/>
      <c r="AR22" s="163"/>
      <c r="AS22" s="68"/>
      <c r="AT22" s="68"/>
      <c r="AU22" s="159" t="s">
        <v>1284</v>
      </c>
      <c r="AV22" s="70" t="s">
        <v>556</v>
      </c>
      <c r="AW22" s="70"/>
      <c r="AX22" s="70" t="s">
        <v>556</v>
      </c>
      <c r="AY22" s="70"/>
      <c r="AZ22" s="70"/>
      <c r="BA22" s="70"/>
      <c r="BB22" s="89" t="s">
        <v>1240</v>
      </c>
      <c r="BC22" s="163"/>
      <c r="BD22" s="163"/>
      <c r="BE22" s="163"/>
      <c r="BF22" s="163"/>
      <c r="BG22" s="163"/>
      <c r="BH22" s="68"/>
      <c r="BI22" s="75"/>
      <c r="BJ22" s="89" t="s">
        <v>1137</v>
      </c>
      <c r="BK22" s="170"/>
      <c r="BL22" s="167"/>
      <c r="BM22" s="17" t="s">
        <v>607</v>
      </c>
      <c r="BN22" s="168" t="s">
        <v>788</v>
      </c>
      <c r="BO22" s="169" t="s">
        <v>566</v>
      </c>
    </row>
    <row r="23" spans="1:67" s="7" customFormat="1" ht="21" hidden="1" customHeight="1" x14ac:dyDescent="0.55000000000000004">
      <c r="A23" s="158" t="s">
        <v>616</v>
      </c>
      <c r="B23" s="94">
        <v>65</v>
      </c>
      <c r="C23" s="94" t="s">
        <v>840</v>
      </c>
      <c r="D23" s="94" t="s">
        <v>282</v>
      </c>
      <c r="E23" s="94"/>
      <c r="F23" s="94" t="s">
        <v>593</v>
      </c>
      <c r="G23" s="190" t="s">
        <v>1715</v>
      </c>
      <c r="H23" s="94" t="s">
        <v>593</v>
      </c>
      <c r="I23" s="191" t="s">
        <v>618</v>
      </c>
      <c r="J23" s="192" t="s">
        <v>282</v>
      </c>
      <c r="K23" s="160" t="s">
        <v>594</v>
      </c>
      <c r="L23" s="70" t="s">
        <v>571</v>
      </c>
      <c r="M23" s="76" t="s">
        <v>571</v>
      </c>
      <c r="N23" s="78" t="s">
        <v>285</v>
      </c>
      <c r="O23" s="79" t="s">
        <v>1829</v>
      </c>
      <c r="P23" s="89" t="s">
        <v>1830</v>
      </c>
      <c r="Q23" s="89"/>
      <c r="R23" s="89"/>
      <c r="S23" s="171" t="s">
        <v>1831</v>
      </c>
      <c r="T23" s="89" t="s">
        <v>665</v>
      </c>
      <c r="U23" s="89" t="s">
        <v>1832</v>
      </c>
      <c r="V23" s="159" t="s">
        <v>1715</v>
      </c>
      <c r="W23" s="89" t="s">
        <v>666</v>
      </c>
      <c r="X23" s="163"/>
      <c r="Y23" s="68" t="s">
        <v>16</v>
      </c>
      <c r="Z23" s="75"/>
      <c r="AA23" s="68"/>
      <c r="AB23" s="76"/>
      <c r="AC23" s="68">
        <v>0</v>
      </c>
      <c r="AD23" s="68">
        <v>1</v>
      </c>
      <c r="AE23" s="68">
        <v>1</v>
      </c>
      <c r="AF23" s="77" t="s">
        <v>578</v>
      </c>
      <c r="AG23" s="78" t="s">
        <v>285</v>
      </c>
      <c r="AH23" s="78" t="s">
        <v>286</v>
      </c>
      <c r="AI23" s="79" t="s">
        <v>1829</v>
      </c>
      <c r="AJ23" s="68"/>
      <c r="AK23" s="78" t="s">
        <v>554</v>
      </c>
      <c r="AL23" s="68" t="s">
        <v>627</v>
      </c>
      <c r="AM23" s="68" t="s">
        <v>285</v>
      </c>
      <c r="AN23" s="68" t="s">
        <v>1833</v>
      </c>
      <c r="AO23" s="164" t="s">
        <v>1834</v>
      </c>
      <c r="AP23" s="89"/>
      <c r="AQ23" s="89"/>
      <c r="AR23" s="163"/>
      <c r="AS23" s="68"/>
      <c r="AT23" s="68"/>
      <c r="AU23" s="159" t="s">
        <v>1320</v>
      </c>
      <c r="AV23" s="68"/>
      <c r="AW23" s="68"/>
      <c r="AX23" s="68" t="s">
        <v>556</v>
      </c>
      <c r="AY23" s="68"/>
      <c r="AZ23" s="68"/>
      <c r="BA23" s="68"/>
      <c r="BB23" s="89" t="s">
        <v>1835</v>
      </c>
      <c r="BC23" s="163"/>
      <c r="BD23" s="163"/>
      <c r="BE23" s="163"/>
      <c r="BF23" s="163"/>
      <c r="BG23" s="163"/>
      <c r="BH23" s="68"/>
      <c r="BI23" s="75"/>
      <c r="BJ23" s="89" t="s">
        <v>1836</v>
      </c>
      <c r="BK23" s="170"/>
      <c r="BL23" s="167"/>
      <c r="BM23" s="17" t="s">
        <v>607</v>
      </c>
      <c r="BN23" s="168" t="s">
        <v>1362</v>
      </c>
      <c r="BO23" s="169" t="s">
        <v>566</v>
      </c>
    </row>
    <row r="24" spans="1:67" s="22" customFormat="1" ht="18" customHeight="1" x14ac:dyDescent="0.55000000000000004">
      <c r="A24" s="158" t="s">
        <v>616</v>
      </c>
      <c r="B24" s="68">
        <v>35</v>
      </c>
      <c r="C24" s="68" t="s">
        <v>1692</v>
      </c>
      <c r="D24" s="68" t="s">
        <v>1837</v>
      </c>
      <c r="E24" s="68" t="s">
        <v>1838</v>
      </c>
      <c r="F24" s="69" t="s">
        <v>867</v>
      </c>
      <c r="G24" s="159" t="s">
        <v>1715</v>
      </c>
      <c r="H24" s="68" t="s">
        <v>867</v>
      </c>
      <c r="I24" s="75" t="s">
        <v>618</v>
      </c>
      <c r="J24" s="81" t="s">
        <v>1839</v>
      </c>
      <c r="K24" s="160" t="s">
        <v>594</v>
      </c>
      <c r="L24" s="70" t="s">
        <v>571</v>
      </c>
      <c r="M24" s="76" t="s">
        <v>571</v>
      </c>
      <c r="N24" s="78" t="s">
        <v>124</v>
      </c>
      <c r="O24" s="79" t="s">
        <v>1840</v>
      </c>
      <c r="P24" s="89" t="s">
        <v>1841</v>
      </c>
      <c r="Q24" s="104"/>
      <c r="R24" s="104"/>
      <c r="S24" s="171" t="s">
        <v>1842</v>
      </c>
      <c r="T24" s="89" t="s">
        <v>640</v>
      </c>
      <c r="U24" s="89" t="s">
        <v>574</v>
      </c>
      <c r="V24" s="159" t="s">
        <v>1715</v>
      </c>
      <c r="W24" s="89" t="s">
        <v>16</v>
      </c>
      <c r="X24" s="163"/>
      <c r="Y24" s="68" t="s">
        <v>16</v>
      </c>
      <c r="Z24" s="75" t="s">
        <v>990</v>
      </c>
      <c r="AA24" s="68"/>
      <c r="AB24" s="76"/>
      <c r="AC24" s="68">
        <v>0</v>
      </c>
      <c r="AD24" s="68">
        <v>1</v>
      </c>
      <c r="AE24" s="68">
        <v>1</v>
      </c>
      <c r="AF24" s="77" t="s">
        <v>578</v>
      </c>
      <c r="AG24" s="78" t="s">
        <v>112</v>
      </c>
      <c r="AH24" s="78" t="s">
        <v>87</v>
      </c>
      <c r="AI24" s="79" t="s">
        <v>1840</v>
      </c>
      <c r="AJ24" s="68"/>
      <c r="AK24" s="78" t="s">
        <v>554</v>
      </c>
      <c r="AL24" s="68" t="s">
        <v>86</v>
      </c>
      <c r="AM24" s="68" t="s">
        <v>86</v>
      </c>
      <c r="AN24" s="68" t="s">
        <v>85</v>
      </c>
      <c r="AO24" s="89" t="s">
        <v>1843</v>
      </c>
      <c r="AP24" s="89"/>
      <c r="AQ24" s="89"/>
      <c r="AR24" s="73" t="s">
        <v>1844</v>
      </c>
      <c r="AS24" s="70">
        <v>1998666.66</v>
      </c>
      <c r="AT24" s="68" t="s">
        <v>13</v>
      </c>
      <c r="AU24" s="159" t="s">
        <v>1284</v>
      </c>
      <c r="AV24" s="193" t="s">
        <v>556</v>
      </c>
      <c r="AW24" s="163"/>
      <c r="AX24" s="193" t="s">
        <v>556</v>
      </c>
      <c r="AY24" s="163"/>
      <c r="AZ24" s="163"/>
      <c r="BA24" s="163"/>
      <c r="BB24" s="89" t="s">
        <v>1845</v>
      </c>
      <c r="BC24" s="163"/>
      <c r="BD24" s="163"/>
      <c r="BE24" s="163"/>
      <c r="BF24" s="163"/>
      <c r="BG24" s="163"/>
      <c r="BH24" s="68"/>
      <c r="BI24" s="75"/>
      <c r="BJ24" s="89" t="s">
        <v>1846</v>
      </c>
      <c r="BK24" s="170"/>
      <c r="BL24" s="167"/>
      <c r="BM24" s="17" t="s">
        <v>607</v>
      </c>
      <c r="BN24" s="168" t="s">
        <v>591</v>
      </c>
      <c r="BO24" s="104" t="s">
        <v>676</v>
      </c>
    </row>
    <row r="25" spans="1:67" s="7" customFormat="1" ht="49.75" hidden="1" customHeight="1" x14ac:dyDescent="0.55000000000000004">
      <c r="A25" s="84">
        <v>43</v>
      </c>
      <c r="B25" s="68">
        <v>47</v>
      </c>
      <c r="C25" s="68" t="s">
        <v>840</v>
      </c>
      <c r="D25" s="68" t="s">
        <v>1847</v>
      </c>
      <c r="E25" s="68" t="s">
        <v>1848</v>
      </c>
      <c r="F25" s="69" t="s">
        <v>97</v>
      </c>
      <c r="G25" s="159" t="s">
        <v>1715</v>
      </c>
      <c r="H25" s="68" t="s">
        <v>70</v>
      </c>
      <c r="I25" s="75" t="s">
        <v>618</v>
      </c>
      <c r="J25" s="73" t="s">
        <v>344</v>
      </c>
      <c r="K25" s="160" t="s">
        <v>620</v>
      </c>
      <c r="L25" s="70" t="s">
        <v>571</v>
      </c>
      <c r="M25" s="76" t="s">
        <v>545</v>
      </c>
      <c r="N25" s="68" t="s">
        <v>86</v>
      </c>
      <c r="O25" s="68" t="s">
        <v>1849</v>
      </c>
      <c r="P25" s="89" t="s">
        <v>1850</v>
      </c>
      <c r="Q25" s="89"/>
      <c r="R25" s="89" t="s">
        <v>1851</v>
      </c>
      <c r="S25" s="194" t="s">
        <v>1852</v>
      </c>
      <c r="T25" s="89" t="s">
        <v>640</v>
      </c>
      <c r="U25" s="89"/>
      <c r="V25" s="159" t="s">
        <v>1715</v>
      </c>
      <c r="W25" s="89"/>
      <c r="X25" s="163"/>
      <c r="Y25" s="68" t="s">
        <v>16</v>
      </c>
      <c r="Z25" s="75" t="s">
        <v>667</v>
      </c>
      <c r="AA25" s="68"/>
      <c r="AB25" s="76"/>
      <c r="AC25" s="68">
        <v>0</v>
      </c>
      <c r="AD25" s="68">
        <v>1</v>
      </c>
      <c r="AE25" s="68">
        <v>1</v>
      </c>
      <c r="AF25" s="77" t="s">
        <v>624</v>
      </c>
      <c r="AG25" s="78" t="s">
        <v>86</v>
      </c>
      <c r="AH25" s="78" t="s">
        <v>87</v>
      </c>
      <c r="AI25" s="78" t="s">
        <v>1849</v>
      </c>
      <c r="AJ25" s="68"/>
      <c r="AK25" s="78" t="s">
        <v>554</v>
      </c>
      <c r="AL25" s="68" t="s">
        <v>627</v>
      </c>
      <c r="AM25" s="68" t="s">
        <v>124</v>
      </c>
      <c r="AN25" s="68" t="s">
        <v>85</v>
      </c>
      <c r="AO25" s="89" t="s">
        <v>1853</v>
      </c>
      <c r="AP25" s="89"/>
      <c r="AQ25" s="163"/>
      <c r="AR25" s="163" t="s">
        <v>1854</v>
      </c>
      <c r="AS25" s="68"/>
      <c r="AT25" s="74"/>
      <c r="AU25" s="89"/>
      <c r="AV25" s="74"/>
      <c r="AW25" s="74"/>
      <c r="AX25" s="74"/>
      <c r="AY25" s="74"/>
      <c r="AZ25" s="74"/>
      <c r="BA25" s="74"/>
      <c r="BB25" s="73"/>
      <c r="BC25" s="74"/>
      <c r="BD25" s="74"/>
      <c r="BE25" s="74"/>
      <c r="BF25" s="74"/>
      <c r="BG25" s="74"/>
      <c r="BH25" s="74"/>
      <c r="BI25" s="165"/>
      <c r="BJ25" s="73"/>
      <c r="BK25" s="166"/>
      <c r="BL25" s="195" t="s">
        <v>1855</v>
      </c>
      <c r="BM25" s="92" t="s">
        <v>564</v>
      </c>
      <c r="BN25" s="168" t="s">
        <v>565</v>
      </c>
      <c r="BO25" s="169" t="s">
        <v>566</v>
      </c>
    </row>
    <row r="26" spans="1:67" s="22" customFormat="1" ht="72" hidden="1" customHeight="1" x14ac:dyDescent="0.55000000000000004">
      <c r="A26" s="67" t="s">
        <v>616</v>
      </c>
      <c r="B26" s="94">
        <v>33</v>
      </c>
      <c r="C26" s="94" t="s">
        <v>1692</v>
      </c>
      <c r="D26" s="94" t="s">
        <v>90</v>
      </c>
      <c r="E26" s="94" t="s">
        <v>1856</v>
      </c>
      <c r="F26" s="94" t="s">
        <v>618</v>
      </c>
      <c r="G26" s="190" t="s">
        <v>1715</v>
      </c>
      <c r="H26" s="94" t="s">
        <v>568</v>
      </c>
      <c r="I26" s="191" t="s">
        <v>618</v>
      </c>
      <c r="J26" s="192" t="s">
        <v>92</v>
      </c>
      <c r="K26" s="160" t="s">
        <v>594</v>
      </c>
      <c r="L26" s="70" t="s">
        <v>571</v>
      </c>
      <c r="M26" s="76" t="s">
        <v>571</v>
      </c>
      <c r="N26" s="78" t="s">
        <v>86</v>
      </c>
      <c r="O26" s="78" t="s">
        <v>1857</v>
      </c>
      <c r="P26" s="89" t="s">
        <v>1856</v>
      </c>
      <c r="Q26" s="104"/>
      <c r="R26" s="104"/>
      <c r="S26" s="171" t="s">
        <v>1858</v>
      </c>
      <c r="T26" s="89" t="s">
        <v>665</v>
      </c>
      <c r="U26" s="89" t="s">
        <v>1859</v>
      </c>
      <c r="V26" s="159" t="s">
        <v>1715</v>
      </c>
      <c r="W26" s="89" t="s">
        <v>666</v>
      </c>
      <c r="X26" s="163"/>
      <c r="Y26" s="68" t="s">
        <v>16</v>
      </c>
      <c r="Z26" s="75" t="s">
        <v>855</v>
      </c>
      <c r="AA26" s="68"/>
      <c r="AB26" s="76"/>
      <c r="AC26" s="68">
        <v>0</v>
      </c>
      <c r="AD26" s="68">
        <v>1</v>
      </c>
      <c r="AE26" s="68">
        <v>1</v>
      </c>
      <c r="AF26" s="77" t="s">
        <v>578</v>
      </c>
      <c r="AG26" s="78" t="s">
        <v>86</v>
      </c>
      <c r="AH26" s="78" t="s">
        <v>87</v>
      </c>
      <c r="AI26" s="78" t="s">
        <v>1857</v>
      </c>
      <c r="AJ26" s="68"/>
      <c r="AK26" s="78" t="s">
        <v>554</v>
      </c>
      <c r="AL26" s="68" t="s">
        <v>124</v>
      </c>
      <c r="AM26" s="68" t="s">
        <v>86</v>
      </c>
      <c r="AN26" s="68" t="s">
        <v>85</v>
      </c>
      <c r="AO26" s="196" t="s">
        <v>1860</v>
      </c>
      <c r="AP26" s="89"/>
      <c r="AQ26" s="89"/>
      <c r="AR26" s="163" t="s">
        <v>1861</v>
      </c>
      <c r="AS26" s="70" t="s">
        <v>1862</v>
      </c>
      <c r="AT26" s="68"/>
      <c r="AU26" s="159"/>
      <c r="AV26" s="70"/>
      <c r="AW26" s="70"/>
      <c r="AX26" s="70"/>
      <c r="AY26" s="70"/>
      <c r="AZ26" s="70"/>
      <c r="BA26" s="70"/>
      <c r="BB26" s="89"/>
      <c r="BC26" s="163"/>
      <c r="BD26" s="163"/>
      <c r="BE26" s="163"/>
      <c r="BF26" s="163"/>
      <c r="BG26" s="163"/>
      <c r="BH26" s="68"/>
      <c r="BI26" s="75"/>
      <c r="BJ26" s="89" t="s">
        <v>1863</v>
      </c>
      <c r="BK26" s="170" t="s">
        <v>13</v>
      </c>
      <c r="BL26" s="74" t="s">
        <v>1263</v>
      </c>
      <c r="BM26" s="17" t="s">
        <v>607</v>
      </c>
      <c r="BN26" s="168" t="s">
        <v>591</v>
      </c>
      <c r="BO26" s="104" t="s">
        <v>676</v>
      </c>
    </row>
    <row r="27" spans="1:67" s="22" customFormat="1" ht="57" hidden="1" customHeight="1" x14ac:dyDescent="0.55000000000000004">
      <c r="A27" s="158" t="s">
        <v>616</v>
      </c>
      <c r="B27" s="68">
        <v>48</v>
      </c>
      <c r="C27" s="68" t="s">
        <v>840</v>
      </c>
      <c r="D27" s="68" t="s">
        <v>1864</v>
      </c>
      <c r="E27" s="68" t="s">
        <v>1865</v>
      </c>
      <c r="F27" s="69" t="s">
        <v>97</v>
      </c>
      <c r="G27" s="159" t="s">
        <v>1715</v>
      </c>
      <c r="H27" s="68" t="s">
        <v>70</v>
      </c>
      <c r="I27" s="75" t="s">
        <v>618</v>
      </c>
      <c r="J27" s="73" t="s">
        <v>1866</v>
      </c>
      <c r="K27" s="197" t="s">
        <v>620</v>
      </c>
      <c r="L27" s="70" t="s">
        <v>571</v>
      </c>
      <c r="M27" s="76" t="s">
        <v>545</v>
      </c>
      <c r="N27" s="78" t="s">
        <v>86</v>
      </c>
      <c r="O27" s="79" t="s">
        <v>1867</v>
      </c>
      <c r="P27" s="89" t="s">
        <v>1865</v>
      </c>
      <c r="Q27" s="198"/>
      <c r="R27" s="198"/>
      <c r="S27" s="159"/>
      <c r="T27" s="89" t="s">
        <v>640</v>
      </c>
      <c r="U27" s="89"/>
      <c r="V27" s="159" t="s">
        <v>1715</v>
      </c>
      <c r="W27" s="89"/>
      <c r="X27" s="163"/>
      <c r="Y27" s="68" t="s">
        <v>16</v>
      </c>
      <c r="Z27" s="75" t="s">
        <v>1868</v>
      </c>
      <c r="AA27" s="68"/>
      <c r="AB27" s="76"/>
      <c r="AC27" s="68">
        <v>0</v>
      </c>
      <c r="AD27" s="68">
        <v>1</v>
      </c>
      <c r="AE27" s="68">
        <v>1</v>
      </c>
      <c r="AF27" s="77" t="s">
        <v>624</v>
      </c>
      <c r="AG27" s="78" t="s">
        <v>86</v>
      </c>
      <c r="AH27" s="78" t="s">
        <v>87</v>
      </c>
      <c r="AI27" s="79" t="s">
        <v>1867</v>
      </c>
      <c r="AJ27" s="79" t="s">
        <v>1869</v>
      </c>
      <c r="AK27" s="78" t="s">
        <v>554</v>
      </c>
      <c r="AL27" s="68" t="s">
        <v>627</v>
      </c>
      <c r="AM27" s="68"/>
      <c r="AN27" s="68"/>
      <c r="AO27" s="74"/>
      <c r="AP27" s="89"/>
      <c r="AQ27" s="163"/>
      <c r="AR27" s="163"/>
      <c r="AS27" s="68"/>
      <c r="AT27" s="68" t="s">
        <v>13</v>
      </c>
      <c r="AU27" s="89"/>
      <c r="AV27" s="74"/>
      <c r="AW27" s="74"/>
      <c r="AX27" s="74"/>
      <c r="AY27" s="74"/>
      <c r="AZ27" s="74"/>
      <c r="BA27" s="74"/>
      <c r="BB27" s="73"/>
      <c r="BC27" s="74"/>
      <c r="BD27" s="74"/>
      <c r="BE27" s="74"/>
      <c r="BF27" s="74"/>
      <c r="BG27" s="74"/>
      <c r="BH27" s="74"/>
      <c r="BI27" s="165"/>
      <c r="BJ27" s="73"/>
      <c r="BK27" s="166"/>
      <c r="BL27" s="167" t="s">
        <v>1870</v>
      </c>
      <c r="BM27" s="92" t="s">
        <v>564</v>
      </c>
      <c r="BN27" s="168" t="s">
        <v>565</v>
      </c>
      <c r="BO27" s="169" t="s">
        <v>566</v>
      </c>
    </row>
    <row r="28" spans="1:67" s="22" customFormat="1" ht="129.65" hidden="1" customHeight="1" x14ac:dyDescent="0.55000000000000004">
      <c r="A28" s="158" t="s">
        <v>616</v>
      </c>
      <c r="B28" s="68">
        <v>466</v>
      </c>
      <c r="C28" s="68"/>
      <c r="D28" s="68"/>
      <c r="E28" s="68"/>
      <c r="F28" s="69"/>
      <c r="G28" s="159" t="s">
        <v>1715</v>
      </c>
      <c r="H28" s="68" t="s">
        <v>867</v>
      </c>
      <c r="I28" s="75" t="s">
        <v>618</v>
      </c>
      <c r="J28" s="81" t="s">
        <v>123</v>
      </c>
      <c r="K28" s="160" t="s">
        <v>594</v>
      </c>
      <c r="L28" s="70" t="s">
        <v>571</v>
      </c>
      <c r="M28" s="76" t="s">
        <v>571</v>
      </c>
      <c r="N28" s="78" t="s">
        <v>86</v>
      </c>
      <c r="O28" s="79" t="s">
        <v>1871</v>
      </c>
      <c r="P28" s="199" t="s">
        <v>1872</v>
      </c>
      <c r="Q28" s="104"/>
      <c r="R28" s="104"/>
      <c r="S28" s="200"/>
      <c r="T28" s="89" t="s">
        <v>640</v>
      </c>
      <c r="U28" s="89"/>
      <c r="V28" s="159" t="s">
        <v>1715</v>
      </c>
      <c r="W28" s="89"/>
      <c r="X28" s="163"/>
      <c r="Y28" s="68" t="s">
        <v>16</v>
      </c>
      <c r="Z28" s="75"/>
      <c r="AA28" s="68"/>
      <c r="AB28" s="76"/>
      <c r="AC28" s="68"/>
      <c r="AD28" s="68"/>
      <c r="AE28" s="68"/>
      <c r="AF28" s="77" t="s">
        <v>578</v>
      </c>
      <c r="AG28" s="78" t="s">
        <v>86</v>
      </c>
      <c r="AH28" s="91" t="s">
        <v>87</v>
      </c>
      <c r="AI28" s="79" t="s">
        <v>1871</v>
      </c>
      <c r="AJ28" s="79" t="s">
        <v>1142</v>
      </c>
      <c r="AK28" s="79" t="s">
        <v>554</v>
      </c>
      <c r="AL28" s="68"/>
      <c r="AM28" s="68" t="s">
        <v>86</v>
      </c>
      <c r="AN28" s="68" t="s">
        <v>85</v>
      </c>
      <c r="AO28" s="89" t="s">
        <v>1873</v>
      </c>
      <c r="AP28" s="89"/>
      <c r="AQ28" s="89"/>
      <c r="AR28" s="163"/>
      <c r="AS28" s="68"/>
      <c r="AT28" s="74"/>
      <c r="AU28" s="159" t="s">
        <v>1101</v>
      </c>
      <c r="AV28" s="70" t="s">
        <v>556</v>
      </c>
      <c r="AW28" s="70"/>
      <c r="AX28" s="70"/>
      <c r="AY28" s="74" t="s">
        <v>556</v>
      </c>
      <c r="AZ28" s="74"/>
      <c r="BA28" s="74"/>
      <c r="BB28" s="89" t="s">
        <v>1874</v>
      </c>
      <c r="BC28" s="74"/>
      <c r="BD28" s="74"/>
      <c r="BE28" s="74"/>
      <c r="BF28" s="74"/>
      <c r="BG28" s="74"/>
      <c r="BH28" s="74"/>
      <c r="BI28" s="165"/>
      <c r="BJ28" s="89" t="s">
        <v>1875</v>
      </c>
      <c r="BK28" s="166"/>
      <c r="BL28" s="167"/>
      <c r="BM28" s="17" t="s">
        <v>607</v>
      </c>
      <c r="BN28" s="168" t="s">
        <v>1392</v>
      </c>
      <c r="BO28" s="104" t="s">
        <v>1876</v>
      </c>
    </row>
    <row r="29" spans="1:67" s="22" customFormat="1" ht="57" hidden="1" customHeight="1" x14ac:dyDescent="0.55000000000000004">
      <c r="A29" s="158" t="s">
        <v>616</v>
      </c>
      <c r="B29" s="68">
        <v>78</v>
      </c>
      <c r="C29" s="68" t="s">
        <v>840</v>
      </c>
      <c r="D29" s="68" t="s">
        <v>1877</v>
      </c>
      <c r="E29" s="68" t="s">
        <v>1878</v>
      </c>
      <c r="F29" s="69" t="s">
        <v>541</v>
      </c>
      <c r="G29" s="159" t="s">
        <v>1715</v>
      </c>
      <c r="H29" s="68" t="s">
        <v>541</v>
      </c>
      <c r="I29" s="75" t="s">
        <v>618</v>
      </c>
      <c r="J29" s="73" t="s">
        <v>1877</v>
      </c>
      <c r="K29" s="160" t="s">
        <v>544</v>
      </c>
      <c r="L29" s="70" t="s">
        <v>545</v>
      </c>
      <c r="M29" s="76" t="s">
        <v>545</v>
      </c>
      <c r="N29" s="72" t="s">
        <v>546</v>
      </c>
      <c r="O29" s="79" t="s">
        <v>1879</v>
      </c>
      <c r="P29" s="161" t="s">
        <v>1880</v>
      </c>
      <c r="Q29" s="201"/>
      <c r="R29" s="201" t="s">
        <v>1724</v>
      </c>
      <c r="S29" s="162" t="s">
        <v>1725</v>
      </c>
      <c r="T29" s="89" t="s">
        <v>16</v>
      </c>
      <c r="U29" s="89"/>
      <c r="V29" s="159" t="s">
        <v>1715</v>
      </c>
      <c r="W29" s="89" t="s">
        <v>550</v>
      </c>
      <c r="X29" s="163"/>
      <c r="Y29" s="68" t="s">
        <v>16</v>
      </c>
      <c r="Z29" s="75" t="s">
        <v>990</v>
      </c>
      <c r="AA29" s="68"/>
      <c r="AB29" s="76"/>
      <c r="AC29" s="68">
        <v>0</v>
      </c>
      <c r="AD29" s="68">
        <v>1</v>
      </c>
      <c r="AE29" s="68">
        <v>1</v>
      </c>
      <c r="AF29" s="77" t="s">
        <v>553</v>
      </c>
      <c r="AG29" s="96" t="s">
        <v>292</v>
      </c>
      <c r="AH29" s="91" t="s">
        <v>293</v>
      </c>
      <c r="AI29" s="132" t="s">
        <v>1879</v>
      </c>
      <c r="AJ29" s="68"/>
      <c r="AK29" s="78" t="s">
        <v>554</v>
      </c>
      <c r="AL29" s="68" t="s">
        <v>199</v>
      </c>
      <c r="AM29" s="68" t="s">
        <v>199</v>
      </c>
      <c r="AN29" s="68" t="s">
        <v>200</v>
      </c>
      <c r="AO29" s="189" t="s">
        <v>1881</v>
      </c>
      <c r="AP29" s="89" t="s">
        <v>1882</v>
      </c>
      <c r="AQ29" s="163"/>
      <c r="AR29" s="163" t="s">
        <v>1883</v>
      </c>
      <c r="AS29" s="68"/>
      <c r="AT29" s="68" t="s">
        <v>13</v>
      </c>
      <c r="AU29" s="159" t="s">
        <v>1284</v>
      </c>
      <c r="AV29" s="70" t="s">
        <v>556</v>
      </c>
      <c r="AW29" s="70"/>
      <c r="AX29" s="70" t="s">
        <v>556</v>
      </c>
      <c r="AY29" s="70"/>
      <c r="AZ29" s="70"/>
      <c r="BA29" s="70"/>
      <c r="BB29" s="89" t="s">
        <v>1882</v>
      </c>
      <c r="BC29" s="163"/>
      <c r="BD29" s="163"/>
      <c r="BE29" s="163"/>
      <c r="BF29" s="163"/>
      <c r="BG29" s="163"/>
      <c r="BH29" s="68"/>
      <c r="BI29" s="75"/>
      <c r="BJ29" s="89" t="s">
        <v>1884</v>
      </c>
      <c r="BK29" s="170"/>
      <c r="BL29" s="167"/>
      <c r="BM29" s="81" t="s">
        <v>564</v>
      </c>
      <c r="BN29" s="81" t="s">
        <v>565</v>
      </c>
      <c r="BO29" s="169" t="s">
        <v>566</v>
      </c>
    </row>
    <row r="30" spans="1:67" s="7" customFormat="1" ht="22.5" hidden="1" customHeight="1" x14ac:dyDescent="0.55000000000000004">
      <c r="A30" s="158" t="s">
        <v>616</v>
      </c>
      <c r="B30" s="68">
        <v>172</v>
      </c>
      <c r="C30" s="68" t="s">
        <v>118</v>
      </c>
      <c r="D30" s="68" t="s">
        <v>1885</v>
      </c>
      <c r="E30" s="68"/>
      <c r="F30" s="69" t="s">
        <v>541</v>
      </c>
      <c r="G30" s="159" t="s">
        <v>1715</v>
      </c>
      <c r="H30" s="68" t="s">
        <v>541</v>
      </c>
      <c r="I30" s="75" t="s">
        <v>118</v>
      </c>
      <c r="J30" s="73" t="s">
        <v>1877</v>
      </c>
      <c r="K30" s="160" t="s">
        <v>544</v>
      </c>
      <c r="L30" s="70" t="s">
        <v>545</v>
      </c>
      <c r="M30" s="76" t="s">
        <v>545</v>
      </c>
      <c r="N30" s="72" t="s">
        <v>546</v>
      </c>
      <c r="O30" s="79" t="s">
        <v>1886</v>
      </c>
      <c r="P30" s="161" t="s">
        <v>1887</v>
      </c>
      <c r="Q30" s="104"/>
      <c r="R30" s="104"/>
      <c r="S30" s="89"/>
      <c r="T30" s="89" t="s">
        <v>16</v>
      </c>
      <c r="U30" s="89"/>
      <c r="V30" s="159" t="s">
        <v>1715</v>
      </c>
      <c r="W30" s="89" t="s">
        <v>550</v>
      </c>
      <c r="X30" s="163"/>
      <c r="Y30" s="68" t="s">
        <v>16</v>
      </c>
      <c r="Z30" s="75" t="s">
        <v>990</v>
      </c>
      <c r="AA30" s="68"/>
      <c r="AB30" s="76"/>
      <c r="AC30" s="68">
        <v>0</v>
      </c>
      <c r="AD30" s="68">
        <v>1</v>
      </c>
      <c r="AE30" s="68">
        <v>1</v>
      </c>
      <c r="AF30" s="77" t="s">
        <v>553</v>
      </c>
      <c r="AG30" s="96" t="s">
        <v>292</v>
      </c>
      <c r="AH30" s="91" t="s">
        <v>293</v>
      </c>
      <c r="AI30" s="132" t="s">
        <v>1886</v>
      </c>
      <c r="AJ30" s="68"/>
      <c r="AK30" s="78" t="s">
        <v>554</v>
      </c>
      <c r="AL30" s="68" t="s">
        <v>199</v>
      </c>
      <c r="AM30" s="68" t="s">
        <v>199</v>
      </c>
      <c r="AN30" s="68" t="s">
        <v>200</v>
      </c>
      <c r="AO30" s="189" t="s">
        <v>1881</v>
      </c>
      <c r="AP30" s="89"/>
      <c r="AQ30" s="163"/>
      <c r="AR30" s="163" t="s">
        <v>1883</v>
      </c>
      <c r="AS30" s="68"/>
      <c r="AT30" s="68" t="s">
        <v>13</v>
      </c>
      <c r="AU30" s="159"/>
      <c r="AV30" s="68"/>
      <c r="AW30" s="68"/>
      <c r="AX30" s="68"/>
      <c r="AY30" s="68"/>
      <c r="AZ30" s="68"/>
      <c r="BA30" s="68"/>
      <c r="BB30" s="89"/>
      <c r="BC30" s="163"/>
      <c r="BD30" s="163"/>
      <c r="BE30" s="163"/>
      <c r="BF30" s="163"/>
      <c r="BG30" s="163"/>
      <c r="BH30" s="68"/>
      <c r="BI30" s="75"/>
      <c r="BJ30" s="89" t="s">
        <v>1888</v>
      </c>
      <c r="BK30" s="170"/>
      <c r="BL30" s="167"/>
      <c r="BM30" s="81" t="s">
        <v>564</v>
      </c>
      <c r="BN30" s="81" t="s">
        <v>565</v>
      </c>
      <c r="BO30" s="169" t="s">
        <v>566</v>
      </c>
    </row>
    <row r="31" spans="1:67" s="7" customFormat="1" ht="22.5" hidden="1" customHeight="1" x14ac:dyDescent="0.55000000000000004">
      <c r="A31" s="84" t="s">
        <v>616</v>
      </c>
      <c r="B31" s="68">
        <v>235</v>
      </c>
      <c r="C31" s="68"/>
      <c r="D31" s="68"/>
      <c r="E31" s="68"/>
      <c r="F31" s="69" t="s">
        <v>541</v>
      </c>
      <c r="G31" s="159" t="s">
        <v>1715</v>
      </c>
      <c r="H31" s="68" t="s">
        <v>541</v>
      </c>
      <c r="I31" s="75" t="s">
        <v>55</v>
      </c>
      <c r="J31" s="73" t="s">
        <v>1877</v>
      </c>
      <c r="K31" s="160" t="s">
        <v>544</v>
      </c>
      <c r="L31" s="70" t="s">
        <v>545</v>
      </c>
      <c r="M31" s="76" t="s">
        <v>545</v>
      </c>
      <c r="N31" s="72" t="s">
        <v>546</v>
      </c>
      <c r="O31" s="79" t="s">
        <v>1889</v>
      </c>
      <c r="P31" s="161" t="s">
        <v>1890</v>
      </c>
      <c r="Q31" s="104"/>
      <c r="R31" s="104"/>
      <c r="S31" s="89"/>
      <c r="T31" s="89" t="s">
        <v>16</v>
      </c>
      <c r="U31" s="89"/>
      <c r="V31" s="159" t="s">
        <v>1715</v>
      </c>
      <c r="W31" s="89" t="s">
        <v>550</v>
      </c>
      <c r="X31" s="163"/>
      <c r="Y31" s="68" t="s">
        <v>16</v>
      </c>
      <c r="Z31" s="75" t="s">
        <v>990</v>
      </c>
      <c r="AA31" s="68"/>
      <c r="AB31" s="76"/>
      <c r="AC31" s="68">
        <v>1</v>
      </c>
      <c r="AD31" s="68">
        <v>0</v>
      </c>
      <c r="AE31" s="68">
        <v>-1</v>
      </c>
      <c r="AF31" s="77" t="s">
        <v>553</v>
      </c>
      <c r="AG31" s="96" t="s">
        <v>292</v>
      </c>
      <c r="AH31" s="78" t="s">
        <v>293</v>
      </c>
      <c r="AI31" s="132" t="s">
        <v>1889</v>
      </c>
      <c r="AJ31" s="68"/>
      <c r="AK31" s="78" t="s">
        <v>554</v>
      </c>
      <c r="AL31" s="68" t="s">
        <v>199</v>
      </c>
      <c r="AM31" s="68" t="s">
        <v>199</v>
      </c>
      <c r="AN31" s="68" t="s">
        <v>200</v>
      </c>
      <c r="AO31" s="189" t="s">
        <v>1881</v>
      </c>
      <c r="AP31" s="89" t="s">
        <v>1891</v>
      </c>
      <c r="AQ31" s="163"/>
      <c r="AR31" s="163" t="s">
        <v>1883</v>
      </c>
      <c r="AS31" s="68"/>
      <c r="AT31" s="68" t="s">
        <v>13</v>
      </c>
      <c r="AU31" s="159" t="s">
        <v>1284</v>
      </c>
      <c r="AV31" s="70" t="s">
        <v>556</v>
      </c>
      <c r="AW31" s="70"/>
      <c r="AX31" s="70" t="s">
        <v>556</v>
      </c>
      <c r="AY31" s="70"/>
      <c r="AZ31" s="70"/>
      <c r="BA31" s="70"/>
      <c r="BB31" s="89" t="s">
        <v>1891</v>
      </c>
      <c r="BC31" s="163"/>
      <c r="BD31" s="163"/>
      <c r="BE31" s="163"/>
      <c r="BF31" s="163"/>
      <c r="BG31" s="163"/>
      <c r="BH31" s="68"/>
      <c r="BI31" s="75"/>
      <c r="BJ31" s="89" t="s">
        <v>1892</v>
      </c>
      <c r="BK31" s="170"/>
      <c r="BL31" s="167"/>
      <c r="BM31" s="81" t="s">
        <v>564</v>
      </c>
      <c r="BN31" s="81" t="s">
        <v>565</v>
      </c>
      <c r="BO31" s="169" t="s">
        <v>566</v>
      </c>
    </row>
    <row r="32" spans="1:67" s="7" customFormat="1" ht="22.5" hidden="1" customHeight="1" x14ac:dyDescent="0.55000000000000004">
      <c r="A32" s="84">
        <v>46</v>
      </c>
      <c r="B32" s="68">
        <v>36</v>
      </c>
      <c r="C32" s="68" t="s">
        <v>1692</v>
      </c>
      <c r="D32" s="68" t="s">
        <v>1893</v>
      </c>
      <c r="E32" s="68" t="s">
        <v>1894</v>
      </c>
      <c r="F32" s="69" t="s">
        <v>618</v>
      </c>
      <c r="G32" s="159" t="s">
        <v>1715</v>
      </c>
      <c r="H32" s="68" t="s">
        <v>70</v>
      </c>
      <c r="I32" s="75" t="s">
        <v>618</v>
      </c>
      <c r="J32" s="71" t="s">
        <v>1893</v>
      </c>
      <c r="K32" s="160" t="s">
        <v>620</v>
      </c>
      <c r="L32" s="70" t="s">
        <v>571</v>
      </c>
      <c r="M32" s="76" t="s">
        <v>545</v>
      </c>
      <c r="N32" s="78" t="s">
        <v>86</v>
      </c>
      <c r="O32" s="78" t="s">
        <v>1895</v>
      </c>
      <c r="P32" s="89" t="s">
        <v>1896</v>
      </c>
      <c r="Q32" s="89"/>
      <c r="R32" s="89"/>
      <c r="S32" s="159"/>
      <c r="T32" s="89" t="s">
        <v>640</v>
      </c>
      <c r="U32" s="89"/>
      <c r="V32" s="159" t="s">
        <v>1715</v>
      </c>
      <c r="W32" s="89"/>
      <c r="X32" s="163"/>
      <c r="Y32" s="68" t="s">
        <v>16</v>
      </c>
      <c r="Z32" s="75" t="s">
        <v>855</v>
      </c>
      <c r="AA32" s="68"/>
      <c r="AB32" s="76"/>
      <c r="AC32" s="68">
        <v>0</v>
      </c>
      <c r="AD32" s="68">
        <v>1</v>
      </c>
      <c r="AE32" s="68">
        <v>1</v>
      </c>
      <c r="AF32" s="77" t="s">
        <v>624</v>
      </c>
      <c r="AG32" s="78" t="s">
        <v>86</v>
      </c>
      <c r="AH32" s="172" t="s">
        <v>87</v>
      </c>
      <c r="AI32" s="78" t="s">
        <v>1895</v>
      </c>
      <c r="AJ32" s="68"/>
      <c r="AK32" s="78" t="s">
        <v>554</v>
      </c>
      <c r="AL32" s="68" t="s">
        <v>86</v>
      </c>
      <c r="AM32" s="68" t="s">
        <v>327</v>
      </c>
      <c r="AN32" s="68" t="s">
        <v>63</v>
      </c>
      <c r="AO32" s="164" t="s">
        <v>1719</v>
      </c>
      <c r="AP32" s="89"/>
      <c r="AQ32" s="163"/>
      <c r="AR32" s="163" t="s">
        <v>1897</v>
      </c>
      <c r="AS32" s="68" t="s">
        <v>1898</v>
      </c>
      <c r="AT32" s="74"/>
      <c r="AU32" s="89"/>
      <c r="AV32" s="74"/>
      <c r="AW32" s="74"/>
      <c r="AX32" s="74"/>
      <c r="AY32" s="74"/>
      <c r="AZ32" s="74"/>
      <c r="BA32" s="74"/>
      <c r="BB32" s="73"/>
      <c r="BC32" s="74"/>
      <c r="BD32" s="74"/>
      <c r="BE32" s="74"/>
      <c r="BF32" s="74"/>
      <c r="BG32" s="74"/>
      <c r="BH32" s="74"/>
      <c r="BI32" s="165"/>
      <c r="BJ32" s="73"/>
      <c r="BK32" s="166"/>
      <c r="BL32" s="167"/>
      <c r="BM32" s="17" t="s">
        <v>607</v>
      </c>
      <c r="BN32" s="168" t="s">
        <v>565</v>
      </c>
      <c r="BO32" s="169" t="s">
        <v>566</v>
      </c>
    </row>
    <row r="33" spans="1:67" s="22" customFormat="1" ht="57" hidden="1" customHeight="1" x14ac:dyDescent="0.55000000000000004">
      <c r="A33" s="158" t="s">
        <v>616</v>
      </c>
      <c r="B33" s="68">
        <v>228</v>
      </c>
      <c r="C33" s="68"/>
      <c r="D33" s="68"/>
      <c r="E33" s="68" t="s">
        <v>1899</v>
      </c>
      <c r="F33" s="69" t="s">
        <v>1900</v>
      </c>
      <c r="G33" s="159" t="s">
        <v>1715</v>
      </c>
      <c r="H33" s="68" t="s">
        <v>593</v>
      </c>
      <c r="I33" s="75" t="s">
        <v>118</v>
      </c>
      <c r="J33" s="71" t="s">
        <v>160</v>
      </c>
      <c r="K33" s="160" t="s">
        <v>594</v>
      </c>
      <c r="L33" s="68" t="s">
        <v>571</v>
      </c>
      <c r="M33" s="97" t="s">
        <v>571</v>
      </c>
      <c r="N33" s="68" t="s">
        <v>124</v>
      </c>
      <c r="O33" s="70" t="s">
        <v>1901</v>
      </c>
      <c r="P33" s="89" t="s">
        <v>1902</v>
      </c>
      <c r="Q33" s="89"/>
      <c r="R33" s="89"/>
      <c r="S33" s="171" t="s">
        <v>1903</v>
      </c>
      <c r="T33" s="89" t="s">
        <v>16</v>
      </c>
      <c r="U33" s="89"/>
      <c r="V33" s="159" t="s">
        <v>1715</v>
      </c>
      <c r="W33" s="89" t="s">
        <v>870</v>
      </c>
      <c r="X33" s="163"/>
      <c r="Y33" s="68" t="s">
        <v>16</v>
      </c>
      <c r="Z33" s="75" t="s">
        <v>855</v>
      </c>
      <c r="AA33" s="68"/>
      <c r="AB33" s="76"/>
      <c r="AC33" s="68">
        <v>1</v>
      </c>
      <c r="AD33" s="68">
        <v>0</v>
      </c>
      <c r="AE33" s="68">
        <v>-1</v>
      </c>
      <c r="AF33" s="77" t="s">
        <v>578</v>
      </c>
      <c r="AG33" s="78" t="s">
        <v>162</v>
      </c>
      <c r="AH33" s="78" t="s">
        <v>163</v>
      </c>
      <c r="AI33" s="79" t="s">
        <v>1901</v>
      </c>
      <c r="AJ33" s="68"/>
      <c r="AK33" s="78" t="s">
        <v>554</v>
      </c>
      <c r="AL33" s="68" t="s">
        <v>117</v>
      </c>
      <c r="AM33" s="68" t="s">
        <v>117</v>
      </c>
      <c r="AN33" s="68" t="s">
        <v>85</v>
      </c>
      <c r="AO33" s="174" t="s">
        <v>1904</v>
      </c>
      <c r="AP33" s="89"/>
      <c r="AQ33" s="163"/>
      <c r="AR33" s="163" t="s">
        <v>1905</v>
      </c>
      <c r="AS33" s="202" t="s">
        <v>1906</v>
      </c>
      <c r="AT33" s="167"/>
      <c r="AU33" s="159"/>
      <c r="AV33" s="68"/>
      <c r="AW33" s="68"/>
      <c r="AX33" s="68"/>
      <c r="AY33" s="68"/>
      <c r="AZ33" s="68"/>
      <c r="BA33" s="68"/>
      <c r="BB33" s="89"/>
      <c r="BC33" s="163"/>
      <c r="BD33" s="163"/>
      <c r="BE33" s="163"/>
      <c r="BF33" s="163"/>
      <c r="BG33" s="163"/>
      <c r="BH33" s="68"/>
      <c r="BI33" s="75"/>
      <c r="BJ33" s="89" t="s">
        <v>1907</v>
      </c>
      <c r="BK33" s="170"/>
      <c r="BL33" s="167"/>
      <c r="BM33" s="17" t="s">
        <v>901</v>
      </c>
      <c r="BN33" s="168" t="s">
        <v>901</v>
      </c>
      <c r="BO33" s="104" t="s">
        <v>877</v>
      </c>
    </row>
    <row r="34" spans="1:67" s="22" customFormat="1" ht="57" hidden="1" customHeight="1" x14ac:dyDescent="0.55000000000000004">
      <c r="A34" s="158">
        <v>151</v>
      </c>
      <c r="B34" s="68">
        <v>236</v>
      </c>
      <c r="C34" s="68"/>
      <c r="D34" s="68"/>
      <c r="E34" s="68"/>
      <c r="F34" s="69" t="s">
        <v>735</v>
      </c>
      <c r="G34" s="159" t="s">
        <v>1715</v>
      </c>
      <c r="H34" s="68" t="s">
        <v>735</v>
      </c>
      <c r="I34" s="75" t="s">
        <v>55</v>
      </c>
      <c r="J34" s="71" t="s">
        <v>227</v>
      </c>
      <c r="K34" s="160" t="s">
        <v>544</v>
      </c>
      <c r="L34" s="70" t="s">
        <v>545</v>
      </c>
      <c r="M34" s="76" t="s">
        <v>545</v>
      </c>
      <c r="N34" s="78" t="s">
        <v>228</v>
      </c>
      <c r="O34" s="68"/>
      <c r="P34" s="89" t="s">
        <v>1908</v>
      </c>
      <c r="Q34" s="104"/>
      <c r="R34" s="104" t="s">
        <v>1793</v>
      </c>
      <c r="S34" s="162" t="s">
        <v>1909</v>
      </c>
      <c r="T34" s="89" t="s">
        <v>16</v>
      </c>
      <c r="U34" s="89"/>
      <c r="V34" s="159" t="s">
        <v>1715</v>
      </c>
      <c r="W34" s="89" t="s">
        <v>16</v>
      </c>
      <c r="X34" s="163"/>
      <c r="Y34" s="68" t="s">
        <v>16</v>
      </c>
      <c r="Z34" s="75"/>
      <c r="AA34" s="68"/>
      <c r="AB34" s="76"/>
      <c r="AC34" s="68">
        <v>1</v>
      </c>
      <c r="AD34" s="68">
        <v>0</v>
      </c>
      <c r="AE34" s="75">
        <v>-1</v>
      </c>
      <c r="AF34" s="77" t="s">
        <v>624</v>
      </c>
      <c r="AG34" s="175" t="s">
        <v>228</v>
      </c>
      <c r="AH34" s="78" t="s">
        <v>223</v>
      </c>
      <c r="AI34" s="68"/>
      <c r="AJ34" s="68"/>
      <c r="AK34" s="78" t="s">
        <v>554</v>
      </c>
      <c r="AL34" s="68" t="s">
        <v>228</v>
      </c>
      <c r="AM34" s="68" t="s">
        <v>228</v>
      </c>
      <c r="AN34" s="68" t="s">
        <v>223</v>
      </c>
      <c r="AO34" s="203"/>
      <c r="AP34" s="89"/>
      <c r="AQ34" s="163"/>
      <c r="AR34" s="163"/>
      <c r="AS34" s="68"/>
      <c r="AT34" s="68"/>
      <c r="AU34" s="159" t="s">
        <v>1284</v>
      </c>
      <c r="AV34" s="70" t="s">
        <v>556</v>
      </c>
      <c r="AW34" s="70"/>
      <c r="AX34" s="70" t="s">
        <v>556</v>
      </c>
      <c r="AY34" s="68"/>
      <c r="AZ34" s="68"/>
      <c r="BA34" s="68"/>
      <c r="BB34" s="89"/>
      <c r="BC34" s="163"/>
      <c r="BD34" s="163"/>
      <c r="BE34" s="163"/>
      <c r="BF34" s="163"/>
      <c r="BG34" s="163"/>
      <c r="BH34" s="68"/>
      <c r="BI34" s="75"/>
      <c r="BJ34" s="89"/>
      <c r="BK34" s="170"/>
      <c r="BL34" s="167"/>
      <c r="BM34" s="17" t="s">
        <v>716</v>
      </c>
      <c r="BN34" s="168" t="s">
        <v>716</v>
      </c>
      <c r="BO34" s="104" t="s">
        <v>1910</v>
      </c>
    </row>
    <row r="35" spans="1:67" s="7" customFormat="1" ht="18" hidden="1" customHeight="1" x14ac:dyDescent="0.55000000000000004">
      <c r="A35" s="158" t="s">
        <v>616</v>
      </c>
      <c r="B35" s="68">
        <v>26</v>
      </c>
      <c r="C35" s="68" t="s">
        <v>618</v>
      </c>
      <c r="D35" s="68" t="s">
        <v>227</v>
      </c>
      <c r="E35" s="68" t="s">
        <v>1911</v>
      </c>
      <c r="F35" s="69" t="s">
        <v>735</v>
      </c>
      <c r="G35" s="159" t="s">
        <v>1715</v>
      </c>
      <c r="H35" s="68" t="s">
        <v>735</v>
      </c>
      <c r="I35" s="75" t="s">
        <v>618</v>
      </c>
      <c r="J35" s="71" t="s">
        <v>227</v>
      </c>
      <c r="K35" s="160" t="s">
        <v>544</v>
      </c>
      <c r="L35" s="70" t="s">
        <v>545</v>
      </c>
      <c r="M35" s="76" t="s">
        <v>545</v>
      </c>
      <c r="N35" s="78" t="s">
        <v>228</v>
      </c>
      <c r="O35" s="68"/>
      <c r="P35" s="89" t="s">
        <v>1908</v>
      </c>
      <c r="Q35" s="104"/>
      <c r="R35" s="104" t="s">
        <v>1793</v>
      </c>
      <c r="S35" s="162" t="s">
        <v>1909</v>
      </c>
      <c r="T35" s="89" t="s">
        <v>16</v>
      </c>
      <c r="U35" s="89"/>
      <c r="V35" s="159" t="s">
        <v>1715</v>
      </c>
      <c r="W35" s="89" t="s">
        <v>16</v>
      </c>
      <c r="X35" s="163"/>
      <c r="Y35" s="68" t="s">
        <v>16</v>
      </c>
      <c r="Z35" s="75" t="s">
        <v>855</v>
      </c>
      <c r="AA35" s="68"/>
      <c r="AB35" s="76"/>
      <c r="AC35" s="68">
        <v>0</v>
      </c>
      <c r="AD35" s="68">
        <v>1</v>
      </c>
      <c r="AE35" s="68">
        <v>1</v>
      </c>
      <c r="AF35" s="204" t="s">
        <v>624</v>
      </c>
      <c r="AG35" s="78" t="s">
        <v>228</v>
      </c>
      <c r="AH35" s="78" t="s">
        <v>223</v>
      </c>
      <c r="AI35" s="68"/>
      <c r="AJ35" s="68"/>
      <c r="AK35" s="78" t="s">
        <v>554</v>
      </c>
      <c r="AL35" s="68" t="s">
        <v>228</v>
      </c>
      <c r="AM35" s="68" t="s">
        <v>228</v>
      </c>
      <c r="AN35" s="68" t="s">
        <v>223</v>
      </c>
      <c r="AO35" s="163"/>
      <c r="AP35" s="89"/>
      <c r="AQ35" s="203"/>
      <c r="AR35" s="163"/>
      <c r="AS35" s="68"/>
      <c r="AT35" s="68"/>
      <c r="AU35" s="159" t="s">
        <v>1284</v>
      </c>
      <c r="AV35" s="70" t="s">
        <v>556</v>
      </c>
      <c r="AW35" s="70"/>
      <c r="AX35" s="70" t="s">
        <v>556</v>
      </c>
      <c r="AY35" s="68"/>
      <c r="AZ35" s="68"/>
      <c r="BA35" s="68"/>
      <c r="BB35" s="89"/>
      <c r="BC35" s="163"/>
      <c r="BD35" s="163"/>
      <c r="BE35" s="163"/>
      <c r="BF35" s="163"/>
      <c r="BG35" s="163"/>
      <c r="BH35" s="68"/>
      <c r="BI35" s="75"/>
      <c r="BJ35" s="89" t="s">
        <v>1912</v>
      </c>
      <c r="BK35" s="170"/>
      <c r="BL35" s="74"/>
      <c r="BM35" s="17" t="s">
        <v>716</v>
      </c>
      <c r="BN35" s="168" t="s">
        <v>716</v>
      </c>
      <c r="BO35" s="104" t="s">
        <v>1910</v>
      </c>
    </row>
    <row r="36" spans="1:67" s="7" customFormat="1" ht="123.65" hidden="1" customHeight="1" x14ac:dyDescent="0.55000000000000004">
      <c r="A36" s="158" t="s">
        <v>616</v>
      </c>
      <c r="B36" s="68">
        <v>237</v>
      </c>
      <c r="C36" s="68"/>
      <c r="D36" s="68"/>
      <c r="E36" s="68"/>
      <c r="F36" s="69" t="s">
        <v>735</v>
      </c>
      <c r="G36" s="159" t="s">
        <v>1715</v>
      </c>
      <c r="H36" s="68" t="s">
        <v>735</v>
      </c>
      <c r="I36" s="75" t="s">
        <v>118</v>
      </c>
      <c r="J36" s="71" t="s">
        <v>227</v>
      </c>
      <c r="K36" s="160" t="s">
        <v>544</v>
      </c>
      <c r="L36" s="70" t="s">
        <v>545</v>
      </c>
      <c r="M36" s="76" t="s">
        <v>545</v>
      </c>
      <c r="N36" s="78" t="s">
        <v>228</v>
      </c>
      <c r="O36" s="68"/>
      <c r="P36" s="89" t="s">
        <v>1908</v>
      </c>
      <c r="Q36" s="104"/>
      <c r="R36" s="104" t="s">
        <v>1793</v>
      </c>
      <c r="S36" s="205" t="s">
        <v>1913</v>
      </c>
      <c r="T36" s="89" t="s">
        <v>16</v>
      </c>
      <c r="U36" s="89"/>
      <c r="V36" s="159" t="s">
        <v>1715</v>
      </c>
      <c r="W36" s="89" t="s">
        <v>1914</v>
      </c>
      <c r="X36" s="163"/>
      <c r="Y36" s="68" t="s">
        <v>16</v>
      </c>
      <c r="Z36" s="75"/>
      <c r="AA36" s="68"/>
      <c r="AB36" s="76"/>
      <c r="AC36" s="68">
        <v>1</v>
      </c>
      <c r="AD36" s="68">
        <v>0</v>
      </c>
      <c r="AE36" s="68">
        <v>-1</v>
      </c>
      <c r="AF36" s="77" t="s">
        <v>624</v>
      </c>
      <c r="AG36" s="78" t="s">
        <v>228</v>
      </c>
      <c r="AH36" s="78" t="s">
        <v>223</v>
      </c>
      <c r="AI36" s="206" t="s">
        <v>1915</v>
      </c>
      <c r="AJ36" s="68"/>
      <c r="AK36" s="78" t="s">
        <v>554</v>
      </c>
      <c r="AL36" s="68" t="s">
        <v>228</v>
      </c>
      <c r="AM36" s="68" t="s">
        <v>228</v>
      </c>
      <c r="AN36" s="68" t="s">
        <v>223</v>
      </c>
      <c r="AO36" s="207" t="s">
        <v>1916</v>
      </c>
      <c r="AP36" s="89"/>
      <c r="AQ36" s="163"/>
      <c r="AR36" s="163" t="s">
        <v>1917</v>
      </c>
      <c r="AS36" s="68" t="s">
        <v>1918</v>
      </c>
      <c r="AT36" s="68"/>
      <c r="AU36" s="159"/>
      <c r="AV36" s="68"/>
      <c r="AW36" s="68"/>
      <c r="AX36" s="68"/>
      <c r="AY36" s="68"/>
      <c r="AZ36" s="68"/>
      <c r="BA36" s="68"/>
      <c r="BB36" s="89"/>
      <c r="BC36" s="163"/>
      <c r="BD36" s="163"/>
      <c r="BE36" s="163"/>
      <c r="BF36" s="163"/>
      <c r="BG36" s="163"/>
      <c r="BH36" s="68"/>
      <c r="BI36" s="75"/>
      <c r="BJ36" s="89"/>
      <c r="BK36" s="170"/>
      <c r="BL36" s="167"/>
      <c r="BM36" s="17" t="s">
        <v>716</v>
      </c>
      <c r="BN36" s="168" t="s">
        <v>716</v>
      </c>
      <c r="BO36" s="104" t="s">
        <v>1910</v>
      </c>
    </row>
    <row r="37" spans="1:67" s="7" customFormat="1" ht="18" hidden="1" customHeight="1" x14ac:dyDescent="0.55000000000000004">
      <c r="A37" s="84">
        <v>215</v>
      </c>
      <c r="B37" s="68">
        <v>238</v>
      </c>
      <c r="C37" s="68"/>
      <c r="D37" s="68"/>
      <c r="E37" s="68"/>
      <c r="F37" s="69" t="s">
        <v>735</v>
      </c>
      <c r="G37" s="159" t="s">
        <v>1715</v>
      </c>
      <c r="H37" s="68" t="s">
        <v>735</v>
      </c>
      <c r="I37" s="75" t="s">
        <v>55</v>
      </c>
      <c r="J37" s="71" t="s">
        <v>231</v>
      </c>
      <c r="K37" s="160" t="s">
        <v>544</v>
      </c>
      <c r="L37" s="70" t="s">
        <v>545</v>
      </c>
      <c r="M37" s="76" t="s">
        <v>545</v>
      </c>
      <c r="N37" s="78" t="s">
        <v>228</v>
      </c>
      <c r="O37" s="68"/>
      <c r="P37" s="89" t="s">
        <v>1919</v>
      </c>
      <c r="Q37" s="104"/>
      <c r="R37" s="104" t="s">
        <v>1793</v>
      </c>
      <c r="S37" s="162" t="s">
        <v>1909</v>
      </c>
      <c r="T37" s="89" t="s">
        <v>16</v>
      </c>
      <c r="U37" s="89"/>
      <c r="V37" s="159" t="s">
        <v>1715</v>
      </c>
      <c r="W37" s="89" t="s">
        <v>16</v>
      </c>
      <c r="X37" s="163"/>
      <c r="Y37" s="68" t="s">
        <v>16</v>
      </c>
      <c r="Z37" s="75"/>
      <c r="AA37" s="68"/>
      <c r="AB37" s="76"/>
      <c r="AC37" s="68">
        <v>1</v>
      </c>
      <c r="AD37" s="68">
        <v>0</v>
      </c>
      <c r="AE37" s="68">
        <v>-1</v>
      </c>
      <c r="AF37" s="77" t="s">
        <v>624</v>
      </c>
      <c r="AG37" s="78" t="s">
        <v>228</v>
      </c>
      <c r="AH37" s="78" t="s">
        <v>223</v>
      </c>
      <c r="AI37" s="68"/>
      <c r="AJ37" s="68"/>
      <c r="AK37" s="78" t="s">
        <v>554</v>
      </c>
      <c r="AL37" s="68" t="s">
        <v>228</v>
      </c>
      <c r="AM37" s="68" t="s">
        <v>228</v>
      </c>
      <c r="AN37" s="68" t="s">
        <v>223</v>
      </c>
      <c r="AO37" s="163"/>
      <c r="AP37" s="89"/>
      <c r="AQ37" s="163"/>
      <c r="AR37" s="163"/>
      <c r="AS37" s="68"/>
      <c r="AT37" s="68"/>
      <c r="AU37" s="159" t="s">
        <v>1284</v>
      </c>
      <c r="AV37" s="70" t="s">
        <v>556</v>
      </c>
      <c r="AW37" s="70"/>
      <c r="AX37" s="70" t="s">
        <v>556</v>
      </c>
      <c r="AY37" s="68"/>
      <c r="AZ37" s="68"/>
      <c r="BA37" s="68"/>
      <c r="BB37" s="89"/>
      <c r="BC37" s="163"/>
      <c r="BD37" s="163"/>
      <c r="BE37" s="163"/>
      <c r="BF37" s="163"/>
      <c r="BG37" s="163"/>
      <c r="BH37" s="68"/>
      <c r="BI37" s="75"/>
      <c r="BJ37" s="89"/>
      <c r="BK37" s="170"/>
      <c r="BL37" s="167"/>
      <c r="BM37" s="17" t="s">
        <v>716</v>
      </c>
      <c r="BN37" s="168" t="s">
        <v>716</v>
      </c>
      <c r="BO37" s="104" t="s">
        <v>1910</v>
      </c>
    </row>
    <row r="38" spans="1:67" s="7" customFormat="1" ht="36" hidden="1" customHeight="1" x14ac:dyDescent="0.55000000000000004">
      <c r="A38" s="67" t="s">
        <v>616</v>
      </c>
      <c r="B38" s="68">
        <v>25</v>
      </c>
      <c r="C38" s="68" t="s">
        <v>618</v>
      </c>
      <c r="D38" s="68" t="s">
        <v>231</v>
      </c>
      <c r="E38" s="68" t="s">
        <v>1911</v>
      </c>
      <c r="F38" s="69" t="s">
        <v>735</v>
      </c>
      <c r="G38" s="159" t="s">
        <v>1715</v>
      </c>
      <c r="H38" s="68" t="s">
        <v>735</v>
      </c>
      <c r="I38" s="75" t="s">
        <v>618</v>
      </c>
      <c r="J38" s="71" t="s">
        <v>231</v>
      </c>
      <c r="K38" s="160" t="s">
        <v>544</v>
      </c>
      <c r="L38" s="70" t="s">
        <v>545</v>
      </c>
      <c r="M38" s="76" t="s">
        <v>545</v>
      </c>
      <c r="N38" s="78" t="s">
        <v>228</v>
      </c>
      <c r="O38" s="68"/>
      <c r="P38" s="89" t="s">
        <v>1919</v>
      </c>
      <c r="Q38" s="104"/>
      <c r="R38" s="104" t="s">
        <v>1793</v>
      </c>
      <c r="S38" s="162" t="s">
        <v>1909</v>
      </c>
      <c r="T38" s="89" t="s">
        <v>16</v>
      </c>
      <c r="U38" s="89"/>
      <c r="V38" s="159" t="s">
        <v>1715</v>
      </c>
      <c r="W38" s="89" t="s">
        <v>16</v>
      </c>
      <c r="X38" s="163"/>
      <c r="Y38" s="68" t="s">
        <v>16</v>
      </c>
      <c r="Z38" s="75" t="s">
        <v>855</v>
      </c>
      <c r="AA38" s="68"/>
      <c r="AB38" s="76"/>
      <c r="AC38" s="68">
        <v>0</v>
      </c>
      <c r="AD38" s="68">
        <v>1</v>
      </c>
      <c r="AE38" s="68">
        <v>1</v>
      </c>
      <c r="AF38" s="77" t="s">
        <v>624</v>
      </c>
      <c r="AG38" s="78" t="s">
        <v>228</v>
      </c>
      <c r="AH38" s="78" t="s">
        <v>223</v>
      </c>
      <c r="AI38" s="68"/>
      <c r="AJ38" s="68"/>
      <c r="AK38" s="78" t="s">
        <v>554</v>
      </c>
      <c r="AL38" s="68" t="s">
        <v>228</v>
      </c>
      <c r="AM38" s="68" t="s">
        <v>228</v>
      </c>
      <c r="AN38" s="68" t="s">
        <v>223</v>
      </c>
      <c r="AO38" s="163"/>
      <c r="AP38" s="89"/>
      <c r="AQ38" s="163"/>
      <c r="AR38" s="74"/>
      <c r="AS38" s="68"/>
      <c r="AT38" s="68"/>
      <c r="AU38" s="159" t="s">
        <v>1284</v>
      </c>
      <c r="AV38" s="70" t="s">
        <v>556</v>
      </c>
      <c r="AW38" s="70"/>
      <c r="AX38" s="70" t="s">
        <v>556</v>
      </c>
      <c r="AY38" s="68"/>
      <c r="AZ38" s="68"/>
      <c r="BA38" s="68"/>
      <c r="BB38" s="89"/>
      <c r="BC38" s="163"/>
      <c r="BD38" s="163"/>
      <c r="BE38" s="163"/>
      <c r="BF38" s="163"/>
      <c r="BG38" s="163"/>
      <c r="BH38" s="68"/>
      <c r="BI38" s="75"/>
      <c r="BJ38" s="89" t="s">
        <v>1912</v>
      </c>
      <c r="BK38" s="170"/>
      <c r="BL38" s="74"/>
      <c r="BM38" s="17" t="s">
        <v>716</v>
      </c>
      <c r="BN38" s="168" t="s">
        <v>716</v>
      </c>
      <c r="BO38" s="104" t="s">
        <v>1910</v>
      </c>
    </row>
    <row r="39" spans="1:67" s="7" customFormat="1" ht="36" hidden="1" customHeight="1" x14ac:dyDescent="0.55000000000000004">
      <c r="A39" s="67" t="s">
        <v>616</v>
      </c>
      <c r="B39" s="68">
        <v>239</v>
      </c>
      <c r="C39" s="68"/>
      <c r="D39" s="68"/>
      <c r="E39" s="68"/>
      <c r="F39" s="69" t="s">
        <v>735</v>
      </c>
      <c r="G39" s="159" t="s">
        <v>1715</v>
      </c>
      <c r="H39" s="68" t="s">
        <v>735</v>
      </c>
      <c r="I39" s="75" t="s">
        <v>118</v>
      </c>
      <c r="J39" s="71" t="s">
        <v>231</v>
      </c>
      <c r="K39" s="160" t="s">
        <v>544</v>
      </c>
      <c r="L39" s="70" t="s">
        <v>545</v>
      </c>
      <c r="M39" s="76" t="s">
        <v>545</v>
      </c>
      <c r="N39" s="78" t="s">
        <v>228</v>
      </c>
      <c r="O39" s="68"/>
      <c r="P39" s="89" t="s">
        <v>1919</v>
      </c>
      <c r="Q39" s="104"/>
      <c r="R39" s="104" t="s">
        <v>1793</v>
      </c>
      <c r="S39" s="205" t="s">
        <v>1913</v>
      </c>
      <c r="T39" s="89" t="s">
        <v>16</v>
      </c>
      <c r="U39" s="89"/>
      <c r="V39" s="159" t="s">
        <v>1715</v>
      </c>
      <c r="W39" s="89" t="s">
        <v>1920</v>
      </c>
      <c r="X39" s="163"/>
      <c r="Y39" s="68" t="s">
        <v>16</v>
      </c>
      <c r="Z39" s="75"/>
      <c r="AA39" s="68"/>
      <c r="AB39" s="76"/>
      <c r="AC39" s="68">
        <v>1</v>
      </c>
      <c r="AD39" s="68">
        <v>0</v>
      </c>
      <c r="AE39" s="68">
        <v>-1</v>
      </c>
      <c r="AF39" s="77" t="s">
        <v>624</v>
      </c>
      <c r="AG39" s="78" t="s">
        <v>228</v>
      </c>
      <c r="AH39" s="78" t="s">
        <v>223</v>
      </c>
      <c r="AI39" s="206" t="s">
        <v>1921</v>
      </c>
      <c r="AJ39" s="68"/>
      <c r="AK39" s="78" t="s">
        <v>554</v>
      </c>
      <c r="AL39" s="68" t="s">
        <v>228</v>
      </c>
      <c r="AM39" s="68" t="s">
        <v>228</v>
      </c>
      <c r="AN39" s="68" t="s">
        <v>223</v>
      </c>
      <c r="AO39" s="207" t="s">
        <v>1922</v>
      </c>
      <c r="AP39" s="89"/>
      <c r="AQ39" s="163"/>
      <c r="AR39" s="74" t="s">
        <v>1923</v>
      </c>
      <c r="AS39" s="68" t="s">
        <v>1924</v>
      </c>
      <c r="AT39" s="68"/>
      <c r="AU39" s="159"/>
      <c r="AV39" s="68"/>
      <c r="AW39" s="68"/>
      <c r="AX39" s="68"/>
      <c r="AY39" s="68"/>
      <c r="AZ39" s="68"/>
      <c r="BA39" s="68"/>
      <c r="BB39" s="89"/>
      <c r="BC39" s="163"/>
      <c r="BD39" s="163"/>
      <c r="BE39" s="163"/>
      <c r="BF39" s="163"/>
      <c r="BG39" s="163"/>
      <c r="BH39" s="68"/>
      <c r="BI39" s="75"/>
      <c r="BJ39" s="89"/>
      <c r="BK39" s="170"/>
      <c r="BL39" s="167"/>
      <c r="BM39" s="17" t="s">
        <v>716</v>
      </c>
      <c r="BN39" s="168" t="s">
        <v>716</v>
      </c>
      <c r="BO39" s="104" t="s">
        <v>1910</v>
      </c>
    </row>
    <row r="40" spans="1:67" s="7" customFormat="1" ht="18" hidden="1" customHeight="1" x14ac:dyDescent="0.55000000000000004">
      <c r="A40" s="67" t="s">
        <v>616</v>
      </c>
      <c r="B40" s="68">
        <v>240</v>
      </c>
      <c r="C40" s="68"/>
      <c r="D40" s="68"/>
      <c r="E40" s="68"/>
      <c r="F40" s="69" t="s">
        <v>735</v>
      </c>
      <c r="G40" s="159" t="s">
        <v>1715</v>
      </c>
      <c r="H40" s="68" t="s">
        <v>735</v>
      </c>
      <c r="I40" s="75" t="s">
        <v>55</v>
      </c>
      <c r="J40" s="71" t="s">
        <v>221</v>
      </c>
      <c r="K40" s="160" t="s">
        <v>544</v>
      </c>
      <c r="L40" s="70" t="s">
        <v>545</v>
      </c>
      <c r="M40" s="76" t="s">
        <v>545</v>
      </c>
      <c r="N40" s="78" t="s">
        <v>222</v>
      </c>
      <c r="O40" s="68"/>
      <c r="P40" s="89" t="s">
        <v>1925</v>
      </c>
      <c r="Q40" s="104"/>
      <c r="R40" s="104" t="s">
        <v>1793</v>
      </c>
      <c r="S40" s="162" t="s">
        <v>1909</v>
      </c>
      <c r="T40" s="89" t="s">
        <v>16</v>
      </c>
      <c r="U40" s="89"/>
      <c r="V40" s="159" t="s">
        <v>1715</v>
      </c>
      <c r="W40" s="89" t="s">
        <v>16</v>
      </c>
      <c r="X40" s="163"/>
      <c r="Y40" s="68" t="s">
        <v>16</v>
      </c>
      <c r="Z40" s="75"/>
      <c r="AA40" s="68"/>
      <c r="AB40" s="76"/>
      <c r="AC40" s="68">
        <v>1</v>
      </c>
      <c r="AD40" s="68">
        <v>0</v>
      </c>
      <c r="AE40" s="68">
        <v>-1</v>
      </c>
      <c r="AF40" s="77" t="s">
        <v>624</v>
      </c>
      <c r="AG40" s="78" t="s">
        <v>222</v>
      </c>
      <c r="AH40" s="78" t="s">
        <v>223</v>
      </c>
      <c r="AI40" s="68"/>
      <c r="AJ40" s="68"/>
      <c r="AK40" s="78" t="s">
        <v>554</v>
      </c>
      <c r="AL40" s="68" t="s">
        <v>222</v>
      </c>
      <c r="AM40" s="68" t="s">
        <v>222</v>
      </c>
      <c r="AN40" s="68" t="s">
        <v>223</v>
      </c>
      <c r="AO40" s="163"/>
      <c r="AP40" s="89"/>
      <c r="AQ40" s="163"/>
      <c r="AR40" s="163"/>
      <c r="AS40" s="68"/>
      <c r="AT40" s="68"/>
      <c r="AU40" s="159" t="s">
        <v>1284</v>
      </c>
      <c r="AV40" s="70" t="s">
        <v>556</v>
      </c>
      <c r="AW40" s="70"/>
      <c r="AX40" s="70" t="s">
        <v>556</v>
      </c>
      <c r="AY40" s="68"/>
      <c r="AZ40" s="68"/>
      <c r="BA40" s="68"/>
      <c r="BB40" s="89"/>
      <c r="BC40" s="163"/>
      <c r="BD40" s="163"/>
      <c r="BE40" s="163"/>
      <c r="BF40" s="163"/>
      <c r="BG40" s="163"/>
      <c r="BH40" s="68"/>
      <c r="BI40" s="75"/>
      <c r="BJ40" s="89"/>
      <c r="BK40" s="170"/>
      <c r="BL40" s="167"/>
      <c r="BM40" s="17" t="s">
        <v>716</v>
      </c>
      <c r="BN40" s="168" t="s">
        <v>716</v>
      </c>
      <c r="BO40" s="104" t="s">
        <v>1910</v>
      </c>
    </row>
    <row r="41" spans="1:67" s="7" customFormat="1" ht="36" hidden="1" customHeight="1" x14ac:dyDescent="0.55000000000000004">
      <c r="A41" s="67" t="s">
        <v>616</v>
      </c>
      <c r="B41" s="68">
        <v>24</v>
      </c>
      <c r="C41" s="68" t="s">
        <v>618</v>
      </c>
      <c r="D41" s="68" t="s">
        <v>221</v>
      </c>
      <c r="E41" s="68" t="s">
        <v>1911</v>
      </c>
      <c r="F41" s="69" t="s">
        <v>735</v>
      </c>
      <c r="G41" s="159" t="s">
        <v>1715</v>
      </c>
      <c r="H41" s="68" t="s">
        <v>735</v>
      </c>
      <c r="I41" s="75" t="s">
        <v>618</v>
      </c>
      <c r="J41" s="71" t="s">
        <v>221</v>
      </c>
      <c r="K41" s="160" t="s">
        <v>544</v>
      </c>
      <c r="L41" s="70" t="s">
        <v>545</v>
      </c>
      <c r="M41" s="76" t="s">
        <v>545</v>
      </c>
      <c r="N41" s="78" t="s">
        <v>222</v>
      </c>
      <c r="O41" s="68"/>
      <c r="P41" s="89" t="s">
        <v>1925</v>
      </c>
      <c r="Q41" s="104"/>
      <c r="R41" s="104" t="s">
        <v>1793</v>
      </c>
      <c r="S41" s="162" t="s">
        <v>1909</v>
      </c>
      <c r="T41" s="89" t="s">
        <v>16</v>
      </c>
      <c r="U41" s="89"/>
      <c r="V41" s="159" t="s">
        <v>1715</v>
      </c>
      <c r="W41" s="89" t="s">
        <v>16</v>
      </c>
      <c r="X41" s="163"/>
      <c r="Y41" s="68" t="s">
        <v>16</v>
      </c>
      <c r="Z41" s="75" t="s">
        <v>855</v>
      </c>
      <c r="AA41" s="68"/>
      <c r="AB41" s="76"/>
      <c r="AC41" s="68">
        <v>0</v>
      </c>
      <c r="AD41" s="68">
        <v>1</v>
      </c>
      <c r="AE41" s="68">
        <v>1</v>
      </c>
      <c r="AF41" s="77" t="s">
        <v>624</v>
      </c>
      <c r="AG41" s="78" t="s">
        <v>222</v>
      </c>
      <c r="AH41" s="78" t="s">
        <v>223</v>
      </c>
      <c r="AI41" s="68"/>
      <c r="AJ41" s="68"/>
      <c r="AK41" s="78" t="s">
        <v>554</v>
      </c>
      <c r="AL41" s="68" t="s">
        <v>222</v>
      </c>
      <c r="AM41" s="68" t="s">
        <v>222</v>
      </c>
      <c r="AN41" s="68" t="s">
        <v>223</v>
      </c>
      <c r="AO41" s="163"/>
      <c r="AP41" s="89"/>
      <c r="AQ41" s="163"/>
      <c r="AR41" s="163"/>
      <c r="AS41" s="68"/>
      <c r="AT41" s="68"/>
      <c r="AU41" s="159" t="s">
        <v>1284</v>
      </c>
      <c r="AV41" s="70" t="s">
        <v>556</v>
      </c>
      <c r="AW41" s="70"/>
      <c r="AX41" s="70" t="s">
        <v>556</v>
      </c>
      <c r="AY41" s="68"/>
      <c r="AZ41" s="68"/>
      <c r="BA41" s="68"/>
      <c r="BB41" s="89"/>
      <c r="BC41" s="163"/>
      <c r="BD41" s="163"/>
      <c r="BE41" s="163"/>
      <c r="BF41" s="163"/>
      <c r="BG41" s="163"/>
      <c r="BH41" s="68"/>
      <c r="BI41" s="75"/>
      <c r="BJ41" s="89" t="s">
        <v>1912</v>
      </c>
      <c r="BK41" s="170"/>
      <c r="BL41" s="167"/>
      <c r="BM41" s="17" t="s">
        <v>716</v>
      </c>
      <c r="BN41" s="168" t="s">
        <v>716</v>
      </c>
      <c r="BO41" s="104" t="s">
        <v>1910</v>
      </c>
    </row>
    <row r="42" spans="1:67" s="7" customFormat="1" ht="18" hidden="1" customHeight="1" x14ac:dyDescent="0.55000000000000004">
      <c r="A42" s="158" t="s">
        <v>616</v>
      </c>
      <c r="B42" s="68">
        <v>241</v>
      </c>
      <c r="C42" s="68"/>
      <c r="D42" s="68"/>
      <c r="E42" s="68"/>
      <c r="F42" s="69" t="s">
        <v>735</v>
      </c>
      <c r="G42" s="159" t="s">
        <v>1715</v>
      </c>
      <c r="H42" s="68" t="s">
        <v>735</v>
      </c>
      <c r="I42" s="75" t="s">
        <v>118</v>
      </c>
      <c r="J42" s="71" t="s">
        <v>221</v>
      </c>
      <c r="K42" s="160" t="s">
        <v>544</v>
      </c>
      <c r="L42" s="70" t="s">
        <v>545</v>
      </c>
      <c r="M42" s="76" t="s">
        <v>545</v>
      </c>
      <c r="N42" s="78" t="s">
        <v>222</v>
      </c>
      <c r="O42" s="68"/>
      <c r="P42" s="89" t="s">
        <v>1925</v>
      </c>
      <c r="Q42" s="104"/>
      <c r="R42" s="104" t="s">
        <v>1793</v>
      </c>
      <c r="S42" s="205" t="s">
        <v>1913</v>
      </c>
      <c r="T42" s="89" t="s">
        <v>16</v>
      </c>
      <c r="U42" s="89"/>
      <c r="V42" s="159" t="s">
        <v>1715</v>
      </c>
      <c r="W42" s="89" t="s">
        <v>1914</v>
      </c>
      <c r="X42" s="163"/>
      <c r="Y42" s="68" t="s">
        <v>16</v>
      </c>
      <c r="Z42" s="75"/>
      <c r="AA42" s="68"/>
      <c r="AB42" s="76"/>
      <c r="AC42" s="68">
        <v>1</v>
      </c>
      <c r="AD42" s="68">
        <v>0</v>
      </c>
      <c r="AE42" s="68">
        <v>-1</v>
      </c>
      <c r="AF42" s="77" t="s">
        <v>624</v>
      </c>
      <c r="AG42" s="78" t="s">
        <v>222</v>
      </c>
      <c r="AH42" s="78" t="s">
        <v>223</v>
      </c>
      <c r="AI42" s="208" t="s">
        <v>1926</v>
      </c>
      <c r="AJ42" s="68"/>
      <c r="AK42" s="78" t="s">
        <v>554</v>
      </c>
      <c r="AL42" s="68" t="s">
        <v>222</v>
      </c>
      <c r="AM42" s="68" t="s">
        <v>222</v>
      </c>
      <c r="AN42" s="68" t="s">
        <v>223</v>
      </c>
      <c r="AO42" s="174" t="s">
        <v>1927</v>
      </c>
      <c r="AP42" s="89"/>
      <c r="AQ42" s="163"/>
      <c r="AR42" s="89" t="s">
        <v>1928</v>
      </c>
      <c r="AS42" s="68" t="s">
        <v>1929</v>
      </c>
      <c r="AT42" s="68"/>
      <c r="AU42" s="159"/>
      <c r="AV42" s="68"/>
      <c r="AW42" s="68"/>
      <c r="AX42" s="68"/>
      <c r="AY42" s="68"/>
      <c r="AZ42" s="68"/>
      <c r="BA42" s="68"/>
      <c r="BB42" s="89"/>
      <c r="BC42" s="163"/>
      <c r="BD42" s="163"/>
      <c r="BE42" s="163"/>
      <c r="BF42" s="163"/>
      <c r="BG42" s="163"/>
      <c r="BH42" s="68"/>
      <c r="BI42" s="75"/>
      <c r="BJ42" s="89"/>
      <c r="BK42" s="170"/>
      <c r="BL42" s="167"/>
      <c r="BM42" s="17" t="s">
        <v>716</v>
      </c>
      <c r="BN42" s="168" t="s">
        <v>716</v>
      </c>
      <c r="BO42" s="104" t="s">
        <v>1910</v>
      </c>
    </row>
    <row r="43" spans="1:67" s="7" customFormat="1" ht="34.4" hidden="1" customHeight="1" x14ac:dyDescent="0.55000000000000004">
      <c r="A43" s="158" t="s">
        <v>616</v>
      </c>
      <c r="B43" s="68">
        <v>145</v>
      </c>
      <c r="C43" s="68" t="s">
        <v>55</v>
      </c>
      <c r="D43" s="68" t="s">
        <v>1930</v>
      </c>
      <c r="E43" s="68" t="s">
        <v>1931</v>
      </c>
      <c r="F43" s="69" t="s">
        <v>1316</v>
      </c>
      <c r="G43" s="159" t="s">
        <v>1715</v>
      </c>
      <c r="H43" s="68" t="s">
        <v>1316</v>
      </c>
      <c r="I43" s="75" t="s">
        <v>55</v>
      </c>
      <c r="J43" s="71" t="s">
        <v>1932</v>
      </c>
      <c r="K43" s="160" t="s">
        <v>620</v>
      </c>
      <c r="L43" s="70" t="s">
        <v>571</v>
      </c>
      <c r="M43" s="76" t="s">
        <v>545</v>
      </c>
      <c r="N43" s="78" t="s">
        <v>86</v>
      </c>
      <c r="O43" s="68"/>
      <c r="P43" s="89" t="s">
        <v>1933</v>
      </c>
      <c r="Q43" s="104"/>
      <c r="R43" s="104"/>
      <c r="S43" s="162" t="s">
        <v>1326</v>
      </c>
      <c r="T43" s="89" t="s">
        <v>16</v>
      </c>
      <c r="U43" s="89" t="s">
        <v>574</v>
      </c>
      <c r="V43" s="159" t="s">
        <v>1715</v>
      </c>
      <c r="W43" s="89"/>
      <c r="X43" s="163"/>
      <c r="Y43" s="68" t="s">
        <v>16</v>
      </c>
      <c r="Z43" s="75" t="s">
        <v>855</v>
      </c>
      <c r="AA43" s="68"/>
      <c r="AB43" s="76"/>
      <c r="AC43" s="68">
        <v>0</v>
      </c>
      <c r="AD43" s="68">
        <v>1</v>
      </c>
      <c r="AE43" s="68">
        <v>1</v>
      </c>
      <c r="AF43" s="77" t="s">
        <v>624</v>
      </c>
      <c r="AG43" s="78" t="s">
        <v>86</v>
      </c>
      <c r="AH43" s="78" t="s">
        <v>87</v>
      </c>
      <c r="AI43" s="68"/>
      <c r="AJ43" s="68"/>
      <c r="AK43" s="78" t="s">
        <v>554</v>
      </c>
      <c r="AL43" s="68" t="s">
        <v>327</v>
      </c>
      <c r="AM43" s="68" t="s">
        <v>327</v>
      </c>
      <c r="AN43" s="68" t="s">
        <v>63</v>
      </c>
      <c r="AO43" s="164" t="s">
        <v>1934</v>
      </c>
      <c r="AP43" s="89" t="s">
        <v>1935</v>
      </c>
      <c r="AQ43" s="163"/>
      <c r="AR43" s="163" t="s">
        <v>1932</v>
      </c>
      <c r="AS43" s="209" t="s">
        <v>1936</v>
      </c>
      <c r="AT43" s="209"/>
      <c r="AU43" s="159" t="s">
        <v>1937</v>
      </c>
      <c r="AV43" s="68" t="s">
        <v>556</v>
      </c>
      <c r="AW43" s="68"/>
      <c r="AX43" s="68"/>
      <c r="AY43" s="68"/>
      <c r="AZ43" s="68"/>
      <c r="BA43" s="68" t="s">
        <v>556</v>
      </c>
      <c r="BB43" s="70" t="s">
        <v>1935</v>
      </c>
      <c r="BC43" s="163"/>
      <c r="BD43" s="163"/>
      <c r="BE43" s="163"/>
      <c r="BF43" s="163"/>
      <c r="BG43" s="163"/>
      <c r="BH43" s="68"/>
      <c r="BI43" s="75"/>
      <c r="BJ43" s="89" t="s">
        <v>1938</v>
      </c>
      <c r="BK43" s="170"/>
      <c r="BL43" s="167" t="s">
        <v>1323</v>
      </c>
      <c r="BM43" s="17" t="s">
        <v>564</v>
      </c>
      <c r="BN43" s="168" t="s">
        <v>608</v>
      </c>
      <c r="BO43" s="169" t="s">
        <v>566</v>
      </c>
    </row>
    <row r="44" spans="1:67" s="7" customFormat="1" ht="22.5" hidden="1" customHeight="1" x14ac:dyDescent="0.55000000000000004">
      <c r="A44" s="158">
        <v>27</v>
      </c>
      <c r="B44" s="68">
        <v>148</v>
      </c>
      <c r="C44" s="68" t="s">
        <v>55</v>
      </c>
      <c r="D44" s="68" t="s">
        <v>1939</v>
      </c>
      <c r="E44" s="68" t="s">
        <v>1940</v>
      </c>
      <c r="F44" s="69" t="s">
        <v>1316</v>
      </c>
      <c r="G44" s="159" t="s">
        <v>1715</v>
      </c>
      <c r="H44" s="68" t="s">
        <v>1316</v>
      </c>
      <c r="I44" s="75" t="s">
        <v>55</v>
      </c>
      <c r="J44" s="71" t="s">
        <v>1941</v>
      </c>
      <c r="K44" s="160" t="s">
        <v>620</v>
      </c>
      <c r="L44" s="70" t="s">
        <v>571</v>
      </c>
      <c r="M44" s="76" t="s">
        <v>545</v>
      </c>
      <c r="N44" s="78" t="s">
        <v>86</v>
      </c>
      <c r="O44" s="68"/>
      <c r="P44" s="89" t="s">
        <v>1942</v>
      </c>
      <c r="Q44" s="104"/>
      <c r="R44" s="104"/>
      <c r="S44" s="162" t="s">
        <v>1326</v>
      </c>
      <c r="T44" s="89" t="s">
        <v>16</v>
      </c>
      <c r="U44" s="89" t="s">
        <v>574</v>
      </c>
      <c r="V44" s="159" t="s">
        <v>1715</v>
      </c>
      <c r="W44" s="89"/>
      <c r="X44" s="163"/>
      <c r="Y44" s="68" t="s">
        <v>16</v>
      </c>
      <c r="Z44" s="75" t="s">
        <v>990</v>
      </c>
      <c r="AA44" s="68"/>
      <c r="AB44" s="76"/>
      <c r="AC44" s="68">
        <v>0</v>
      </c>
      <c r="AD44" s="68">
        <v>1</v>
      </c>
      <c r="AE44" s="68">
        <v>1</v>
      </c>
      <c r="AF44" s="77" t="s">
        <v>624</v>
      </c>
      <c r="AG44" s="78" t="s">
        <v>86</v>
      </c>
      <c r="AH44" s="78" t="s">
        <v>87</v>
      </c>
      <c r="AI44" s="68"/>
      <c r="AJ44" s="68"/>
      <c r="AK44" s="78" t="s">
        <v>554</v>
      </c>
      <c r="AL44" s="68" t="s">
        <v>327</v>
      </c>
      <c r="AM44" s="68" t="s">
        <v>327</v>
      </c>
      <c r="AN44" s="68" t="s">
        <v>63</v>
      </c>
      <c r="AO44" s="164" t="s">
        <v>1934</v>
      </c>
      <c r="AP44" s="89" t="s">
        <v>1935</v>
      </c>
      <c r="AQ44" s="163"/>
      <c r="AR44" s="163" t="s">
        <v>1943</v>
      </c>
      <c r="AS44" s="68">
        <v>194</v>
      </c>
      <c r="AT44" s="68"/>
      <c r="AU44" s="159" t="s">
        <v>1284</v>
      </c>
      <c r="AV44" s="68" t="s">
        <v>556</v>
      </c>
      <c r="AW44" s="68"/>
      <c r="AX44" s="68" t="s">
        <v>556</v>
      </c>
      <c r="AY44" s="68"/>
      <c r="AZ44" s="68"/>
      <c r="BA44" s="68"/>
      <c r="BB44" s="70" t="s">
        <v>1935</v>
      </c>
      <c r="BC44" s="163"/>
      <c r="BD44" s="163"/>
      <c r="BE44" s="163"/>
      <c r="BF44" s="163"/>
      <c r="BG44" s="163"/>
      <c r="BH44" s="68"/>
      <c r="BI44" s="75"/>
      <c r="BJ44" s="89" t="s">
        <v>1944</v>
      </c>
      <c r="BK44" s="170"/>
      <c r="BL44" s="167" t="s">
        <v>1323</v>
      </c>
      <c r="BM44" s="17" t="s">
        <v>564</v>
      </c>
      <c r="BN44" s="168" t="s">
        <v>608</v>
      </c>
      <c r="BO44" s="169" t="s">
        <v>566</v>
      </c>
    </row>
    <row r="45" spans="1:67" s="7" customFormat="1" ht="65.5" customHeight="1" x14ac:dyDescent="0.55000000000000004">
      <c r="A45" s="158">
        <v>111</v>
      </c>
      <c r="B45" s="68">
        <v>147</v>
      </c>
      <c r="C45" s="68" t="s">
        <v>55</v>
      </c>
      <c r="D45" s="68" t="s">
        <v>1945</v>
      </c>
      <c r="E45" s="68" t="s">
        <v>1946</v>
      </c>
      <c r="F45" s="69" t="s">
        <v>1316</v>
      </c>
      <c r="G45" s="159" t="s">
        <v>1715</v>
      </c>
      <c r="H45" s="68" t="s">
        <v>1316</v>
      </c>
      <c r="I45" s="75" t="s">
        <v>55</v>
      </c>
      <c r="J45" s="71" t="s">
        <v>1947</v>
      </c>
      <c r="K45" s="160" t="s">
        <v>620</v>
      </c>
      <c r="L45" s="70" t="s">
        <v>571</v>
      </c>
      <c r="M45" s="76" t="s">
        <v>545</v>
      </c>
      <c r="N45" s="78" t="s">
        <v>86</v>
      </c>
      <c r="O45" s="68"/>
      <c r="P45" s="161" t="s">
        <v>1948</v>
      </c>
      <c r="Q45" s="104"/>
      <c r="R45" s="104"/>
      <c r="S45" s="162" t="s">
        <v>1326</v>
      </c>
      <c r="T45" s="89" t="s">
        <v>16</v>
      </c>
      <c r="U45" s="89" t="s">
        <v>574</v>
      </c>
      <c r="V45" s="159" t="s">
        <v>1715</v>
      </c>
      <c r="W45" s="89"/>
      <c r="X45" s="163"/>
      <c r="Y45" s="68" t="s">
        <v>16</v>
      </c>
      <c r="Z45" s="210">
        <v>0.2</v>
      </c>
      <c r="AA45" s="68"/>
      <c r="AB45" s="76"/>
      <c r="AC45" s="68">
        <v>0</v>
      </c>
      <c r="AD45" s="68">
        <v>1</v>
      </c>
      <c r="AE45" s="68">
        <v>1</v>
      </c>
      <c r="AF45" s="77" t="s">
        <v>624</v>
      </c>
      <c r="AG45" s="78" t="s">
        <v>86</v>
      </c>
      <c r="AH45" s="78" t="s">
        <v>87</v>
      </c>
      <c r="AI45" s="68"/>
      <c r="AJ45" s="68"/>
      <c r="AK45" s="78" t="s">
        <v>554</v>
      </c>
      <c r="AL45" s="68" t="s">
        <v>327</v>
      </c>
      <c r="AM45" s="68" t="s">
        <v>327</v>
      </c>
      <c r="AN45" s="68" t="s">
        <v>63</v>
      </c>
      <c r="AO45" s="164" t="s">
        <v>1934</v>
      </c>
      <c r="AP45" s="89" t="s">
        <v>1949</v>
      </c>
      <c r="AQ45" s="163"/>
      <c r="AR45" s="163" t="s">
        <v>1950</v>
      </c>
      <c r="AS45" s="159" t="s">
        <v>1951</v>
      </c>
      <c r="AT45" s="68"/>
      <c r="AU45" s="159" t="s">
        <v>1284</v>
      </c>
      <c r="AV45" s="70" t="s">
        <v>556</v>
      </c>
      <c r="AW45" s="70"/>
      <c r="AX45" s="70" t="s">
        <v>556</v>
      </c>
      <c r="AY45" s="70"/>
      <c r="AZ45" s="70"/>
      <c r="BA45" s="70"/>
      <c r="BB45" s="89" t="s">
        <v>1949</v>
      </c>
      <c r="BC45" s="163"/>
      <c r="BD45" s="163"/>
      <c r="BE45" s="163"/>
      <c r="BF45" s="163"/>
      <c r="BG45" s="163"/>
      <c r="BH45" s="68"/>
      <c r="BI45" s="75"/>
      <c r="BJ45" s="89" t="s">
        <v>1938</v>
      </c>
      <c r="BK45" s="170"/>
      <c r="BL45" s="167" t="s">
        <v>1323</v>
      </c>
      <c r="BM45" s="17" t="s">
        <v>564</v>
      </c>
      <c r="BN45" s="168" t="s">
        <v>608</v>
      </c>
      <c r="BO45" s="169" t="s">
        <v>566</v>
      </c>
    </row>
    <row r="46" spans="1:67" s="7" customFormat="1" ht="116.15" hidden="1" customHeight="1" x14ac:dyDescent="0.55000000000000004">
      <c r="A46" s="158">
        <v>144</v>
      </c>
      <c r="B46" s="68">
        <v>146</v>
      </c>
      <c r="C46" s="68" t="s">
        <v>55</v>
      </c>
      <c r="D46" s="68" t="s">
        <v>1952</v>
      </c>
      <c r="E46" s="68"/>
      <c r="F46" s="69" t="s">
        <v>1316</v>
      </c>
      <c r="G46" s="159" t="s">
        <v>1715</v>
      </c>
      <c r="H46" s="68" t="s">
        <v>1316</v>
      </c>
      <c r="I46" s="75" t="s">
        <v>55</v>
      </c>
      <c r="J46" s="71" t="s">
        <v>1952</v>
      </c>
      <c r="K46" s="160" t="s">
        <v>620</v>
      </c>
      <c r="L46" s="70" t="s">
        <v>571</v>
      </c>
      <c r="M46" s="76" t="s">
        <v>545</v>
      </c>
      <c r="N46" s="78" t="s">
        <v>86</v>
      </c>
      <c r="O46" s="68"/>
      <c r="P46" s="89" t="s">
        <v>1953</v>
      </c>
      <c r="Q46" s="104"/>
      <c r="R46" s="104"/>
      <c r="S46" s="162" t="s">
        <v>1326</v>
      </c>
      <c r="T46" s="89" t="s">
        <v>16</v>
      </c>
      <c r="U46" s="89" t="s">
        <v>574</v>
      </c>
      <c r="V46" s="159" t="s">
        <v>1715</v>
      </c>
      <c r="W46" s="89"/>
      <c r="X46" s="163"/>
      <c r="Y46" s="68" t="s">
        <v>16</v>
      </c>
      <c r="Z46" s="75" t="s">
        <v>1954</v>
      </c>
      <c r="AA46" s="68"/>
      <c r="AB46" s="76"/>
      <c r="AC46" s="68">
        <v>0</v>
      </c>
      <c r="AD46" s="68">
        <v>1</v>
      </c>
      <c r="AE46" s="68">
        <v>1</v>
      </c>
      <c r="AF46" s="77" t="s">
        <v>624</v>
      </c>
      <c r="AG46" s="78" t="s">
        <v>86</v>
      </c>
      <c r="AH46" s="78" t="s">
        <v>87</v>
      </c>
      <c r="AI46" s="68"/>
      <c r="AJ46" s="68"/>
      <c r="AK46" s="78" t="s">
        <v>554</v>
      </c>
      <c r="AL46" s="68" t="s">
        <v>327</v>
      </c>
      <c r="AM46" s="68" t="s">
        <v>327</v>
      </c>
      <c r="AN46" s="68" t="s">
        <v>63</v>
      </c>
      <c r="AO46" s="164" t="s">
        <v>1934</v>
      </c>
      <c r="AP46" s="89" t="s">
        <v>1949</v>
      </c>
      <c r="AQ46" s="163"/>
      <c r="AR46" s="163" t="s">
        <v>1955</v>
      </c>
      <c r="AS46" s="70" t="s">
        <v>1956</v>
      </c>
      <c r="AT46" s="68"/>
      <c r="AU46" s="159" t="s">
        <v>1284</v>
      </c>
      <c r="AV46" s="70" t="s">
        <v>556</v>
      </c>
      <c r="AW46" s="70"/>
      <c r="AX46" s="70" t="s">
        <v>556</v>
      </c>
      <c r="AY46" s="70"/>
      <c r="AZ46" s="70"/>
      <c r="BA46" s="70"/>
      <c r="BB46" s="89" t="s">
        <v>1949</v>
      </c>
      <c r="BC46" s="163"/>
      <c r="BD46" s="163"/>
      <c r="BE46" s="163"/>
      <c r="BF46" s="163"/>
      <c r="BG46" s="163"/>
      <c r="BH46" s="68"/>
      <c r="BI46" s="75"/>
      <c r="BJ46" s="89" t="s">
        <v>1938</v>
      </c>
      <c r="BK46" s="170"/>
      <c r="BL46" s="167" t="s">
        <v>1323</v>
      </c>
      <c r="BM46" s="17" t="s">
        <v>564</v>
      </c>
      <c r="BN46" s="168" t="s">
        <v>608</v>
      </c>
      <c r="BO46" s="169" t="s">
        <v>566</v>
      </c>
    </row>
    <row r="47" spans="1:67" s="7" customFormat="1" ht="16.5" hidden="1" customHeight="1" x14ac:dyDescent="0.55000000000000004">
      <c r="A47" s="158" t="s">
        <v>616</v>
      </c>
      <c r="B47" s="68">
        <v>197</v>
      </c>
      <c r="C47" s="68" t="s">
        <v>118</v>
      </c>
      <c r="D47" s="68" t="s">
        <v>1957</v>
      </c>
      <c r="E47" s="68"/>
      <c r="F47" s="69" t="s">
        <v>1316</v>
      </c>
      <c r="G47" s="159" t="s">
        <v>1715</v>
      </c>
      <c r="H47" s="68" t="s">
        <v>1316</v>
      </c>
      <c r="I47" s="75" t="s">
        <v>118</v>
      </c>
      <c r="J47" s="71" t="s">
        <v>1958</v>
      </c>
      <c r="K47" s="160" t="s">
        <v>620</v>
      </c>
      <c r="L47" s="70" t="s">
        <v>571</v>
      </c>
      <c r="M47" s="76" t="s">
        <v>545</v>
      </c>
      <c r="N47" s="78" t="s">
        <v>86</v>
      </c>
      <c r="O47" s="68"/>
      <c r="P47" s="89" t="s">
        <v>1959</v>
      </c>
      <c r="Q47" s="104"/>
      <c r="R47" s="104"/>
      <c r="S47" s="162" t="s">
        <v>1326</v>
      </c>
      <c r="T47" s="89" t="s">
        <v>16</v>
      </c>
      <c r="U47" s="89"/>
      <c r="V47" s="159" t="s">
        <v>1715</v>
      </c>
      <c r="W47" s="89"/>
      <c r="X47" s="163"/>
      <c r="Y47" s="68" t="s">
        <v>16</v>
      </c>
      <c r="Z47" s="75"/>
      <c r="AA47" s="68"/>
      <c r="AB47" s="76"/>
      <c r="AC47" s="68">
        <v>0</v>
      </c>
      <c r="AD47" s="68">
        <v>1</v>
      </c>
      <c r="AE47" s="68">
        <v>1</v>
      </c>
      <c r="AF47" s="77" t="s">
        <v>624</v>
      </c>
      <c r="AG47" s="78" t="s">
        <v>86</v>
      </c>
      <c r="AH47" s="78" t="s">
        <v>87</v>
      </c>
      <c r="AI47" s="68"/>
      <c r="AJ47" s="68"/>
      <c r="AK47" s="78" t="s">
        <v>554</v>
      </c>
      <c r="AL47" s="68" t="s">
        <v>327</v>
      </c>
      <c r="AM47" s="68" t="s">
        <v>327</v>
      </c>
      <c r="AN47" s="68" t="s">
        <v>63</v>
      </c>
      <c r="AO47" s="164" t="s">
        <v>1934</v>
      </c>
      <c r="AP47" s="89" t="s">
        <v>1321</v>
      </c>
      <c r="AQ47" s="163"/>
      <c r="AR47" s="163" t="s">
        <v>1943</v>
      </c>
      <c r="AS47" s="68">
        <v>194</v>
      </c>
      <c r="AT47" s="68"/>
      <c r="AU47" s="159" t="s">
        <v>1320</v>
      </c>
      <c r="AV47" s="68"/>
      <c r="AW47" s="68"/>
      <c r="AX47" s="68" t="s">
        <v>556</v>
      </c>
      <c r="AY47" s="68"/>
      <c r="AZ47" s="68"/>
      <c r="BA47" s="68"/>
      <c r="BB47" s="70" t="s">
        <v>1321</v>
      </c>
      <c r="BC47" s="163"/>
      <c r="BD47" s="163"/>
      <c r="BE47" s="163"/>
      <c r="BF47" s="163"/>
      <c r="BG47" s="163"/>
      <c r="BH47" s="68"/>
      <c r="BI47" s="75"/>
      <c r="BJ47" s="89" t="s">
        <v>1960</v>
      </c>
      <c r="BK47" s="170"/>
      <c r="BL47" s="167" t="s">
        <v>1323</v>
      </c>
      <c r="BM47" s="17" t="s">
        <v>564</v>
      </c>
      <c r="BN47" s="168" t="s">
        <v>716</v>
      </c>
      <c r="BO47" s="169" t="s">
        <v>566</v>
      </c>
    </row>
    <row r="48" spans="1:67" s="7" customFormat="1" ht="22.5" hidden="1" customHeight="1" x14ac:dyDescent="0.55000000000000004">
      <c r="A48" s="158" t="s">
        <v>616</v>
      </c>
      <c r="B48" s="68">
        <v>149</v>
      </c>
      <c r="C48" s="68" t="s">
        <v>55</v>
      </c>
      <c r="D48" s="68" t="s">
        <v>1961</v>
      </c>
      <c r="E48" s="68" t="s">
        <v>1962</v>
      </c>
      <c r="F48" s="69" t="s">
        <v>1316</v>
      </c>
      <c r="G48" s="159" t="s">
        <v>1715</v>
      </c>
      <c r="H48" s="68" t="s">
        <v>1316</v>
      </c>
      <c r="I48" s="75" t="s">
        <v>55</v>
      </c>
      <c r="J48" s="71" t="s">
        <v>1963</v>
      </c>
      <c r="K48" s="160" t="s">
        <v>620</v>
      </c>
      <c r="L48" s="70" t="s">
        <v>571</v>
      </c>
      <c r="M48" s="76" t="s">
        <v>545</v>
      </c>
      <c r="N48" s="78" t="s">
        <v>86</v>
      </c>
      <c r="O48" s="68"/>
      <c r="P48" s="89" t="s">
        <v>1964</v>
      </c>
      <c r="Q48" s="104"/>
      <c r="R48" s="104"/>
      <c r="S48" s="162" t="s">
        <v>1326</v>
      </c>
      <c r="T48" s="89" t="s">
        <v>16</v>
      </c>
      <c r="U48" s="89" t="s">
        <v>574</v>
      </c>
      <c r="V48" s="159" t="s">
        <v>1715</v>
      </c>
      <c r="W48" s="89"/>
      <c r="X48" s="163"/>
      <c r="Y48" s="68" t="s">
        <v>16</v>
      </c>
      <c r="Z48" s="75" t="s">
        <v>551</v>
      </c>
      <c r="AA48" s="68"/>
      <c r="AB48" s="76"/>
      <c r="AC48" s="68">
        <v>0</v>
      </c>
      <c r="AD48" s="68">
        <v>1</v>
      </c>
      <c r="AE48" s="68">
        <v>1</v>
      </c>
      <c r="AF48" s="77" t="s">
        <v>624</v>
      </c>
      <c r="AG48" s="78" t="s">
        <v>86</v>
      </c>
      <c r="AH48" s="78" t="s">
        <v>87</v>
      </c>
      <c r="AI48" s="68"/>
      <c r="AJ48" s="68"/>
      <c r="AK48" s="78" t="s">
        <v>554</v>
      </c>
      <c r="AL48" s="68" t="s">
        <v>327</v>
      </c>
      <c r="AM48" s="68" t="s">
        <v>327</v>
      </c>
      <c r="AN48" s="68" t="s">
        <v>63</v>
      </c>
      <c r="AO48" s="164" t="s">
        <v>1934</v>
      </c>
      <c r="AP48" s="89" t="s">
        <v>1949</v>
      </c>
      <c r="AQ48" s="163"/>
      <c r="AR48" s="89" t="s">
        <v>1318</v>
      </c>
      <c r="AS48" s="68" t="s">
        <v>1319</v>
      </c>
      <c r="AT48" s="68"/>
      <c r="AU48" s="159" t="s">
        <v>1284</v>
      </c>
      <c r="AV48" s="68" t="s">
        <v>556</v>
      </c>
      <c r="AW48" s="68"/>
      <c r="AX48" s="68" t="s">
        <v>556</v>
      </c>
      <c r="AY48" s="68"/>
      <c r="AZ48" s="68"/>
      <c r="BA48" s="68"/>
      <c r="BB48" s="70" t="s">
        <v>1949</v>
      </c>
      <c r="BC48" s="163"/>
      <c r="BD48" s="163"/>
      <c r="BE48" s="163"/>
      <c r="BF48" s="163"/>
      <c r="BG48" s="163"/>
      <c r="BH48" s="68"/>
      <c r="BI48" s="75"/>
      <c r="BJ48" s="89" t="s">
        <v>1965</v>
      </c>
      <c r="BK48" s="170"/>
      <c r="BL48" s="167" t="s">
        <v>1323</v>
      </c>
      <c r="BM48" s="17" t="s">
        <v>564</v>
      </c>
      <c r="BN48" s="168" t="s">
        <v>608</v>
      </c>
      <c r="BO48" s="169" t="s">
        <v>566</v>
      </c>
    </row>
    <row r="49" spans="1:67" s="7" customFormat="1" ht="22.5" hidden="1" customHeight="1" x14ac:dyDescent="0.55000000000000004">
      <c r="A49" s="158" t="s">
        <v>616</v>
      </c>
      <c r="B49" s="68">
        <v>198</v>
      </c>
      <c r="C49" s="68" t="s">
        <v>118</v>
      </c>
      <c r="D49" s="68" t="s">
        <v>1966</v>
      </c>
      <c r="E49" s="68"/>
      <c r="F49" s="69" t="s">
        <v>1316</v>
      </c>
      <c r="G49" s="159" t="s">
        <v>1715</v>
      </c>
      <c r="H49" s="68" t="s">
        <v>1316</v>
      </c>
      <c r="I49" s="75" t="s">
        <v>118</v>
      </c>
      <c r="J49" s="71" t="s">
        <v>1963</v>
      </c>
      <c r="K49" s="160" t="s">
        <v>620</v>
      </c>
      <c r="L49" s="70" t="s">
        <v>571</v>
      </c>
      <c r="M49" s="76" t="s">
        <v>545</v>
      </c>
      <c r="N49" s="78" t="s">
        <v>86</v>
      </c>
      <c r="O49" s="68"/>
      <c r="P49" s="89" t="s">
        <v>1967</v>
      </c>
      <c r="Q49" s="104"/>
      <c r="R49" s="104"/>
      <c r="S49" s="162" t="s">
        <v>1968</v>
      </c>
      <c r="T49" s="89" t="s">
        <v>16</v>
      </c>
      <c r="U49" s="89"/>
      <c r="V49" s="159" t="s">
        <v>1715</v>
      </c>
      <c r="W49" s="89"/>
      <c r="X49" s="163"/>
      <c r="Y49" s="68" t="s">
        <v>16</v>
      </c>
      <c r="Z49" s="75"/>
      <c r="AA49" s="68"/>
      <c r="AB49" s="76"/>
      <c r="AC49" s="68">
        <v>0</v>
      </c>
      <c r="AD49" s="68">
        <v>1</v>
      </c>
      <c r="AE49" s="68">
        <v>1</v>
      </c>
      <c r="AF49" s="77" t="s">
        <v>624</v>
      </c>
      <c r="AG49" s="78" t="s">
        <v>86</v>
      </c>
      <c r="AH49" s="78" t="s">
        <v>87</v>
      </c>
      <c r="AI49" s="68"/>
      <c r="AJ49" s="68"/>
      <c r="AK49" s="78" t="s">
        <v>554</v>
      </c>
      <c r="AL49" s="68" t="s">
        <v>327</v>
      </c>
      <c r="AM49" s="68" t="s">
        <v>327</v>
      </c>
      <c r="AN49" s="68" t="s">
        <v>63</v>
      </c>
      <c r="AO49" s="163"/>
      <c r="AP49" s="89" t="s">
        <v>1321</v>
      </c>
      <c r="AQ49" s="163"/>
      <c r="AR49" s="163"/>
      <c r="AS49" s="68"/>
      <c r="AT49" s="68"/>
      <c r="AU49" s="159" t="s">
        <v>1969</v>
      </c>
      <c r="AV49" s="70"/>
      <c r="AW49" s="70"/>
      <c r="AX49" s="70" t="s">
        <v>556</v>
      </c>
      <c r="AY49" s="70" t="s">
        <v>556</v>
      </c>
      <c r="AZ49" s="70"/>
      <c r="BA49" s="70"/>
      <c r="BB49" s="89" t="s">
        <v>1321</v>
      </c>
      <c r="BC49" s="163"/>
      <c r="BD49" s="163"/>
      <c r="BE49" s="163"/>
      <c r="BF49" s="163"/>
      <c r="BG49" s="163"/>
      <c r="BH49" s="68"/>
      <c r="BI49" s="75"/>
      <c r="BJ49" s="89" t="s">
        <v>1970</v>
      </c>
      <c r="BK49" s="170"/>
      <c r="BL49" s="167" t="s">
        <v>1323</v>
      </c>
      <c r="BM49" s="17" t="s">
        <v>564</v>
      </c>
      <c r="BN49" s="168" t="s">
        <v>716</v>
      </c>
      <c r="BO49" s="169" t="s">
        <v>566</v>
      </c>
    </row>
    <row r="50" spans="1:67" s="7" customFormat="1" ht="16.5" customHeight="1" x14ac:dyDescent="0.55000000000000004">
      <c r="A50" s="158" t="s">
        <v>616</v>
      </c>
      <c r="B50" s="68">
        <v>196</v>
      </c>
      <c r="C50" s="68" t="s">
        <v>118</v>
      </c>
      <c r="D50" s="68" t="s">
        <v>1971</v>
      </c>
      <c r="E50" s="68"/>
      <c r="F50" s="69" t="s">
        <v>1316</v>
      </c>
      <c r="G50" s="159" t="s">
        <v>1715</v>
      </c>
      <c r="H50" s="68" t="s">
        <v>1316</v>
      </c>
      <c r="I50" s="75" t="s">
        <v>55</v>
      </c>
      <c r="J50" s="71" t="s">
        <v>1971</v>
      </c>
      <c r="K50" s="160" t="s">
        <v>620</v>
      </c>
      <c r="L50" s="70" t="s">
        <v>571</v>
      </c>
      <c r="M50" s="76" t="s">
        <v>545</v>
      </c>
      <c r="N50" s="78" t="s">
        <v>86</v>
      </c>
      <c r="O50" s="68"/>
      <c r="P50" s="89" t="s">
        <v>1972</v>
      </c>
      <c r="Q50" s="104"/>
      <c r="R50" s="104"/>
      <c r="S50" s="162" t="s">
        <v>1968</v>
      </c>
      <c r="T50" s="89" t="s">
        <v>16</v>
      </c>
      <c r="U50" s="89" t="s">
        <v>574</v>
      </c>
      <c r="V50" s="159" t="s">
        <v>1715</v>
      </c>
      <c r="W50" s="89"/>
      <c r="X50" s="163"/>
      <c r="Y50" s="202" t="s">
        <v>16</v>
      </c>
      <c r="Z50" s="75"/>
      <c r="AA50" s="68"/>
      <c r="AB50" s="76"/>
      <c r="AC50" s="68">
        <v>0</v>
      </c>
      <c r="AD50" s="68">
        <v>1</v>
      </c>
      <c r="AE50" s="68">
        <v>1</v>
      </c>
      <c r="AF50" s="77" t="s">
        <v>624</v>
      </c>
      <c r="AG50" s="78" t="s">
        <v>86</v>
      </c>
      <c r="AH50" s="78" t="s">
        <v>87</v>
      </c>
      <c r="AI50" s="68"/>
      <c r="AJ50" s="68"/>
      <c r="AK50" s="78" t="s">
        <v>554</v>
      </c>
      <c r="AL50" s="68" t="s">
        <v>327</v>
      </c>
      <c r="AM50" s="68" t="s">
        <v>327</v>
      </c>
      <c r="AN50" s="68" t="s">
        <v>63</v>
      </c>
      <c r="AO50" s="164" t="s">
        <v>1934</v>
      </c>
      <c r="AP50" s="89" t="s">
        <v>1949</v>
      </c>
      <c r="AQ50" s="163"/>
      <c r="AR50" s="163" t="s">
        <v>1973</v>
      </c>
      <c r="AS50" s="68">
        <v>50</v>
      </c>
      <c r="AT50" s="68"/>
      <c r="AU50" s="159" t="s">
        <v>1284</v>
      </c>
      <c r="AV50" s="68" t="s">
        <v>556</v>
      </c>
      <c r="AW50" s="68"/>
      <c r="AX50" s="68" t="s">
        <v>556</v>
      </c>
      <c r="AY50" s="68"/>
      <c r="AZ50" s="68"/>
      <c r="BA50" s="68"/>
      <c r="BB50" s="70" t="s">
        <v>1949</v>
      </c>
      <c r="BC50" s="163"/>
      <c r="BD50" s="163"/>
      <c r="BE50" s="163"/>
      <c r="BF50" s="163"/>
      <c r="BG50" s="163"/>
      <c r="BH50" s="68"/>
      <c r="BI50" s="75"/>
      <c r="BJ50" s="89" t="s">
        <v>1938</v>
      </c>
      <c r="BK50" s="170"/>
      <c r="BL50" s="167" t="s">
        <v>1323</v>
      </c>
      <c r="BM50" s="17" t="s">
        <v>564</v>
      </c>
      <c r="BN50" s="168" t="s">
        <v>608</v>
      </c>
      <c r="BO50" s="169" t="s">
        <v>566</v>
      </c>
    </row>
    <row r="51" spans="1:67" s="22" customFormat="1" ht="57" hidden="1" customHeight="1" x14ac:dyDescent="0.55000000000000004">
      <c r="A51" s="158" t="s">
        <v>616</v>
      </c>
      <c r="B51" s="68">
        <v>43</v>
      </c>
      <c r="C51" s="68" t="s">
        <v>840</v>
      </c>
      <c r="D51" s="68" t="s">
        <v>103</v>
      </c>
      <c r="E51" s="68" t="s">
        <v>685</v>
      </c>
      <c r="F51" s="69" t="s">
        <v>97</v>
      </c>
      <c r="G51" s="159" t="s">
        <v>1715</v>
      </c>
      <c r="H51" s="68" t="s">
        <v>70</v>
      </c>
      <c r="I51" s="75" t="s">
        <v>618</v>
      </c>
      <c r="J51" s="71" t="s">
        <v>100</v>
      </c>
      <c r="K51" s="160" t="s">
        <v>620</v>
      </c>
      <c r="L51" s="70" t="s">
        <v>571</v>
      </c>
      <c r="M51" s="76" t="s">
        <v>545</v>
      </c>
      <c r="N51" s="78" t="s">
        <v>86</v>
      </c>
      <c r="O51" s="79" t="s">
        <v>1974</v>
      </c>
      <c r="P51" s="89" t="s">
        <v>685</v>
      </c>
      <c r="Q51" s="89"/>
      <c r="R51" s="89" t="s">
        <v>1975</v>
      </c>
      <c r="S51" s="162" t="s">
        <v>1976</v>
      </c>
      <c r="T51" s="89" t="s">
        <v>665</v>
      </c>
      <c r="U51" s="89" t="s">
        <v>1977</v>
      </c>
      <c r="V51" s="159" t="s">
        <v>1715</v>
      </c>
      <c r="W51" s="89" t="s">
        <v>666</v>
      </c>
      <c r="X51" s="163"/>
      <c r="Y51" s="74" t="s">
        <v>16</v>
      </c>
      <c r="Z51" s="75" t="s">
        <v>855</v>
      </c>
      <c r="AA51" s="68"/>
      <c r="AB51" s="76"/>
      <c r="AC51" s="68">
        <v>0</v>
      </c>
      <c r="AD51" s="68">
        <v>1</v>
      </c>
      <c r="AE51" s="68">
        <v>1</v>
      </c>
      <c r="AF51" s="77" t="s">
        <v>624</v>
      </c>
      <c r="AG51" s="78" t="s">
        <v>86</v>
      </c>
      <c r="AH51" s="78" t="s">
        <v>87</v>
      </c>
      <c r="AI51" s="79" t="s">
        <v>1974</v>
      </c>
      <c r="AJ51" s="68"/>
      <c r="AK51" s="79" t="s">
        <v>554</v>
      </c>
      <c r="AL51" s="68" t="s">
        <v>117</v>
      </c>
      <c r="AM51" s="68" t="s">
        <v>86</v>
      </c>
      <c r="AN51" s="68" t="s">
        <v>85</v>
      </c>
      <c r="AO51" s="173" t="s">
        <v>1978</v>
      </c>
      <c r="AP51" s="89"/>
      <c r="AQ51" s="89"/>
      <c r="AR51" s="163" t="s">
        <v>1979</v>
      </c>
      <c r="AS51" s="68" t="s">
        <v>1980</v>
      </c>
      <c r="AT51" s="74"/>
      <c r="AU51" s="89"/>
      <c r="AV51" s="74"/>
      <c r="AW51" s="74"/>
      <c r="AX51" s="74"/>
      <c r="AY51" s="74"/>
      <c r="AZ51" s="74"/>
      <c r="BA51" s="74"/>
      <c r="BB51" s="73"/>
      <c r="BC51" s="74"/>
      <c r="BD51" s="74"/>
      <c r="BE51" s="74"/>
      <c r="BF51" s="74"/>
      <c r="BG51" s="74"/>
      <c r="BH51" s="74"/>
      <c r="BI51" s="165"/>
      <c r="BJ51" s="73"/>
      <c r="BK51" s="166"/>
      <c r="BL51" s="167" t="s">
        <v>1981</v>
      </c>
      <c r="BM51" s="17" t="s">
        <v>607</v>
      </c>
      <c r="BN51" s="168" t="s">
        <v>565</v>
      </c>
      <c r="BO51" s="169" t="s">
        <v>566</v>
      </c>
    </row>
    <row r="52" spans="1:67" s="7" customFormat="1" ht="33.65" hidden="1" customHeight="1" x14ac:dyDescent="0.55000000000000004">
      <c r="A52" s="158" t="s">
        <v>616</v>
      </c>
      <c r="B52" s="68">
        <v>31</v>
      </c>
      <c r="C52" s="68" t="s">
        <v>618</v>
      </c>
      <c r="D52" s="68" t="s">
        <v>1982</v>
      </c>
      <c r="E52" s="68" t="s">
        <v>1983</v>
      </c>
      <c r="F52" s="69" t="s">
        <v>618</v>
      </c>
      <c r="G52" s="159" t="s">
        <v>1715</v>
      </c>
      <c r="H52" s="68" t="s">
        <v>541</v>
      </c>
      <c r="I52" s="75" t="s">
        <v>118</v>
      </c>
      <c r="J52" s="71" t="s">
        <v>1982</v>
      </c>
      <c r="K52" s="160" t="s">
        <v>594</v>
      </c>
      <c r="L52" s="68" t="s">
        <v>571</v>
      </c>
      <c r="M52" s="97" t="s">
        <v>571</v>
      </c>
      <c r="N52" s="72" t="s">
        <v>546</v>
      </c>
      <c r="O52" s="70" t="s">
        <v>1984</v>
      </c>
      <c r="P52" s="89" t="s">
        <v>1985</v>
      </c>
      <c r="Q52" s="104"/>
      <c r="R52" s="104"/>
      <c r="S52" s="159"/>
      <c r="T52" s="89" t="s">
        <v>16</v>
      </c>
      <c r="U52" s="89"/>
      <c r="V52" s="159" t="s">
        <v>1715</v>
      </c>
      <c r="W52" s="89" t="s">
        <v>550</v>
      </c>
      <c r="X52" s="163"/>
      <c r="Y52" s="68" t="s">
        <v>16</v>
      </c>
      <c r="Z52" s="68" t="s">
        <v>1426</v>
      </c>
      <c r="AA52" s="88"/>
      <c r="AB52" s="70"/>
      <c r="AC52" s="68">
        <v>0</v>
      </c>
      <c r="AD52" s="68">
        <v>1</v>
      </c>
      <c r="AE52" s="68">
        <v>1</v>
      </c>
      <c r="AF52" s="77" t="s">
        <v>578</v>
      </c>
      <c r="AG52" s="78" t="s">
        <v>292</v>
      </c>
      <c r="AH52" s="78" t="s">
        <v>293</v>
      </c>
      <c r="AI52" s="79" t="s">
        <v>1984</v>
      </c>
      <c r="AJ52" s="68"/>
      <c r="AK52" s="78" t="s">
        <v>554</v>
      </c>
      <c r="AL52" s="68" t="s">
        <v>199</v>
      </c>
      <c r="AM52" s="68" t="s">
        <v>199</v>
      </c>
      <c r="AN52" s="68" t="s">
        <v>200</v>
      </c>
      <c r="AO52" s="189" t="s">
        <v>1986</v>
      </c>
      <c r="AP52" s="89"/>
      <c r="AQ52" s="163"/>
      <c r="AR52" s="163" t="s">
        <v>1987</v>
      </c>
      <c r="AS52" s="78" t="s">
        <v>1988</v>
      </c>
      <c r="AT52" s="78"/>
      <c r="AU52" s="159"/>
      <c r="AV52" s="68"/>
      <c r="AW52" s="68"/>
      <c r="AX52" s="68"/>
      <c r="AY52" s="68"/>
      <c r="AZ52" s="68"/>
      <c r="BA52" s="68"/>
      <c r="BB52" s="89"/>
      <c r="BC52" s="163"/>
      <c r="BD52" s="163"/>
      <c r="BE52" s="163"/>
      <c r="BF52" s="163"/>
      <c r="BG52" s="163"/>
      <c r="BH52" s="68"/>
      <c r="BI52" s="75"/>
      <c r="BJ52" s="89" t="s">
        <v>1989</v>
      </c>
      <c r="BK52" s="170"/>
      <c r="BL52" s="167" t="s">
        <v>1990</v>
      </c>
      <c r="BM52" s="92" t="s">
        <v>564</v>
      </c>
      <c r="BN52" s="81" t="s">
        <v>565</v>
      </c>
      <c r="BO52" s="169" t="s">
        <v>566</v>
      </c>
    </row>
    <row r="53" spans="1:67" s="7" customFormat="1" ht="36" hidden="1" customHeight="1" x14ac:dyDescent="0.55000000000000004">
      <c r="A53" s="158" t="s">
        <v>616</v>
      </c>
      <c r="B53" s="68">
        <v>535</v>
      </c>
      <c r="C53" s="68"/>
      <c r="D53" s="68"/>
      <c r="E53" s="68"/>
      <c r="F53" s="69" t="s">
        <v>1704</v>
      </c>
      <c r="G53" s="159" t="s">
        <v>1715</v>
      </c>
      <c r="H53" s="68" t="s">
        <v>70</v>
      </c>
      <c r="I53" s="75" t="s">
        <v>118</v>
      </c>
      <c r="J53" s="73" t="s">
        <v>1991</v>
      </c>
      <c r="K53" s="160" t="s">
        <v>594</v>
      </c>
      <c r="L53" s="70" t="s">
        <v>571</v>
      </c>
      <c r="M53" s="76" t="s">
        <v>571</v>
      </c>
      <c r="N53" s="68" t="s">
        <v>124</v>
      </c>
      <c r="O53" s="70" t="s">
        <v>1992</v>
      </c>
      <c r="P53" s="89"/>
      <c r="Q53" s="89"/>
      <c r="R53" s="89"/>
      <c r="S53" s="89"/>
      <c r="T53" s="89" t="s">
        <v>16</v>
      </c>
      <c r="U53" s="89"/>
      <c r="V53" s="159" t="s">
        <v>1715</v>
      </c>
      <c r="W53" s="89" t="s">
        <v>870</v>
      </c>
      <c r="X53" s="163"/>
      <c r="Y53" s="68" t="s">
        <v>16</v>
      </c>
      <c r="Z53" s="68"/>
      <c r="AA53" s="125"/>
      <c r="AB53" s="70"/>
      <c r="AC53" s="68"/>
      <c r="AD53" s="68"/>
      <c r="AE53" s="68">
        <v>-1</v>
      </c>
      <c r="AF53" s="77" t="s">
        <v>578</v>
      </c>
      <c r="AG53" s="78" t="s">
        <v>112</v>
      </c>
      <c r="AH53" s="78" t="s">
        <v>87</v>
      </c>
      <c r="AI53" s="79" t="s">
        <v>1992</v>
      </c>
      <c r="AJ53" s="68"/>
      <c r="AK53" s="78" t="s">
        <v>554</v>
      </c>
      <c r="AL53" s="68" t="s">
        <v>124</v>
      </c>
      <c r="AM53" s="68" t="s">
        <v>124</v>
      </c>
      <c r="AN53" s="68" t="s">
        <v>85</v>
      </c>
      <c r="AO53" s="174" t="s">
        <v>1993</v>
      </c>
      <c r="AP53" s="89"/>
      <c r="AQ53" s="163"/>
      <c r="AR53" s="163"/>
      <c r="AS53" s="68"/>
      <c r="AT53" s="74"/>
      <c r="AU53" s="89"/>
      <c r="AV53" s="74"/>
      <c r="AW53" s="74"/>
      <c r="AX53" s="74"/>
      <c r="AY53" s="74"/>
      <c r="AZ53" s="74"/>
      <c r="BA53" s="74"/>
      <c r="BB53" s="73"/>
      <c r="BC53" s="74"/>
      <c r="BD53" s="74"/>
      <c r="BE53" s="74"/>
      <c r="BF53" s="74"/>
      <c r="BG53" s="74"/>
      <c r="BH53" s="74"/>
      <c r="BI53" s="165"/>
      <c r="BJ53" s="73" t="s">
        <v>1994</v>
      </c>
      <c r="BK53" s="166"/>
      <c r="BL53" s="74" t="s">
        <v>1995</v>
      </c>
      <c r="BM53" s="17" t="s">
        <v>1996</v>
      </c>
      <c r="BN53" s="168" t="s">
        <v>565</v>
      </c>
      <c r="BO53" s="104" t="s">
        <v>717</v>
      </c>
    </row>
    <row r="54" spans="1:67" s="7" customFormat="1" ht="37.4" hidden="1" customHeight="1" x14ac:dyDescent="0.55000000000000004">
      <c r="A54" s="158">
        <v>2</v>
      </c>
      <c r="B54" s="68">
        <v>195</v>
      </c>
      <c r="C54" s="68" t="s">
        <v>118</v>
      </c>
      <c r="D54" s="68" t="s">
        <v>1997</v>
      </c>
      <c r="E54" s="68"/>
      <c r="F54" s="69" t="s">
        <v>1316</v>
      </c>
      <c r="G54" s="159" t="s">
        <v>1715</v>
      </c>
      <c r="H54" s="68" t="s">
        <v>1316</v>
      </c>
      <c r="I54" s="75" t="s">
        <v>118</v>
      </c>
      <c r="J54" s="73" t="s">
        <v>1998</v>
      </c>
      <c r="K54" s="160" t="s">
        <v>620</v>
      </c>
      <c r="L54" s="70" t="s">
        <v>571</v>
      </c>
      <c r="M54" s="76" t="s">
        <v>545</v>
      </c>
      <c r="N54" s="78" t="s">
        <v>86</v>
      </c>
      <c r="O54" s="68"/>
      <c r="P54" s="161" t="s">
        <v>1999</v>
      </c>
      <c r="Q54" s="104"/>
      <c r="R54" s="104"/>
      <c r="S54" s="162" t="s">
        <v>1326</v>
      </c>
      <c r="T54" s="89" t="s">
        <v>16</v>
      </c>
      <c r="U54" s="89"/>
      <c r="V54" s="159" t="s">
        <v>1715</v>
      </c>
      <c r="W54" s="89"/>
      <c r="X54" s="163"/>
      <c r="Y54" s="68" t="s">
        <v>16</v>
      </c>
      <c r="Z54" s="75"/>
      <c r="AA54" s="68"/>
      <c r="AB54" s="76"/>
      <c r="AC54" s="68">
        <v>0</v>
      </c>
      <c r="AD54" s="68">
        <v>1</v>
      </c>
      <c r="AE54" s="68">
        <v>1</v>
      </c>
      <c r="AF54" s="77" t="s">
        <v>624</v>
      </c>
      <c r="AG54" s="78" t="s">
        <v>86</v>
      </c>
      <c r="AH54" s="78" t="s">
        <v>87</v>
      </c>
      <c r="AI54" s="68"/>
      <c r="AJ54" s="68"/>
      <c r="AK54" s="79" t="s">
        <v>554</v>
      </c>
      <c r="AL54" s="68" t="s">
        <v>327</v>
      </c>
      <c r="AM54" s="68" t="s">
        <v>327</v>
      </c>
      <c r="AN54" s="68" t="s">
        <v>63</v>
      </c>
      <c r="AO54" s="164" t="s">
        <v>1934</v>
      </c>
      <c r="AP54" s="89" t="s">
        <v>2000</v>
      </c>
      <c r="AQ54" s="163"/>
      <c r="AR54" s="163" t="s">
        <v>2001</v>
      </c>
      <c r="AS54" s="101">
        <v>45291</v>
      </c>
      <c r="AT54" s="68"/>
      <c r="AU54" s="159" t="s">
        <v>1969</v>
      </c>
      <c r="AV54" s="68"/>
      <c r="AW54" s="68"/>
      <c r="AX54" s="68" t="s">
        <v>556</v>
      </c>
      <c r="AY54" s="68" t="s">
        <v>556</v>
      </c>
      <c r="AZ54" s="68"/>
      <c r="BA54" s="68"/>
      <c r="BB54" s="70" t="s">
        <v>2000</v>
      </c>
      <c r="BC54" s="163"/>
      <c r="BD54" s="163"/>
      <c r="BE54" s="163"/>
      <c r="BF54" s="163"/>
      <c r="BG54" s="163"/>
      <c r="BH54" s="68"/>
      <c r="BI54" s="75"/>
      <c r="BJ54" s="89" t="s">
        <v>2002</v>
      </c>
      <c r="BK54" s="170"/>
      <c r="BL54" s="167"/>
      <c r="BM54" s="17" t="s">
        <v>564</v>
      </c>
      <c r="BN54" s="168" t="s">
        <v>716</v>
      </c>
      <c r="BO54" s="169" t="s">
        <v>566</v>
      </c>
    </row>
    <row r="55" spans="1:67" s="7" customFormat="1" ht="22.5" hidden="1" customHeight="1" x14ac:dyDescent="0.55000000000000004">
      <c r="A55" s="158" t="s">
        <v>616</v>
      </c>
      <c r="B55" s="68">
        <v>536</v>
      </c>
      <c r="C55" s="68"/>
      <c r="D55" s="68"/>
      <c r="E55" s="68"/>
      <c r="F55" s="69" t="s">
        <v>1704</v>
      </c>
      <c r="G55" s="159" t="s">
        <v>1715</v>
      </c>
      <c r="H55" s="68" t="s">
        <v>70</v>
      </c>
      <c r="I55" s="75" t="s">
        <v>118</v>
      </c>
      <c r="J55" s="73" t="s">
        <v>2003</v>
      </c>
      <c r="K55" s="160" t="s">
        <v>594</v>
      </c>
      <c r="L55" s="70" t="s">
        <v>571</v>
      </c>
      <c r="M55" s="76" t="s">
        <v>571</v>
      </c>
      <c r="N55" s="68" t="s">
        <v>124</v>
      </c>
      <c r="O55" s="70" t="s">
        <v>2004</v>
      </c>
      <c r="P55" s="89"/>
      <c r="Q55" s="89"/>
      <c r="R55" s="89"/>
      <c r="S55" s="171" t="s">
        <v>2005</v>
      </c>
      <c r="T55" s="89" t="s">
        <v>16</v>
      </c>
      <c r="U55" s="89"/>
      <c r="V55" s="159" t="s">
        <v>1715</v>
      </c>
      <c r="W55" s="89" t="s">
        <v>870</v>
      </c>
      <c r="X55" s="163"/>
      <c r="Y55" s="68" t="s">
        <v>16</v>
      </c>
      <c r="Z55" s="75"/>
      <c r="AA55" s="68"/>
      <c r="AB55" s="76"/>
      <c r="AC55" s="68"/>
      <c r="AD55" s="68"/>
      <c r="AE55" s="68">
        <v>-1</v>
      </c>
      <c r="AF55" s="77" t="s">
        <v>578</v>
      </c>
      <c r="AG55" s="78" t="s">
        <v>112</v>
      </c>
      <c r="AH55" s="91" t="s">
        <v>87</v>
      </c>
      <c r="AI55" s="79" t="s">
        <v>2004</v>
      </c>
      <c r="AJ55" s="68"/>
      <c r="AK55" s="78" t="s">
        <v>554</v>
      </c>
      <c r="AL55" s="68" t="s">
        <v>124</v>
      </c>
      <c r="AM55" s="68" t="s">
        <v>124</v>
      </c>
      <c r="AN55" s="68" t="s">
        <v>85</v>
      </c>
      <c r="AO55" s="89" t="s">
        <v>2006</v>
      </c>
      <c r="AP55" s="89"/>
      <c r="AQ55" s="163"/>
      <c r="AR55" s="163"/>
      <c r="AS55" s="68"/>
      <c r="AT55" s="74"/>
      <c r="AU55" s="89"/>
      <c r="AV55" s="74"/>
      <c r="AW55" s="74"/>
      <c r="AX55" s="74"/>
      <c r="AY55" s="74"/>
      <c r="AZ55" s="74"/>
      <c r="BA55" s="74"/>
      <c r="BB55" s="73"/>
      <c r="BC55" s="74"/>
      <c r="BD55" s="74"/>
      <c r="BE55" s="74"/>
      <c r="BF55" s="74"/>
      <c r="BG55" s="74"/>
      <c r="BH55" s="74"/>
      <c r="BI55" s="165"/>
      <c r="BJ55" s="73" t="s">
        <v>2007</v>
      </c>
      <c r="BK55" s="166"/>
      <c r="BL55" s="167" t="s">
        <v>2008</v>
      </c>
      <c r="BM55" s="17" t="s">
        <v>1996</v>
      </c>
      <c r="BN55" s="168" t="s">
        <v>565</v>
      </c>
      <c r="BO55" s="104" t="s">
        <v>717</v>
      </c>
    </row>
    <row r="56" spans="1:67" s="222" customFormat="1" ht="36" hidden="1" customHeight="1" x14ac:dyDescent="0.55000000000000004">
      <c r="A56" s="211">
        <v>6</v>
      </c>
      <c r="B56" s="94">
        <v>190</v>
      </c>
      <c r="C56" s="94" t="s">
        <v>118</v>
      </c>
      <c r="D56" s="94" t="s">
        <v>2009</v>
      </c>
      <c r="E56" s="94"/>
      <c r="F56" s="94" t="s">
        <v>541</v>
      </c>
      <c r="G56" s="190" t="s">
        <v>1715</v>
      </c>
      <c r="H56" s="94" t="s">
        <v>541</v>
      </c>
      <c r="I56" s="191" t="s">
        <v>118</v>
      </c>
      <c r="J56" s="212" t="s">
        <v>2010</v>
      </c>
      <c r="K56" s="213" t="s">
        <v>544</v>
      </c>
      <c r="L56" s="93" t="s">
        <v>545</v>
      </c>
      <c r="M56" s="214" t="s">
        <v>545</v>
      </c>
      <c r="N56" s="72" t="s">
        <v>546</v>
      </c>
      <c r="O56" s="68"/>
      <c r="P56" s="215" t="s">
        <v>2011</v>
      </c>
      <c r="Q56" s="216"/>
      <c r="R56" s="216"/>
      <c r="S56" s="190"/>
      <c r="T56" s="215" t="s">
        <v>16</v>
      </c>
      <c r="U56" s="215"/>
      <c r="V56" s="190" t="s">
        <v>1715</v>
      </c>
      <c r="W56" s="215" t="s">
        <v>550</v>
      </c>
      <c r="X56" s="217"/>
      <c r="Y56" s="94" t="s">
        <v>16</v>
      </c>
      <c r="Z56" s="191"/>
      <c r="AA56" s="94"/>
      <c r="AB56" s="214"/>
      <c r="AC56" s="94">
        <v>0</v>
      </c>
      <c r="AD56" s="94">
        <v>1</v>
      </c>
      <c r="AE56" s="94">
        <v>1</v>
      </c>
      <c r="AF56" s="77" t="s">
        <v>553</v>
      </c>
      <c r="AG56" s="96" t="s">
        <v>292</v>
      </c>
      <c r="AH56" s="91" t="s">
        <v>293</v>
      </c>
      <c r="AI56" s="97"/>
      <c r="AJ56" s="94"/>
      <c r="AK56" s="94" t="s">
        <v>554</v>
      </c>
      <c r="AL56" s="94" t="s">
        <v>199</v>
      </c>
      <c r="AM56" s="94" t="s">
        <v>199</v>
      </c>
      <c r="AN56" s="94" t="s">
        <v>200</v>
      </c>
      <c r="AO56" s="218" t="s">
        <v>2012</v>
      </c>
      <c r="AP56" s="215"/>
      <c r="AQ56" s="217"/>
      <c r="AR56" s="217"/>
      <c r="AS56" s="94"/>
      <c r="AT56" s="94"/>
      <c r="AU56" s="190"/>
      <c r="AV56" s="94"/>
      <c r="AW56" s="94"/>
      <c r="AX56" s="94"/>
      <c r="AY56" s="94"/>
      <c r="AZ56" s="94"/>
      <c r="BA56" s="94"/>
      <c r="BB56" s="215"/>
      <c r="BC56" s="217"/>
      <c r="BD56" s="217"/>
      <c r="BE56" s="217"/>
      <c r="BF56" s="217"/>
      <c r="BG56" s="217"/>
      <c r="BH56" s="94"/>
      <c r="BI56" s="191"/>
      <c r="BJ56" s="215" t="s">
        <v>2013</v>
      </c>
      <c r="BK56" s="219"/>
      <c r="BL56" s="220"/>
      <c r="BM56" s="192" t="s">
        <v>564</v>
      </c>
      <c r="BN56" s="192" t="s">
        <v>565</v>
      </c>
      <c r="BO56" s="221" t="s">
        <v>566</v>
      </c>
    </row>
    <row r="57" spans="1:67" s="7" customFormat="1" ht="37.4" hidden="1" customHeight="1" x14ac:dyDescent="0.55000000000000004">
      <c r="A57" s="84" t="s">
        <v>616</v>
      </c>
      <c r="B57" s="68">
        <v>191</v>
      </c>
      <c r="C57" s="68" t="s">
        <v>118</v>
      </c>
      <c r="D57" s="68" t="s">
        <v>2014</v>
      </c>
      <c r="E57" s="68"/>
      <c r="F57" s="69" t="s">
        <v>541</v>
      </c>
      <c r="G57" s="159" t="s">
        <v>1715</v>
      </c>
      <c r="H57" s="68" t="s">
        <v>541</v>
      </c>
      <c r="I57" s="75" t="s">
        <v>118</v>
      </c>
      <c r="J57" s="136" t="s">
        <v>2015</v>
      </c>
      <c r="K57" s="160" t="s">
        <v>544</v>
      </c>
      <c r="L57" s="70" t="s">
        <v>545</v>
      </c>
      <c r="M57" s="76" t="s">
        <v>545</v>
      </c>
      <c r="N57" s="72" t="s">
        <v>546</v>
      </c>
      <c r="O57" s="68"/>
      <c r="P57" s="89" t="s">
        <v>2016</v>
      </c>
      <c r="Q57" s="104"/>
      <c r="R57" s="104"/>
      <c r="S57" s="159"/>
      <c r="T57" s="89" t="s">
        <v>16</v>
      </c>
      <c r="U57" s="89"/>
      <c r="V57" s="159" t="s">
        <v>1715</v>
      </c>
      <c r="W57" s="89" t="s">
        <v>550</v>
      </c>
      <c r="X57" s="163"/>
      <c r="Y57" s="68" t="s">
        <v>16</v>
      </c>
      <c r="Z57" s="75"/>
      <c r="AA57" s="68"/>
      <c r="AB57" s="76"/>
      <c r="AC57" s="68">
        <v>0</v>
      </c>
      <c r="AD57" s="68">
        <v>1</v>
      </c>
      <c r="AE57" s="68">
        <v>1</v>
      </c>
      <c r="AF57" s="77" t="s">
        <v>553</v>
      </c>
      <c r="AG57" s="96" t="s">
        <v>292</v>
      </c>
      <c r="AH57" s="78" t="s">
        <v>293</v>
      </c>
      <c r="AI57" s="97"/>
      <c r="AJ57" s="68"/>
      <c r="AK57" s="78" t="s">
        <v>554</v>
      </c>
      <c r="AL57" s="68" t="s">
        <v>199</v>
      </c>
      <c r="AM57" s="68" t="s">
        <v>199</v>
      </c>
      <c r="AN57" s="68" t="s">
        <v>200</v>
      </c>
      <c r="AO57" s="189" t="s">
        <v>2012</v>
      </c>
      <c r="AP57" s="89"/>
      <c r="AQ57" s="163"/>
      <c r="AR57" s="163"/>
      <c r="AS57" s="68"/>
      <c r="AT57" s="68"/>
      <c r="AU57" s="159"/>
      <c r="AV57" s="68"/>
      <c r="AW57" s="68"/>
      <c r="AX57" s="68"/>
      <c r="AY57" s="68"/>
      <c r="AZ57" s="68"/>
      <c r="BA57" s="68"/>
      <c r="BB57" s="89"/>
      <c r="BC57" s="163"/>
      <c r="BD57" s="163"/>
      <c r="BE57" s="163"/>
      <c r="BF57" s="163"/>
      <c r="BG57" s="163"/>
      <c r="BH57" s="68"/>
      <c r="BI57" s="75"/>
      <c r="BJ57" s="89" t="s">
        <v>2013</v>
      </c>
      <c r="BK57" s="170"/>
      <c r="BL57" s="167"/>
      <c r="BM57" s="81" t="s">
        <v>564</v>
      </c>
      <c r="BN57" s="81" t="s">
        <v>565</v>
      </c>
      <c r="BO57" s="169" t="s">
        <v>566</v>
      </c>
    </row>
    <row r="58" spans="1:67" s="7" customFormat="1" ht="22.5" hidden="1" customHeight="1" x14ac:dyDescent="0.55000000000000004">
      <c r="A58" s="158" t="s">
        <v>616</v>
      </c>
      <c r="B58" s="68">
        <v>203</v>
      </c>
      <c r="C58" s="68" t="s">
        <v>728</v>
      </c>
      <c r="D58" s="68" t="s">
        <v>2017</v>
      </c>
      <c r="E58" s="68"/>
      <c r="F58" s="69" t="s">
        <v>728</v>
      </c>
      <c r="G58" s="159" t="s">
        <v>1715</v>
      </c>
      <c r="H58" s="68" t="s">
        <v>593</v>
      </c>
      <c r="I58" s="75" t="s">
        <v>118</v>
      </c>
      <c r="J58" s="73" t="s">
        <v>2018</v>
      </c>
      <c r="K58" s="160" t="s">
        <v>544</v>
      </c>
      <c r="L58" s="70" t="s">
        <v>545</v>
      </c>
      <c r="M58" s="76" t="s">
        <v>545</v>
      </c>
      <c r="N58" s="68" t="s">
        <v>2019</v>
      </c>
      <c r="O58" s="68"/>
      <c r="P58" s="89" t="s">
        <v>2020</v>
      </c>
      <c r="Q58" s="161"/>
      <c r="R58" s="161" t="s">
        <v>2021</v>
      </c>
      <c r="S58" s="159"/>
      <c r="T58" s="89" t="s">
        <v>16</v>
      </c>
      <c r="U58" s="89"/>
      <c r="V58" s="159" t="s">
        <v>1715</v>
      </c>
      <c r="W58" s="89" t="s">
        <v>2022</v>
      </c>
      <c r="X58" s="163"/>
      <c r="Y58" s="68" t="s">
        <v>16</v>
      </c>
      <c r="Z58" s="75"/>
      <c r="AA58" s="68"/>
      <c r="AB58" s="76"/>
      <c r="AC58" s="68">
        <v>0</v>
      </c>
      <c r="AD58" s="68">
        <v>1</v>
      </c>
      <c r="AE58" s="68">
        <v>1</v>
      </c>
      <c r="AF58" s="77" t="s">
        <v>553</v>
      </c>
      <c r="AG58" s="78" t="s">
        <v>2019</v>
      </c>
      <c r="AH58" s="223" t="s">
        <v>2023</v>
      </c>
      <c r="AI58" s="68"/>
      <c r="AJ58" s="68"/>
      <c r="AK58" s="78" t="s">
        <v>554</v>
      </c>
      <c r="AL58" s="68" t="s">
        <v>2024</v>
      </c>
      <c r="AM58" s="68" t="s">
        <v>1766</v>
      </c>
      <c r="AN58" s="68" t="s">
        <v>1767</v>
      </c>
      <c r="AO58" s="174" t="s">
        <v>2025</v>
      </c>
      <c r="AP58" s="89"/>
      <c r="AQ58" s="89"/>
      <c r="AR58" s="163"/>
      <c r="AS58" s="68"/>
      <c r="AT58" s="68"/>
      <c r="AU58" s="159"/>
      <c r="AV58" s="68"/>
      <c r="AW58" s="68"/>
      <c r="AX58" s="68"/>
      <c r="AY58" s="68"/>
      <c r="AZ58" s="68"/>
      <c r="BA58" s="68"/>
      <c r="BB58" s="89"/>
      <c r="BC58" s="163"/>
      <c r="BD58" s="163"/>
      <c r="BE58" s="163"/>
      <c r="BF58" s="163"/>
      <c r="BG58" s="163"/>
      <c r="BH58" s="68"/>
      <c r="BI58" s="75"/>
      <c r="BJ58" s="89"/>
      <c r="BK58" s="170"/>
      <c r="BL58" s="167"/>
      <c r="BM58" s="81" t="s">
        <v>564</v>
      </c>
      <c r="BN58" s="81" t="s">
        <v>565</v>
      </c>
      <c r="BO58" s="169" t="s">
        <v>566</v>
      </c>
    </row>
    <row r="59" spans="1:67" s="7" customFormat="1" ht="33" hidden="1" customHeight="1" x14ac:dyDescent="0.55000000000000004">
      <c r="A59" s="84">
        <v>218</v>
      </c>
      <c r="B59" s="68">
        <v>254</v>
      </c>
      <c r="C59" s="68" t="s">
        <v>118</v>
      </c>
      <c r="D59" s="68"/>
      <c r="E59" s="68"/>
      <c r="F59" s="69" t="s">
        <v>541</v>
      </c>
      <c r="G59" s="159" t="s">
        <v>1715</v>
      </c>
      <c r="H59" s="68" t="s">
        <v>541</v>
      </c>
      <c r="I59" s="75" t="s">
        <v>118</v>
      </c>
      <c r="J59" s="73" t="s">
        <v>2026</v>
      </c>
      <c r="K59" s="160" t="s">
        <v>544</v>
      </c>
      <c r="L59" s="70" t="s">
        <v>545</v>
      </c>
      <c r="M59" s="76" t="s">
        <v>545</v>
      </c>
      <c r="N59" s="72" t="s">
        <v>546</v>
      </c>
      <c r="O59" s="68"/>
      <c r="P59" s="161" t="s">
        <v>2027</v>
      </c>
      <c r="Q59" s="104"/>
      <c r="R59" s="104"/>
      <c r="S59" s="159"/>
      <c r="T59" s="89" t="s">
        <v>16</v>
      </c>
      <c r="U59" s="89"/>
      <c r="V59" s="159" t="s">
        <v>1715</v>
      </c>
      <c r="W59" s="89" t="s">
        <v>550</v>
      </c>
      <c r="X59" s="163"/>
      <c r="Y59" s="68" t="s">
        <v>16</v>
      </c>
      <c r="Z59" s="75"/>
      <c r="AA59" s="68"/>
      <c r="AB59" s="76"/>
      <c r="AC59" s="68">
        <v>1</v>
      </c>
      <c r="AD59" s="68">
        <v>0</v>
      </c>
      <c r="AE59" s="68">
        <v>-1</v>
      </c>
      <c r="AF59" s="77" t="s">
        <v>553</v>
      </c>
      <c r="AG59" s="96" t="s">
        <v>292</v>
      </c>
      <c r="AH59" s="91" t="s">
        <v>293</v>
      </c>
      <c r="AI59" s="97"/>
      <c r="AJ59" s="68"/>
      <c r="AK59" s="78" t="s">
        <v>554</v>
      </c>
      <c r="AL59" s="68" t="s">
        <v>199</v>
      </c>
      <c r="AM59" s="68" t="s">
        <v>199</v>
      </c>
      <c r="AN59" s="68" t="s">
        <v>200</v>
      </c>
      <c r="AO59" s="189"/>
      <c r="AP59" s="89"/>
      <c r="AQ59" s="163"/>
      <c r="AR59" s="163"/>
      <c r="AS59" s="68"/>
      <c r="AT59" s="68"/>
      <c r="AU59" s="159"/>
      <c r="AV59" s="68"/>
      <c r="AW59" s="68"/>
      <c r="AX59" s="68"/>
      <c r="AY59" s="68"/>
      <c r="AZ59" s="68"/>
      <c r="BA59" s="68"/>
      <c r="BB59" s="89"/>
      <c r="BC59" s="163"/>
      <c r="BD59" s="163"/>
      <c r="BE59" s="163"/>
      <c r="BF59" s="163"/>
      <c r="BG59" s="163"/>
      <c r="BH59" s="68"/>
      <c r="BI59" s="75"/>
      <c r="BJ59" s="89" t="s">
        <v>2028</v>
      </c>
      <c r="BK59" s="170"/>
      <c r="BL59" s="167" t="s">
        <v>2029</v>
      </c>
      <c r="BM59" s="81" t="s">
        <v>564</v>
      </c>
      <c r="BN59" s="81" t="s">
        <v>565</v>
      </c>
      <c r="BO59" s="169" t="s">
        <v>566</v>
      </c>
    </row>
    <row r="60" spans="1:67" s="7" customFormat="1" ht="29.15" hidden="1" customHeight="1" x14ac:dyDescent="0.55000000000000004">
      <c r="A60" s="158">
        <v>9</v>
      </c>
      <c r="B60" s="68">
        <v>255</v>
      </c>
      <c r="C60" s="68" t="s">
        <v>118</v>
      </c>
      <c r="D60" s="68"/>
      <c r="E60" s="68"/>
      <c r="F60" s="69" t="s">
        <v>541</v>
      </c>
      <c r="G60" s="159" t="s">
        <v>1715</v>
      </c>
      <c r="H60" s="68" t="s">
        <v>541</v>
      </c>
      <c r="I60" s="75" t="s">
        <v>118</v>
      </c>
      <c r="J60" s="224" t="s">
        <v>2030</v>
      </c>
      <c r="K60" s="160" t="s">
        <v>544</v>
      </c>
      <c r="L60" s="70" t="s">
        <v>545</v>
      </c>
      <c r="M60" s="76" t="s">
        <v>545</v>
      </c>
      <c r="N60" s="72" t="s">
        <v>546</v>
      </c>
      <c r="O60" s="68"/>
      <c r="P60" s="161" t="s">
        <v>2027</v>
      </c>
      <c r="Q60" s="104"/>
      <c r="R60" s="104" t="s">
        <v>2031</v>
      </c>
      <c r="S60" s="162" t="s">
        <v>2032</v>
      </c>
      <c r="T60" s="89" t="s">
        <v>16</v>
      </c>
      <c r="U60" s="89"/>
      <c r="V60" s="159" t="s">
        <v>1715</v>
      </c>
      <c r="W60" s="89" t="s">
        <v>550</v>
      </c>
      <c r="X60" s="163"/>
      <c r="Y60" s="68" t="s">
        <v>16</v>
      </c>
      <c r="Z60" s="75"/>
      <c r="AA60" s="68"/>
      <c r="AB60" s="76"/>
      <c r="AC60" s="68">
        <v>1</v>
      </c>
      <c r="AD60" s="68">
        <v>0</v>
      </c>
      <c r="AE60" s="68">
        <v>-1</v>
      </c>
      <c r="AF60" s="77" t="s">
        <v>553</v>
      </c>
      <c r="AG60" s="96" t="s">
        <v>292</v>
      </c>
      <c r="AH60" s="78" t="s">
        <v>293</v>
      </c>
      <c r="AI60" s="97"/>
      <c r="AJ60" s="68"/>
      <c r="AK60" s="78" t="s">
        <v>554</v>
      </c>
      <c r="AL60" s="68" t="s">
        <v>199</v>
      </c>
      <c r="AM60" s="68" t="s">
        <v>199</v>
      </c>
      <c r="AN60" s="68" t="s">
        <v>200</v>
      </c>
      <c r="AO60" s="225"/>
      <c r="AP60" s="89" t="s">
        <v>2033</v>
      </c>
      <c r="AQ60" s="163"/>
      <c r="AR60" s="74" t="s">
        <v>2034</v>
      </c>
      <c r="AS60" s="68" t="s">
        <v>2035</v>
      </c>
      <c r="AT60" s="68"/>
      <c r="AU60" s="159" t="s">
        <v>1432</v>
      </c>
      <c r="AV60" s="70" t="s">
        <v>556</v>
      </c>
      <c r="AW60" s="70"/>
      <c r="AX60" s="70" t="s">
        <v>556</v>
      </c>
      <c r="AY60" s="70" t="s">
        <v>556</v>
      </c>
      <c r="AZ60" s="70"/>
      <c r="BA60" s="70"/>
      <c r="BB60" s="73" t="s">
        <v>2033</v>
      </c>
      <c r="BC60" s="163"/>
      <c r="BD60" s="163"/>
      <c r="BE60" s="163"/>
      <c r="BF60" s="163"/>
      <c r="BG60" s="163"/>
      <c r="BH60" s="68"/>
      <c r="BI60" s="75"/>
      <c r="BJ60" s="89" t="s">
        <v>2028</v>
      </c>
      <c r="BK60" s="170"/>
      <c r="BL60" s="167" t="s">
        <v>2029</v>
      </c>
      <c r="BM60" s="81" t="s">
        <v>564</v>
      </c>
      <c r="BN60" s="81" t="s">
        <v>565</v>
      </c>
      <c r="BO60" s="226" t="s">
        <v>566</v>
      </c>
    </row>
    <row r="61" spans="1:67" s="7" customFormat="1" ht="18" hidden="1" customHeight="1" x14ac:dyDescent="0.55000000000000004">
      <c r="A61" s="158" t="s">
        <v>616</v>
      </c>
      <c r="B61" s="68">
        <v>538</v>
      </c>
      <c r="C61" s="68"/>
      <c r="D61" s="68"/>
      <c r="E61" s="68"/>
      <c r="F61" s="69" t="s">
        <v>1704</v>
      </c>
      <c r="G61" s="159" t="s">
        <v>1715</v>
      </c>
      <c r="H61" s="68" t="s">
        <v>70</v>
      </c>
      <c r="I61" s="75" t="s">
        <v>118</v>
      </c>
      <c r="J61" s="73" t="s">
        <v>2036</v>
      </c>
      <c r="K61" s="160" t="s">
        <v>594</v>
      </c>
      <c r="L61" s="70" t="s">
        <v>571</v>
      </c>
      <c r="M61" s="76" t="s">
        <v>571</v>
      </c>
      <c r="N61" s="79" t="s">
        <v>199</v>
      </c>
      <c r="O61" s="227" t="s">
        <v>2037</v>
      </c>
      <c r="P61" s="169" t="s">
        <v>2038</v>
      </c>
      <c r="Q61" s="89"/>
      <c r="R61" s="89"/>
      <c r="S61" s="171" t="s">
        <v>2039</v>
      </c>
      <c r="T61" s="89" t="s">
        <v>16</v>
      </c>
      <c r="U61" s="89"/>
      <c r="V61" s="159" t="s">
        <v>1715</v>
      </c>
      <c r="W61" s="89"/>
      <c r="X61" s="163"/>
      <c r="Y61" s="68" t="s">
        <v>16</v>
      </c>
      <c r="Z61" s="75"/>
      <c r="AA61" s="68"/>
      <c r="AB61" s="76"/>
      <c r="AC61" s="68"/>
      <c r="AD61" s="68"/>
      <c r="AE61" s="68">
        <v>-1</v>
      </c>
      <c r="AF61" s="77" t="s">
        <v>578</v>
      </c>
      <c r="AG61" s="79" t="s">
        <v>199</v>
      </c>
      <c r="AH61" s="172" t="s">
        <v>1790</v>
      </c>
      <c r="AI61" s="227" t="s">
        <v>2037</v>
      </c>
      <c r="AJ61" s="68"/>
      <c r="AK61" s="78" t="s">
        <v>554</v>
      </c>
      <c r="AL61" s="68" t="s">
        <v>1704</v>
      </c>
      <c r="AM61" s="68" t="s">
        <v>199</v>
      </c>
      <c r="AN61" s="68" t="s">
        <v>200</v>
      </c>
      <c r="AO61" s="174" t="s">
        <v>2037</v>
      </c>
      <c r="AP61" s="89"/>
      <c r="AQ61" s="163"/>
      <c r="AR61" s="163" t="s">
        <v>2040</v>
      </c>
      <c r="AS61" s="89" t="s">
        <v>2041</v>
      </c>
      <c r="AT61" s="74"/>
      <c r="AU61" s="89"/>
      <c r="AV61" s="74"/>
      <c r="AW61" s="74"/>
      <c r="AX61" s="74"/>
      <c r="AY61" s="74"/>
      <c r="AZ61" s="74"/>
      <c r="BA61" s="74"/>
      <c r="BB61" s="73"/>
      <c r="BC61" s="74"/>
      <c r="BD61" s="74"/>
      <c r="BE61" s="74"/>
      <c r="BF61" s="74"/>
      <c r="BG61" s="74"/>
      <c r="BH61" s="74"/>
      <c r="BI61" s="165"/>
      <c r="BJ61" s="73" t="s">
        <v>2042</v>
      </c>
      <c r="BK61" s="166"/>
      <c r="BL61" s="195" t="s">
        <v>2043</v>
      </c>
      <c r="BM61" s="17" t="s">
        <v>788</v>
      </c>
      <c r="BN61" s="168" t="s">
        <v>716</v>
      </c>
      <c r="BO61" s="169" t="s">
        <v>566</v>
      </c>
    </row>
    <row r="62" spans="1:67" s="7" customFormat="1" ht="16.5" hidden="1" customHeight="1" x14ac:dyDescent="0.55000000000000004">
      <c r="A62" s="158" t="s">
        <v>616</v>
      </c>
      <c r="B62" s="68">
        <v>208</v>
      </c>
      <c r="C62" s="68" t="s">
        <v>728</v>
      </c>
      <c r="D62" s="68" t="s">
        <v>2044</v>
      </c>
      <c r="E62" s="68"/>
      <c r="F62" s="69" t="s">
        <v>728</v>
      </c>
      <c r="G62" s="159" t="s">
        <v>1715</v>
      </c>
      <c r="H62" s="68" t="s">
        <v>593</v>
      </c>
      <c r="I62" s="75" t="s">
        <v>118</v>
      </c>
      <c r="J62" s="71" t="s">
        <v>2045</v>
      </c>
      <c r="K62" s="160" t="s">
        <v>594</v>
      </c>
      <c r="L62" s="70" t="s">
        <v>571</v>
      </c>
      <c r="M62" s="76" t="s">
        <v>571</v>
      </c>
      <c r="N62" s="78" t="s">
        <v>2046</v>
      </c>
      <c r="O62" s="79" t="s">
        <v>2047</v>
      </c>
      <c r="P62" s="161" t="s">
        <v>2048</v>
      </c>
      <c r="Q62" s="104"/>
      <c r="R62" s="104" t="s">
        <v>2049</v>
      </c>
      <c r="S62" s="171" t="s">
        <v>2050</v>
      </c>
      <c r="T62" s="89" t="s">
        <v>16</v>
      </c>
      <c r="U62" s="89"/>
      <c r="V62" s="159" t="s">
        <v>1715</v>
      </c>
      <c r="W62" s="89"/>
      <c r="X62" s="163"/>
      <c r="Y62" s="68" t="s">
        <v>13</v>
      </c>
      <c r="Z62" s="75"/>
      <c r="AA62" s="68"/>
      <c r="AB62" s="97"/>
      <c r="AC62" s="68">
        <v>0</v>
      </c>
      <c r="AD62" s="68">
        <v>1</v>
      </c>
      <c r="AE62" s="68">
        <v>1</v>
      </c>
      <c r="AF62" s="77" t="s">
        <v>578</v>
      </c>
      <c r="AG62" s="78" t="s">
        <v>2046</v>
      </c>
      <c r="AH62" s="91" t="s">
        <v>2051</v>
      </c>
      <c r="AI62" s="79" t="s">
        <v>2047</v>
      </c>
      <c r="AJ62" s="78" t="s">
        <v>2052</v>
      </c>
      <c r="AK62" s="79" t="s">
        <v>600</v>
      </c>
      <c r="AL62" s="68" t="s">
        <v>301</v>
      </c>
      <c r="AM62" s="68" t="s">
        <v>301</v>
      </c>
      <c r="AN62" s="68"/>
      <c r="AO62" s="74"/>
      <c r="AP62" s="89"/>
      <c r="AQ62" s="163"/>
      <c r="AR62" s="74"/>
      <c r="AS62" s="68"/>
      <c r="AT62" s="68"/>
      <c r="AU62" s="159"/>
      <c r="AV62" s="68"/>
      <c r="AW62" s="68"/>
      <c r="AX62" s="68"/>
      <c r="AY62" s="68"/>
      <c r="AZ62" s="68"/>
      <c r="BA62" s="68"/>
      <c r="BB62" s="70"/>
      <c r="BC62" s="163"/>
      <c r="BD62" s="163"/>
      <c r="BE62" s="163"/>
      <c r="BF62" s="163"/>
      <c r="BG62" s="163"/>
      <c r="BH62" s="68"/>
      <c r="BI62" s="75"/>
      <c r="BJ62" s="89"/>
      <c r="BK62" s="170"/>
      <c r="BL62" s="74"/>
      <c r="BM62" s="92" t="s">
        <v>702</v>
      </c>
      <c r="BN62" s="92" t="s">
        <v>702</v>
      </c>
      <c r="BO62" s="104"/>
    </row>
    <row r="63" spans="1:67" s="7" customFormat="1" ht="108" hidden="1" customHeight="1" x14ac:dyDescent="0.55000000000000004">
      <c r="A63" s="158" t="s">
        <v>616</v>
      </c>
      <c r="B63" s="68">
        <v>209</v>
      </c>
      <c r="C63" s="68" t="s">
        <v>728</v>
      </c>
      <c r="D63" s="68" t="s">
        <v>2053</v>
      </c>
      <c r="E63" s="68"/>
      <c r="F63" s="69" t="s">
        <v>728</v>
      </c>
      <c r="G63" s="159" t="s">
        <v>1715</v>
      </c>
      <c r="H63" s="68" t="s">
        <v>593</v>
      </c>
      <c r="I63" s="75" t="s">
        <v>118</v>
      </c>
      <c r="J63" s="71" t="s">
        <v>2054</v>
      </c>
      <c r="K63" s="160" t="s">
        <v>594</v>
      </c>
      <c r="L63" s="70" t="s">
        <v>571</v>
      </c>
      <c r="M63" s="76" t="s">
        <v>571</v>
      </c>
      <c r="N63" s="78" t="s">
        <v>2046</v>
      </c>
      <c r="O63" s="79" t="s">
        <v>2055</v>
      </c>
      <c r="P63" s="161" t="s">
        <v>2056</v>
      </c>
      <c r="Q63" s="104"/>
      <c r="R63" s="104" t="s">
        <v>2049</v>
      </c>
      <c r="S63" s="171" t="s">
        <v>2057</v>
      </c>
      <c r="T63" s="89" t="s">
        <v>16</v>
      </c>
      <c r="U63" s="89"/>
      <c r="V63" s="228" t="s">
        <v>1715</v>
      </c>
      <c r="W63" s="89"/>
      <c r="X63" s="163"/>
      <c r="Y63" s="68" t="s">
        <v>13</v>
      </c>
      <c r="Z63" s="75"/>
      <c r="AA63" s="68"/>
      <c r="AB63" s="97"/>
      <c r="AC63" s="68">
        <v>0</v>
      </c>
      <c r="AD63" s="68">
        <v>1</v>
      </c>
      <c r="AE63" s="68">
        <v>1</v>
      </c>
      <c r="AF63" s="77" t="s">
        <v>578</v>
      </c>
      <c r="AG63" s="96" t="s">
        <v>2046</v>
      </c>
      <c r="AH63" s="91" t="s">
        <v>2051</v>
      </c>
      <c r="AI63" s="132" t="s">
        <v>2055</v>
      </c>
      <c r="AJ63" s="78" t="s">
        <v>2058</v>
      </c>
      <c r="AK63" s="79" t="s">
        <v>600</v>
      </c>
      <c r="AL63" s="68" t="s">
        <v>301</v>
      </c>
      <c r="AM63" s="68" t="s">
        <v>301</v>
      </c>
      <c r="AN63" s="68"/>
      <c r="AO63" s="74"/>
      <c r="AP63" s="89"/>
      <c r="AQ63" s="163"/>
      <c r="AR63" s="74"/>
      <c r="AS63" s="68"/>
      <c r="AT63" s="68"/>
      <c r="AU63" s="159"/>
      <c r="AV63" s="68"/>
      <c r="AW63" s="68"/>
      <c r="AX63" s="68"/>
      <c r="AY63" s="68"/>
      <c r="AZ63" s="68"/>
      <c r="BA63" s="68"/>
      <c r="BB63" s="70"/>
      <c r="BC63" s="163"/>
      <c r="BD63" s="163"/>
      <c r="BE63" s="163"/>
      <c r="BF63" s="163"/>
      <c r="BG63" s="163"/>
      <c r="BH63" s="68"/>
      <c r="BI63" s="75"/>
      <c r="BJ63" s="89"/>
      <c r="BK63" s="170"/>
      <c r="BL63" s="167"/>
      <c r="BM63" s="92" t="s">
        <v>702</v>
      </c>
      <c r="BN63" s="92" t="s">
        <v>702</v>
      </c>
      <c r="BO63" s="104"/>
    </row>
    <row r="64" spans="1:67" s="7" customFormat="1" ht="103.4" hidden="1" customHeight="1" x14ac:dyDescent="0.55000000000000004">
      <c r="A64" s="158" t="s">
        <v>616</v>
      </c>
      <c r="B64" s="68">
        <v>160</v>
      </c>
      <c r="C64" s="68" t="s">
        <v>118</v>
      </c>
      <c r="D64" s="68" t="s">
        <v>2059</v>
      </c>
      <c r="E64" s="68" t="s">
        <v>2060</v>
      </c>
      <c r="F64" s="69" t="s">
        <v>541</v>
      </c>
      <c r="G64" s="159" t="s">
        <v>1715</v>
      </c>
      <c r="H64" s="68" t="s">
        <v>541</v>
      </c>
      <c r="I64" s="75" t="s">
        <v>118</v>
      </c>
      <c r="J64" s="71" t="s">
        <v>2061</v>
      </c>
      <c r="K64" s="160" t="s">
        <v>544</v>
      </c>
      <c r="L64" s="70" t="s">
        <v>545</v>
      </c>
      <c r="M64" s="76" t="s">
        <v>545</v>
      </c>
      <c r="N64" s="72" t="s">
        <v>546</v>
      </c>
      <c r="O64" s="68"/>
      <c r="P64" s="89" t="s">
        <v>2062</v>
      </c>
      <c r="Q64" s="104"/>
      <c r="R64" s="104" t="s">
        <v>2063</v>
      </c>
      <c r="S64" s="162" t="s">
        <v>2064</v>
      </c>
      <c r="T64" s="89" t="s">
        <v>16</v>
      </c>
      <c r="U64" s="89"/>
      <c r="V64" s="159" t="s">
        <v>1715</v>
      </c>
      <c r="W64" s="89" t="s">
        <v>550</v>
      </c>
      <c r="X64" s="163"/>
      <c r="Y64" s="202" t="s">
        <v>16</v>
      </c>
      <c r="Z64" s="75" t="s">
        <v>2065</v>
      </c>
      <c r="AA64" s="68"/>
      <c r="AB64" s="76"/>
      <c r="AC64" s="68">
        <v>0</v>
      </c>
      <c r="AD64" s="68">
        <v>1</v>
      </c>
      <c r="AE64" s="68">
        <v>1</v>
      </c>
      <c r="AF64" s="77" t="s">
        <v>553</v>
      </c>
      <c r="AG64" s="96" t="s">
        <v>292</v>
      </c>
      <c r="AH64" s="78" t="s">
        <v>293</v>
      </c>
      <c r="AI64" s="97"/>
      <c r="AJ64" s="229"/>
      <c r="AK64" s="78" t="s">
        <v>554</v>
      </c>
      <c r="AL64" s="68" t="s">
        <v>199</v>
      </c>
      <c r="AM64" s="68" t="s">
        <v>2066</v>
      </c>
      <c r="AN64" s="68" t="s">
        <v>85</v>
      </c>
      <c r="AO64" s="89" t="s">
        <v>2067</v>
      </c>
      <c r="AP64" s="163"/>
      <c r="AQ64" s="163"/>
      <c r="AR64" s="163"/>
      <c r="AS64" s="68"/>
      <c r="AT64" s="68"/>
      <c r="AU64" s="159"/>
      <c r="AV64" s="68"/>
      <c r="AW64" s="68"/>
      <c r="AX64" s="68"/>
      <c r="AY64" s="68"/>
      <c r="AZ64" s="68"/>
      <c r="BA64" s="68"/>
      <c r="BB64" s="70"/>
      <c r="BC64" s="163"/>
      <c r="BD64" s="163"/>
      <c r="BE64" s="163"/>
      <c r="BF64" s="163"/>
      <c r="BG64" s="163"/>
      <c r="BH64" s="68"/>
      <c r="BI64" s="75"/>
      <c r="BJ64" s="89"/>
      <c r="BK64" s="170"/>
      <c r="BL64" s="167"/>
      <c r="BM64" s="230" t="s">
        <v>738</v>
      </c>
      <c r="BN64" s="81" t="s">
        <v>738</v>
      </c>
      <c r="BO64" s="104" t="s">
        <v>739</v>
      </c>
    </row>
    <row r="65" spans="1:67" s="7" customFormat="1" ht="146.5" hidden="1" customHeight="1" x14ac:dyDescent="0.55000000000000004">
      <c r="A65" s="158" t="s">
        <v>616</v>
      </c>
      <c r="B65" s="94">
        <v>204</v>
      </c>
      <c r="C65" s="94" t="s">
        <v>728</v>
      </c>
      <c r="D65" s="94" t="s">
        <v>2068</v>
      </c>
      <c r="E65" s="94"/>
      <c r="F65" s="94" t="s">
        <v>728</v>
      </c>
      <c r="G65" s="190" t="s">
        <v>1715</v>
      </c>
      <c r="H65" s="94" t="s">
        <v>593</v>
      </c>
      <c r="I65" s="191" t="s">
        <v>118</v>
      </c>
      <c r="J65" s="231" t="s">
        <v>2068</v>
      </c>
      <c r="K65" s="160" t="s">
        <v>594</v>
      </c>
      <c r="L65" s="70" t="s">
        <v>571</v>
      </c>
      <c r="M65" s="76" t="s">
        <v>571</v>
      </c>
      <c r="N65" s="78" t="s">
        <v>267</v>
      </c>
      <c r="O65" s="79" t="s">
        <v>2069</v>
      </c>
      <c r="P65" s="89" t="s">
        <v>2070</v>
      </c>
      <c r="Q65" s="89"/>
      <c r="R65" s="89"/>
      <c r="S65" s="171" t="s">
        <v>2071</v>
      </c>
      <c r="T65" s="89" t="s">
        <v>16</v>
      </c>
      <c r="U65" s="89"/>
      <c r="V65" s="159" t="s">
        <v>1715</v>
      </c>
      <c r="W65" s="195" t="s">
        <v>598</v>
      </c>
      <c r="X65" s="167"/>
      <c r="Y65" s="68" t="s">
        <v>16</v>
      </c>
      <c r="Z65" s="75"/>
      <c r="AA65" s="68"/>
      <c r="AB65" s="76"/>
      <c r="AC65" s="68">
        <v>0</v>
      </c>
      <c r="AD65" s="68">
        <v>1</v>
      </c>
      <c r="AE65" s="68">
        <v>1</v>
      </c>
      <c r="AF65" s="77" t="s">
        <v>578</v>
      </c>
      <c r="AG65" s="78" t="s">
        <v>267</v>
      </c>
      <c r="AH65" s="172" t="s">
        <v>269</v>
      </c>
      <c r="AI65" s="79" t="s">
        <v>2069</v>
      </c>
      <c r="AJ65" s="68"/>
      <c r="AK65" s="79" t="s">
        <v>600</v>
      </c>
      <c r="AL65" s="68" t="s">
        <v>267</v>
      </c>
      <c r="AM65" s="68" t="s">
        <v>2066</v>
      </c>
      <c r="AN65" s="68" t="s">
        <v>85</v>
      </c>
      <c r="AO65" s="174" t="s">
        <v>2072</v>
      </c>
      <c r="AP65" s="89"/>
      <c r="AQ65" s="79" t="s">
        <v>600</v>
      </c>
      <c r="AR65" s="163" t="s">
        <v>2073</v>
      </c>
      <c r="AS65" s="68"/>
      <c r="AT65" s="68"/>
      <c r="AU65" s="159"/>
      <c r="AV65" s="68"/>
      <c r="AW65" s="68"/>
      <c r="AX65" s="68"/>
      <c r="AY65" s="68"/>
      <c r="AZ65" s="68"/>
      <c r="BA65" s="68"/>
      <c r="BB65" s="70"/>
      <c r="BC65" s="163"/>
      <c r="BD65" s="163"/>
      <c r="BE65" s="163"/>
      <c r="BF65" s="163"/>
      <c r="BG65" s="163"/>
      <c r="BH65" s="68"/>
      <c r="BI65" s="75"/>
      <c r="BJ65" s="89"/>
      <c r="BK65" s="170"/>
      <c r="BL65" s="195" t="s">
        <v>2074</v>
      </c>
      <c r="BM65" s="232" t="s">
        <v>738</v>
      </c>
      <c r="BN65" s="233" t="s">
        <v>738</v>
      </c>
      <c r="BO65" s="104" t="s">
        <v>739</v>
      </c>
    </row>
    <row r="66" spans="1:67" s="7" customFormat="1" ht="37.4" hidden="1" customHeight="1" x14ac:dyDescent="0.55000000000000004">
      <c r="A66" s="158" t="s">
        <v>616</v>
      </c>
      <c r="B66" s="68">
        <v>257</v>
      </c>
      <c r="C66" s="68"/>
      <c r="D66" s="68"/>
      <c r="E66" s="68"/>
      <c r="F66" s="69" t="s">
        <v>2075</v>
      </c>
      <c r="G66" s="159" t="s">
        <v>1715</v>
      </c>
      <c r="H66" s="68" t="s">
        <v>2075</v>
      </c>
      <c r="I66" s="75" t="s">
        <v>118</v>
      </c>
      <c r="J66" s="71" t="s">
        <v>2076</v>
      </c>
      <c r="K66" s="160" t="s">
        <v>594</v>
      </c>
      <c r="L66" s="70" t="s">
        <v>571</v>
      </c>
      <c r="M66" s="76" t="s">
        <v>571</v>
      </c>
      <c r="N66" s="78" t="s">
        <v>2075</v>
      </c>
      <c r="O66" s="171" t="s">
        <v>2077</v>
      </c>
      <c r="P66" s="161" t="s">
        <v>2078</v>
      </c>
      <c r="Q66" s="104"/>
      <c r="R66" s="104"/>
      <c r="S66" s="89"/>
      <c r="T66" s="89" t="s">
        <v>16</v>
      </c>
      <c r="U66" s="89"/>
      <c r="V66" s="159" t="s">
        <v>1715</v>
      </c>
      <c r="W66" s="89" t="s">
        <v>2079</v>
      </c>
      <c r="X66" s="163"/>
      <c r="Y66" s="68" t="s">
        <v>16</v>
      </c>
      <c r="Z66" s="75"/>
      <c r="AA66" s="68" t="s">
        <v>893</v>
      </c>
      <c r="AB66" s="76"/>
      <c r="AC66" s="68">
        <v>1</v>
      </c>
      <c r="AD66" s="68">
        <v>0</v>
      </c>
      <c r="AE66" s="68">
        <v>-1</v>
      </c>
      <c r="AF66" s="77" t="s">
        <v>578</v>
      </c>
      <c r="AG66" s="78" t="s">
        <v>2080</v>
      </c>
      <c r="AH66" s="78" t="s">
        <v>202</v>
      </c>
      <c r="AI66" s="171" t="s">
        <v>2077</v>
      </c>
      <c r="AJ66" s="162" t="s">
        <v>2081</v>
      </c>
      <c r="AK66" s="78" t="s">
        <v>554</v>
      </c>
      <c r="AL66" s="68" t="s">
        <v>2075</v>
      </c>
      <c r="AM66" s="68" t="s">
        <v>199</v>
      </c>
      <c r="AN66" s="68" t="s">
        <v>200</v>
      </c>
      <c r="AO66" s="189" t="s">
        <v>2012</v>
      </c>
      <c r="AP66" s="73" t="s">
        <v>2082</v>
      </c>
      <c r="AQ66" s="163"/>
      <c r="AR66" s="163"/>
      <c r="AS66" s="68"/>
      <c r="AT66" s="68"/>
      <c r="AU66" s="159" t="s">
        <v>1284</v>
      </c>
      <c r="AV66" s="70" t="s">
        <v>556</v>
      </c>
      <c r="AW66" s="70"/>
      <c r="AX66" s="70" t="s">
        <v>556</v>
      </c>
      <c r="AY66" s="70"/>
      <c r="AZ66" s="70"/>
      <c r="BA66" s="70"/>
      <c r="BB66" s="89" t="s">
        <v>1240</v>
      </c>
      <c r="BC66" s="163"/>
      <c r="BD66" s="163"/>
      <c r="BE66" s="163"/>
      <c r="BF66" s="163"/>
      <c r="BG66" s="163"/>
      <c r="BH66" s="68"/>
      <c r="BI66" s="75"/>
      <c r="BJ66" s="89" t="s">
        <v>2083</v>
      </c>
      <c r="BK66" s="170"/>
      <c r="BL66" s="167"/>
      <c r="BM66" s="81" t="s">
        <v>564</v>
      </c>
      <c r="BN66" s="81" t="s">
        <v>565</v>
      </c>
      <c r="BO66" s="169" t="s">
        <v>566</v>
      </c>
    </row>
    <row r="67" spans="1:67" s="7" customFormat="1" ht="37.4" hidden="1" customHeight="1" x14ac:dyDescent="0.55000000000000004">
      <c r="A67" s="158" t="s">
        <v>616</v>
      </c>
      <c r="B67" s="68">
        <v>533</v>
      </c>
      <c r="C67" s="68"/>
      <c r="D67" s="68"/>
      <c r="E67" s="68"/>
      <c r="F67" s="69" t="s">
        <v>1704</v>
      </c>
      <c r="G67" s="159" t="s">
        <v>1715</v>
      </c>
      <c r="H67" s="68" t="s">
        <v>593</v>
      </c>
      <c r="I67" s="75" t="s">
        <v>118</v>
      </c>
      <c r="J67" s="71" t="s">
        <v>2084</v>
      </c>
      <c r="K67" s="160" t="s">
        <v>594</v>
      </c>
      <c r="L67" s="70" t="s">
        <v>571</v>
      </c>
      <c r="M67" s="76" t="s">
        <v>571</v>
      </c>
      <c r="N67" s="78" t="s">
        <v>2066</v>
      </c>
      <c r="O67" s="79" t="s">
        <v>2085</v>
      </c>
      <c r="P67" s="161" t="s">
        <v>2086</v>
      </c>
      <c r="Q67" s="89"/>
      <c r="R67" s="89"/>
      <c r="S67" s="89"/>
      <c r="T67" s="89" t="s">
        <v>16</v>
      </c>
      <c r="U67" s="89"/>
      <c r="V67" s="159" t="s">
        <v>1715</v>
      </c>
      <c r="W67" s="89" t="s">
        <v>598</v>
      </c>
      <c r="X67" s="163"/>
      <c r="Y67" s="68" t="s">
        <v>16</v>
      </c>
      <c r="Z67" s="75"/>
      <c r="AA67" s="68"/>
      <c r="AB67" s="76"/>
      <c r="AC67" s="68"/>
      <c r="AD67" s="68"/>
      <c r="AE67" s="68">
        <v>-1</v>
      </c>
      <c r="AF67" s="77" t="s">
        <v>578</v>
      </c>
      <c r="AG67" s="78" t="s">
        <v>2066</v>
      </c>
      <c r="AH67" s="78" t="s">
        <v>269</v>
      </c>
      <c r="AI67" s="79" t="s">
        <v>2085</v>
      </c>
      <c r="AJ67" s="68"/>
      <c r="AK67" s="78" t="s">
        <v>554</v>
      </c>
      <c r="AL67" s="68" t="s">
        <v>267</v>
      </c>
      <c r="AM67" s="78" t="s">
        <v>378</v>
      </c>
      <c r="AN67" s="78" t="s">
        <v>200</v>
      </c>
      <c r="AO67" s="234" t="s">
        <v>2087</v>
      </c>
      <c r="AP67" s="163"/>
      <c r="AQ67" s="163"/>
      <c r="AR67" s="235" t="s">
        <v>2088</v>
      </c>
      <c r="AS67" s="236"/>
      <c r="AT67" s="237"/>
      <c r="AU67" s="238"/>
      <c r="AV67" s="239"/>
      <c r="AW67" s="239"/>
      <c r="AX67" s="239"/>
      <c r="AY67" s="239"/>
      <c r="AZ67" s="239"/>
      <c r="BA67" s="239"/>
      <c r="BB67" s="234"/>
      <c r="BC67" s="163"/>
      <c r="BD67" s="163"/>
      <c r="BE67" s="163"/>
      <c r="BF67" s="163"/>
      <c r="BG67" s="163"/>
      <c r="BH67" s="68"/>
      <c r="BI67" s="75"/>
      <c r="BJ67" s="89" t="s">
        <v>2089</v>
      </c>
      <c r="BK67" s="170"/>
      <c r="BL67" s="167" t="s">
        <v>2090</v>
      </c>
      <c r="BM67" s="240" t="s">
        <v>646</v>
      </c>
      <c r="BN67" s="234" t="s">
        <v>646</v>
      </c>
      <c r="BO67" s="227" t="s">
        <v>812</v>
      </c>
    </row>
    <row r="68" spans="1:67" s="7" customFormat="1" ht="37.4" hidden="1" customHeight="1" x14ac:dyDescent="0.55000000000000004">
      <c r="A68" s="158" t="s">
        <v>616</v>
      </c>
      <c r="B68" s="78">
        <v>540</v>
      </c>
      <c r="C68" s="17"/>
      <c r="D68" s="17"/>
      <c r="E68" s="17"/>
      <c r="F68" s="241"/>
      <c r="G68" s="159" t="s">
        <v>1715</v>
      </c>
      <c r="H68" s="68" t="s">
        <v>867</v>
      </c>
      <c r="I68" s="75" t="s">
        <v>118</v>
      </c>
      <c r="J68" s="71" t="s">
        <v>2091</v>
      </c>
      <c r="K68" s="160" t="s">
        <v>594</v>
      </c>
      <c r="L68" s="70" t="s">
        <v>571</v>
      </c>
      <c r="M68" s="76" t="s">
        <v>571</v>
      </c>
      <c r="N68" s="78" t="s">
        <v>378</v>
      </c>
      <c r="O68" s="79" t="s">
        <v>2087</v>
      </c>
      <c r="P68" s="234" t="s">
        <v>2091</v>
      </c>
      <c r="Q68" s="171"/>
      <c r="R68" s="171"/>
      <c r="S68" s="147"/>
      <c r="T68" s="147"/>
      <c r="U68" s="147"/>
      <c r="V68" s="162" t="s">
        <v>1715</v>
      </c>
      <c r="W68" s="89"/>
      <c r="X68" s="163"/>
      <c r="Y68" s="78" t="s">
        <v>16</v>
      </c>
      <c r="Z68" s="177"/>
      <c r="AA68" s="17"/>
      <c r="AB68" s="242"/>
      <c r="AC68" s="17"/>
      <c r="AD68" s="17"/>
      <c r="AE68" s="17"/>
      <c r="AF68" s="77" t="s">
        <v>578</v>
      </c>
      <c r="AG68" s="78" t="s">
        <v>378</v>
      </c>
      <c r="AH68" s="78" t="s">
        <v>1790</v>
      </c>
      <c r="AI68" s="79" t="s">
        <v>2087</v>
      </c>
      <c r="AJ68" s="68"/>
      <c r="AK68" s="78" t="s">
        <v>554</v>
      </c>
      <c r="AL68" s="115"/>
      <c r="AM68" s="68"/>
      <c r="AN68" s="68"/>
      <c r="AO68" s="89"/>
      <c r="AP68" s="243"/>
      <c r="AQ68" s="243"/>
      <c r="AR68" s="163"/>
      <c r="AS68" s="68"/>
      <c r="AT68" s="68" t="s">
        <v>13</v>
      </c>
      <c r="AU68" s="89"/>
      <c r="AV68" s="74"/>
      <c r="AW68" s="74"/>
      <c r="AX68" s="74"/>
      <c r="AY68" s="74"/>
      <c r="AZ68" s="74"/>
      <c r="BA68" s="74"/>
      <c r="BB68" s="73"/>
      <c r="BC68" s="92"/>
      <c r="BD68" s="92"/>
      <c r="BE68" s="92"/>
      <c r="BF68" s="243"/>
      <c r="BG68" s="147"/>
      <c r="BH68" s="115"/>
      <c r="BI68" s="177"/>
      <c r="BJ68" s="147"/>
      <c r="BK68" s="244"/>
      <c r="BL68" s="17"/>
      <c r="BM68" s="92" t="s">
        <v>607</v>
      </c>
      <c r="BN68" s="81" t="s">
        <v>63</v>
      </c>
      <c r="BO68" s="104" t="s">
        <v>63</v>
      </c>
    </row>
    <row r="69" spans="1:67" s="7" customFormat="1" ht="37.4" hidden="1" customHeight="1" x14ac:dyDescent="0.55000000000000004">
      <c r="A69" s="245" t="s">
        <v>616</v>
      </c>
      <c r="B69" s="246">
        <v>289</v>
      </c>
      <c r="C69" s="68"/>
      <c r="D69" s="68"/>
      <c r="E69" s="68"/>
      <c r="F69" s="69" t="s">
        <v>97</v>
      </c>
      <c r="G69" s="247" t="s">
        <v>1715</v>
      </c>
      <c r="H69" s="246" t="s">
        <v>593</v>
      </c>
      <c r="I69" s="248" t="s">
        <v>118</v>
      </c>
      <c r="J69" s="249" t="s">
        <v>2092</v>
      </c>
      <c r="K69" s="250" t="s">
        <v>594</v>
      </c>
      <c r="L69" s="251" t="s">
        <v>571</v>
      </c>
      <c r="M69" s="252" t="s">
        <v>571</v>
      </c>
      <c r="N69" s="246" t="s">
        <v>267</v>
      </c>
      <c r="O69" s="251" t="s">
        <v>2093</v>
      </c>
      <c r="P69" s="253" t="s">
        <v>2094</v>
      </c>
      <c r="Q69" s="253"/>
      <c r="R69" s="253"/>
      <c r="S69" s="253"/>
      <c r="T69" s="89" t="s">
        <v>16</v>
      </c>
      <c r="U69" s="89"/>
      <c r="V69" s="159" t="s">
        <v>1715</v>
      </c>
      <c r="W69" s="254" t="s">
        <v>598</v>
      </c>
      <c r="X69" s="255"/>
      <c r="Y69" s="246" t="s">
        <v>16</v>
      </c>
      <c r="Z69" s="248"/>
      <c r="AA69" s="246"/>
      <c r="AB69" s="252"/>
      <c r="AC69" s="246">
        <v>1</v>
      </c>
      <c r="AD69" s="246">
        <v>0</v>
      </c>
      <c r="AE69" s="246">
        <v>-1</v>
      </c>
      <c r="AF69" s="256" t="s">
        <v>578</v>
      </c>
      <c r="AG69" s="246" t="s">
        <v>267</v>
      </c>
      <c r="AH69" s="246" t="s">
        <v>269</v>
      </c>
      <c r="AI69" s="251" t="s">
        <v>2093</v>
      </c>
      <c r="AJ69" s="251" t="s">
        <v>2095</v>
      </c>
      <c r="AK69" s="246" t="s">
        <v>554</v>
      </c>
      <c r="AL69" s="68" t="s">
        <v>267</v>
      </c>
      <c r="AM69" s="246" t="s">
        <v>86</v>
      </c>
      <c r="AN69" s="246" t="s">
        <v>85</v>
      </c>
      <c r="AO69" s="253" t="s">
        <v>2096</v>
      </c>
      <c r="AP69" s="257"/>
      <c r="AQ69" s="257"/>
      <c r="AR69" s="253" t="s">
        <v>2097</v>
      </c>
      <c r="AS69" s="246"/>
      <c r="AT69" s="246" t="s">
        <v>13</v>
      </c>
      <c r="AU69" s="253"/>
      <c r="AV69" s="258"/>
      <c r="AW69" s="258"/>
      <c r="AX69" s="258"/>
      <c r="AY69" s="258"/>
      <c r="AZ69" s="258"/>
      <c r="BA69" s="258"/>
      <c r="BB69" s="259"/>
      <c r="BC69" s="257"/>
      <c r="BD69" s="257"/>
      <c r="BE69" s="257"/>
      <c r="BF69" s="257"/>
      <c r="BG69" s="257"/>
      <c r="BH69" s="246"/>
      <c r="BI69" s="248"/>
      <c r="BJ69" s="253"/>
      <c r="BK69" s="260"/>
      <c r="BL69" s="255" t="s">
        <v>2098</v>
      </c>
      <c r="BM69" s="261" t="s">
        <v>607</v>
      </c>
      <c r="BN69" s="262" t="s">
        <v>608</v>
      </c>
      <c r="BO69" s="263" t="s">
        <v>566</v>
      </c>
    </row>
    <row r="70" spans="1:67" s="264" customFormat="1" ht="57" hidden="1" customHeight="1" x14ac:dyDescent="0.55000000000000004">
      <c r="A70" s="158" t="s">
        <v>616</v>
      </c>
      <c r="B70" s="68">
        <v>215</v>
      </c>
      <c r="C70" s="68" t="s">
        <v>1067</v>
      </c>
      <c r="D70" s="68" t="s">
        <v>2099</v>
      </c>
      <c r="E70" s="68"/>
      <c r="F70" s="69" t="s">
        <v>1664</v>
      </c>
      <c r="G70" s="159" t="s">
        <v>1715</v>
      </c>
      <c r="H70" s="68" t="s">
        <v>70</v>
      </c>
      <c r="I70" s="75" t="s">
        <v>118</v>
      </c>
      <c r="J70" s="71" t="s">
        <v>2100</v>
      </c>
      <c r="K70" s="160" t="s">
        <v>594</v>
      </c>
      <c r="L70" s="70" t="s">
        <v>571</v>
      </c>
      <c r="M70" s="76" t="s">
        <v>571</v>
      </c>
      <c r="N70" s="78" t="s">
        <v>112</v>
      </c>
      <c r="O70" s="78" t="s">
        <v>2101</v>
      </c>
      <c r="P70" s="89" t="s">
        <v>2102</v>
      </c>
      <c r="Q70" s="89"/>
      <c r="R70" s="89"/>
      <c r="S70" s="194" t="s">
        <v>2103</v>
      </c>
      <c r="T70" s="89" t="s">
        <v>640</v>
      </c>
      <c r="U70" s="89"/>
      <c r="V70" s="159" t="s">
        <v>1715</v>
      </c>
      <c r="W70" s="89" t="s">
        <v>16</v>
      </c>
      <c r="X70" s="163"/>
      <c r="Y70" s="68" t="s">
        <v>16</v>
      </c>
      <c r="Z70" s="75"/>
      <c r="AA70" s="68"/>
      <c r="AB70" s="76"/>
      <c r="AC70" s="68">
        <v>0</v>
      </c>
      <c r="AD70" s="68">
        <v>1</v>
      </c>
      <c r="AE70" s="68">
        <v>1</v>
      </c>
      <c r="AF70" s="77" t="s">
        <v>578</v>
      </c>
      <c r="AG70" s="78" t="s">
        <v>112</v>
      </c>
      <c r="AH70" s="78" t="s">
        <v>87</v>
      </c>
      <c r="AI70" s="78" t="s">
        <v>2101</v>
      </c>
      <c r="AJ70" s="68"/>
      <c r="AK70" s="79" t="s">
        <v>554</v>
      </c>
      <c r="AL70" s="68" t="s">
        <v>117</v>
      </c>
      <c r="AM70" s="68" t="s">
        <v>2075</v>
      </c>
      <c r="AN70" s="68" t="s">
        <v>85</v>
      </c>
      <c r="AO70" s="174" t="s">
        <v>2104</v>
      </c>
      <c r="AP70" s="163"/>
      <c r="AQ70" s="163"/>
      <c r="AR70" s="74" t="s">
        <v>2034</v>
      </c>
      <c r="AS70" s="68" t="s">
        <v>2035</v>
      </c>
      <c r="AT70" s="68"/>
      <c r="AU70" s="159" t="s">
        <v>1226</v>
      </c>
      <c r="AV70" s="70" t="s">
        <v>556</v>
      </c>
      <c r="AW70" s="70"/>
      <c r="AX70" s="70" t="s">
        <v>556</v>
      </c>
      <c r="AY70" s="70"/>
      <c r="AZ70" s="70" t="s">
        <v>556</v>
      </c>
      <c r="BA70" s="70"/>
      <c r="BB70" s="73" t="s">
        <v>2105</v>
      </c>
      <c r="BC70" s="74"/>
      <c r="BD70" s="74"/>
      <c r="BE70" s="74"/>
      <c r="BF70" s="74"/>
      <c r="BG70" s="74"/>
      <c r="BH70" s="74"/>
      <c r="BI70" s="165"/>
      <c r="BJ70" s="73"/>
      <c r="BK70" s="166"/>
      <c r="BL70" s="188" t="s">
        <v>2106</v>
      </c>
      <c r="BM70" s="83" t="s">
        <v>607</v>
      </c>
      <c r="BN70" s="85" t="s">
        <v>738</v>
      </c>
      <c r="BO70" s="104" t="s">
        <v>2107</v>
      </c>
    </row>
    <row r="71" spans="1:67" s="7" customFormat="1" ht="22.5" hidden="1" customHeight="1" x14ac:dyDescent="0.55000000000000004">
      <c r="A71" s="158" t="s">
        <v>616</v>
      </c>
      <c r="B71" s="68">
        <v>300</v>
      </c>
      <c r="C71" s="68"/>
      <c r="D71" s="68"/>
      <c r="E71" s="68"/>
      <c r="F71" s="69" t="s">
        <v>2075</v>
      </c>
      <c r="G71" s="159" t="s">
        <v>1715</v>
      </c>
      <c r="H71" s="68" t="s">
        <v>2075</v>
      </c>
      <c r="I71" s="75" t="s">
        <v>118</v>
      </c>
      <c r="J71" s="81" t="s">
        <v>2108</v>
      </c>
      <c r="K71" s="160" t="s">
        <v>594</v>
      </c>
      <c r="L71" s="70" t="s">
        <v>571</v>
      </c>
      <c r="M71" s="76" t="s">
        <v>571</v>
      </c>
      <c r="N71" s="78" t="s">
        <v>2075</v>
      </c>
      <c r="O71" s="79" t="s">
        <v>2109</v>
      </c>
      <c r="P71" s="89" t="s">
        <v>2110</v>
      </c>
      <c r="Q71" s="104"/>
      <c r="R71" s="104"/>
      <c r="S71" s="89"/>
      <c r="T71" s="89" t="s">
        <v>16</v>
      </c>
      <c r="U71" s="89"/>
      <c r="V71" s="159" t="s">
        <v>1715</v>
      </c>
      <c r="W71" s="89" t="s">
        <v>2079</v>
      </c>
      <c r="X71" s="163"/>
      <c r="Y71" s="68" t="s">
        <v>16</v>
      </c>
      <c r="Z71" s="75"/>
      <c r="AA71" s="68"/>
      <c r="AB71" s="76"/>
      <c r="AC71" s="68">
        <v>1</v>
      </c>
      <c r="AD71" s="68">
        <v>0</v>
      </c>
      <c r="AE71" s="68">
        <v>-1</v>
      </c>
      <c r="AF71" s="77" t="s">
        <v>578</v>
      </c>
      <c r="AG71" s="78" t="s">
        <v>2080</v>
      </c>
      <c r="AH71" s="78" t="s">
        <v>202</v>
      </c>
      <c r="AI71" s="79" t="s">
        <v>2109</v>
      </c>
      <c r="AJ71" s="68"/>
      <c r="AK71" s="78" t="s">
        <v>554</v>
      </c>
      <c r="AL71" s="68" t="s">
        <v>2075</v>
      </c>
      <c r="AM71" s="68" t="s">
        <v>86</v>
      </c>
      <c r="AN71" s="68" t="s">
        <v>85</v>
      </c>
      <c r="AO71" s="89" t="s">
        <v>2111</v>
      </c>
      <c r="AP71" s="73" t="s">
        <v>2112</v>
      </c>
      <c r="AQ71" s="163"/>
      <c r="AR71" s="163" t="s">
        <v>2113</v>
      </c>
      <c r="AS71" s="70" t="s">
        <v>2114</v>
      </c>
      <c r="AT71" s="68"/>
      <c r="AU71" s="159"/>
      <c r="AV71" s="68"/>
      <c r="AW71" s="68"/>
      <c r="AX71" s="68"/>
      <c r="AY71" s="68"/>
      <c r="AZ71" s="68"/>
      <c r="BA71" s="68"/>
      <c r="BB71" s="89"/>
      <c r="BC71" s="163"/>
      <c r="BD71" s="163"/>
      <c r="BE71" s="163"/>
      <c r="BF71" s="163"/>
      <c r="BG71" s="163"/>
      <c r="BH71" s="68"/>
      <c r="BI71" s="75"/>
      <c r="BJ71" s="89" t="s">
        <v>2115</v>
      </c>
      <c r="BK71" s="170"/>
      <c r="BL71" s="167"/>
      <c r="BM71" s="147" t="s">
        <v>607</v>
      </c>
      <c r="BN71" s="81" t="s">
        <v>565</v>
      </c>
      <c r="BO71" s="169" t="s">
        <v>566</v>
      </c>
    </row>
    <row r="72" spans="1:67" s="7" customFormat="1" ht="114.65" hidden="1" customHeight="1" x14ac:dyDescent="0.55000000000000004">
      <c r="A72" s="265" t="s">
        <v>616</v>
      </c>
      <c r="B72" s="94">
        <v>159</v>
      </c>
      <c r="C72" s="94" t="s">
        <v>118</v>
      </c>
      <c r="D72" s="94" t="s">
        <v>2116</v>
      </c>
      <c r="E72" s="94"/>
      <c r="F72" s="94" t="s">
        <v>728</v>
      </c>
      <c r="G72" s="190" t="s">
        <v>1715</v>
      </c>
      <c r="H72" s="94" t="s">
        <v>70</v>
      </c>
      <c r="I72" s="191" t="s">
        <v>118</v>
      </c>
      <c r="J72" s="192" t="s">
        <v>2117</v>
      </c>
      <c r="K72" s="160" t="s">
        <v>594</v>
      </c>
      <c r="L72" s="70" t="s">
        <v>571</v>
      </c>
      <c r="M72" s="76" t="s">
        <v>571</v>
      </c>
      <c r="N72" s="78" t="s">
        <v>1766</v>
      </c>
      <c r="O72" s="79" t="s">
        <v>2118</v>
      </c>
      <c r="P72" s="89" t="s">
        <v>2119</v>
      </c>
      <c r="Q72" s="104"/>
      <c r="R72" s="104"/>
      <c r="S72" s="171" t="s">
        <v>2120</v>
      </c>
      <c r="T72" s="179" t="s">
        <v>16</v>
      </c>
      <c r="U72" s="179"/>
      <c r="V72" s="159" t="s">
        <v>1715</v>
      </c>
      <c r="W72" s="179"/>
      <c r="X72" s="266"/>
      <c r="Y72" s="181" t="s">
        <v>16</v>
      </c>
      <c r="Z72" s="267"/>
      <c r="AA72" s="181"/>
      <c r="AB72" s="268"/>
      <c r="AC72" s="181">
        <v>0</v>
      </c>
      <c r="AD72" s="181">
        <v>1</v>
      </c>
      <c r="AE72" s="181">
        <v>1</v>
      </c>
      <c r="AF72" s="77" t="s">
        <v>578</v>
      </c>
      <c r="AG72" s="78" t="s">
        <v>2121</v>
      </c>
      <c r="AH72" s="78" t="s">
        <v>2122</v>
      </c>
      <c r="AI72" s="79" t="s">
        <v>2118</v>
      </c>
      <c r="AJ72" s="79" t="s">
        <v>2123</v>
      </c>
      <c r="AK72" s="78" t="s">
        <v>554</v>
      </c>
      <c r="AL72" s="181" t="s">
        <v>728</v>
      </c>
      <c r="AM72" s="68" t="s">
        <v>1766</v>
      </c>
      <c r="AN72" s="68" t="s">
        <v>1767</v>
      </c>
      <c r="AO72" s="174" t="s">
        <v>2025</v>
      </c>
      <c r="AP72" s="266"/>
      <c r="AQ72" s="266"/>
      <c r="AR72" s="163"/>
      <c r="AS72" s="68"/>
      <c r="AT72" s="68"/>
      <c r="AU72" s="159" t="s">
        <v>583</v>
      </c>
      <c r="AV72" s="68" t="s">
        <v>556</v>
      </c>
      <c r="AW72" s="68"/>
      <c r="AX72" s="68"/>
      <c r="AY72" s="68" t="s">
        <v>556</v>
      </c>
      <c r="AZ72" s="68"/>
      <c r="BA72" s="68"/>
      <c r="BB72" s="89" t="s">
        <v>2124</v>
      </c>
      <c r="BC72" s="269"/>
      <c r="BD72" s="269"/>
      <c r="BE72" s="269"/>
      <c r="BF72" s="269"/>
      <c r="BG72" s="269"/>
      <c r="BH72" s="269"/>
      <c r="BI72" s="270"/>
      <c r="BJ72" s="271" t="s">
        <v>2125</v>
      </c>
      <c r="BK72" s="272"/>
      <c r="BL72" s="271" t="s">
        <v>2126</v>
      </c>
      <c r="BM72" s="92" t="s">
        <v>607</v>
      </c>
      <c r="BN72" s="81"/>
      <c r="BO72" s="104" t="s">
        <v>2127</v>
      </c>
    </row>
    <row r="73" spans="1:67" s="7" customFormat="1" ht="108" hidden="1" customHeight="1" x14ac:dyDescent="0.55000000000000004">
      <c r="A73" s="84">
        <v>63</v>
      </c>
      <c r="B73" s="94">
        <v>537</v>
      </c>
      <c r="C73" s="94"/>
      <c r="D73" s="94"/>
      <c r="E73" s="94"/>
      <c r="F73" s="94" t="s">
        <v>1704</v>
      </c>
      <c r="G73" s="190" t="s">
        <v>1715</v>
      </c>
      <c r="H73" s="94" t="s">
        <v>70</v>
      </c>
      <c r="I73" s="191" t="s">
        <v>118</v>
      </c>
      <c r="J73" s="192" t="s">
        <v>2128</v>
      </c>
      <c r="K73" s="160" t="s">
        <v>594</v>
      </c>
      <c r="L73" s="70" t="s">
        <v>571</v>
      </c>
      <c r="M73" s="76" t="s">
        <v>571</v>
      </c>
      <c r="N73" s="79" t="s">
        <v>199</v>
      </c>
      <c r="O73" s="227" t="s">
        <v>2129</v>
      </c>
      <c r="P73" s="104" t="s">
        <v>2130</v>
      </c>
      <c r="Q73" s="89"/>
      <c r="R73" s="89"/>
      <c r="S73" s="171" t="s">
        <v>2131</v>
      </c>
      <c r="T73" s="89" t="s">
        <v>16</v>
      </c>
      <c r="U73" s="89"/>
      <c r="V73" s="159" t="s">
        <v>1715</v>
      </c>
      <c r="W73" s="89"/>
      <c r="X73" s="163"/>
      <c r="Y73" s="68" t="s">
        <v>16</v>
      </c>
      <c r="Z73" s="75"/>
      <c r="AA73" s="68"/>
      <c r="AB73" s="76"/>
      <c r="AC73" s="68"/>
      <c r="AD73" s="68"/>
      <c r="AE73" s="68">
        <v>-1</v>
      </c>
      <c r="AF73" s="77" t="s">
        <v>578</v>
      </c>
      <c r="AG73" s="79" t="s">
        <v>199</v>
      </c>
      <c r="AH73" s="78" t="s">
        <v>1790</v>
      </c>
      <c r="AI73" s="227" t="s">
        <v>2129</v>
      </c>
      <c r="AJ73" s="229"/>
      <c r="AK73" s="78" t="s">
        <v>554</v>
      </c>
      <c r="AL73" s="68" t="s">
        <v>1704</v>
      </c>
      <c r="AM73" s="70" t="s">
        <v>199</v>
      </c>
      <c r="AN73" s="104" t="s">
        <v>200</v>
      </c>
      <c r="AO73" s="104" t="s">
        <v>2129</v>
      </c>
      <c r="AP73" s="163"/>
      <c r="AQ73" s="163"/>
      <c r="AR73" s="104" t="s">
        <v>2132</v>
      </c>
      <c r="AS73" s="104" t="s">
        <v>2133</v>
      </c>
      <c r="AT73" s="104"/>
      <c r="AU73" s="104"/>
      <c r="AV73" s="104"/>
      <c r="AW73" s="104"/>
      <c r="AX73" s="104"/>
      <c r="AY73" s="104"/>
      <c r="AZ73" s="104"/>
      <c r="BA73" s="104"/>
      <c r="BB73" s="104"/>
      <c r="BC73" s="74"/>
      <c r="BD73" s="74"/>
      <c r="BE73" s="74"/>
      <c r="BF73" s="74"/>
      <c r="BG73" s="74"/>
      <c r="BH73" s="74"/>
      <c r="BI73" s="165"/>
      <c r="BJ73" s="73" t="s">
        <v>2134</v>
      </c>
      <c r="BK73" s="166"/>
      <c r="BL73" s="195" t="s">
        <v>2135</v>
      </c>
      <c r="BM73" s="17" t="s">
        <v>607</v>
      </c>
      <c r="BN73" s="168" t="s">
        <v>716</v>
      </c>
      <c r="BO73" s="169" t="s">
        <v>566</v>
      </c>
    </row>
    <row r="74" spans="1:67" s="7" customFormat="1" ht="22.5" hidden="1" customHeight="1" x14ac:dyDescent="0.55000000000000004">
      <c r="A74" s="158">
        <v>212</v>
      </c>
      <c r="B74" s="68">
        <v>530</v>
      </c>
      <c r="C74" s="68"/>
      <c r="D74" s="68"/>
      <c r="E74" s="68"/>
      <c r="F74" s="69" t="s">
        <v>1704</v>
      </c>
      <c r="G74" s="159" t="s">
        <v>1715</v>
      </c>
      <c r="H74" s="68" t="s">
        <v>593</v>
      </c>
      <c r="I74" s="75" t="s">
        <v>118</v>
      </c>
      <c r="J74" s="81" t="s">
        <v>2136</v>
      </c>
      <c r="K74" s="160" t="s">
        <v>594</v>
      </c>
      <c r="L74" s="70" t="s">
        <v>571</v>
      </c>
      <c r="M74" s="76" t="s">
        <v>571</v>
      </c>
      <c r="N74" s="78" t="s">
        <v>378</v>
      </c>
      <c r="O74" s="171" t="s">
        <v>2137</v>
      </c>
      <c r="P74" s="161" t="s">
        <v>2138</v>
      </c>
      <c r="Q74" s="89"/>
      <c r="R74" s="89"/>
      <c r="S74" s="196"/>
      <c r="T74" s="89" t="s">
        <v>16</v>
      </c>
      <c r="U74" s="89"/>
      <c r="V74" s="159" t="s">
        <v>1715</v>
      </c>
      <c r="W74" s="89" t="s">
        <v>805</v>
      </c>
      <c r="X74" s="163"/>
      <c r="Y74" s="68" t="s">
        <v>16</v>
      </c>
      <c r="Z74" s="75"/>
      <c r="AA74" s="68"/>
      <c r="AB74" s="76"/>
      <c r="AC74" s="68"/>
      <c r="AD74" s="68"/>
      <c r="AE74" s="68">
        <v>-1</v>
      </c>
      <c r="AF74" s="77" t="s">
        <v>578</v>
      </c>
      <c r="AG74" s="78" t="s">
        <v>378</v>
      </c>
      <c r="AH74" s="78" t="s">
        <v>1790</v>
      </c>
      <c r="AI74" s="171" t="s">
        <v>2137</v>
      </c>
      <c r="AJ74" s="273"/>
      <c r="AK74" s="79" t="s">
        <v>554</v>
      </c>
      <c r="AL74" s="68" t="s">
        <v>378</v>
      </c>
      <c r="AM74" s="68" t="s">
        <v>2139</v>
      </c>
      <c r="AN74" s="68" t="s">
        <v>85</v>
      </c>
      <c r="AO74" s="174" t="s">
        <v>2140</v>
      </c>
      <c r="AP74" s="163"/>
      <c r="AQ74" s="163"/>
      <c r="AR74" s="74" t="s">
        <v>809</v>
      </c>
      <c r="AS74" s="274">
        <v>14623752.76</v>
      </c>
      <c r="AT74" s="68"/>
      <c r="AU74" s="159"/>
      <c r="AV74" s="68"/>
      <c r="AW74" s="68"/>
      <c r="AX74" s="68"/>
      <c r="AY74" s="68"/>
      <c r="AZ74" s="68"/>
      <c r="BA74" s="68"/>
      <c r="BB74" s="73"/>
      <c r="BC74" s="163"/>
      <c r="BD74" s="163"/>
      <c r="BE74" s="163"/>
      <c r="BF74" s="163"/>
      <c r="BG74" s="163"/>
      <c r="BH74" s="68"/>
      <c r="BI74" s="75"/>
      <c r="BJ74" s="89" t="s">
        <v>2141</v>
      </c>
      <c r="BK74" s="170"/>
      <c r="BL74" s="275" t="s">
        <v>2142</v>
      </c>
      <c r="BM74" s="92" t="s">
        <v>607</v>
      </c>
      <c r="BN74" s="81" t="s">
        <v>726</v>
      </c>
      <c r="BO74" s="104" t="s">
        <v>2143</v>
      </c>
    </row>
    <row r="75" spans="1:67" s="7" customFormat="1" ht="90" hidden="1" customHeight="1" x14ac:dyDescent="0.55000000000000004">
      <c r="A75" s="158">
        <v>213</v>
      </c>
      <c r="B75" s="68">
        <v>528</v>
      </c>
      <c r="C75" s="68"/>
      <c r="D75" s="68"/>
      <c r="E75" s="68"/>
      <c r="F75" s="69" t="s">
        <v>1704</v>
      </c>
      <c r="G75" s="159" t="s">
        <v>1715</v>
      </c>
      <c r="H75" s="68" t="s">
        <v>593</v>
      </c>
      <c r="I75" s="75" t="s">
        <v>118</v>
      </c>
      <c r="J75" s="81" t="s">
        <v>2144</v>
      </c>
      <c r="K75" s="160" t="s">
        <v>594</v>
      </c>
      <c r="L75" s="70" t="s">
        <v>571</v>
      </c>
      <c r="M75" s="76" t="s">
        <v>571</v>
      </c>
      <c r="N75" s="78" t="s">
        <v>378</v>
      </c>
      <c r="O75" s="171" t="s">
        <v>2145</v>
      </c>
      <c r="P75" s="161" t="s">
        <v>2146</v>
      </c>
      <c r="Q75" s="89"/>
      <c r="R75" s="89"/>
      <c r="S75" s="196"/>
      <c r="T75" s="89" t="s">
        <v>16</v>
      </c>
      <c r="U75" s="89"/>
      <c r="V75" s="159" t="s">
        <v>1715</v>
      </c>
      <c r="W75" s="89" t="s">
        <v>805</v>
      </c>
      <c r="X75" s="163" t="s">
        <v>2147</v>
      </c>
      <c r="Y75" s="68" t="s">
        <v>16</v>
      </c>
      <c r="Z75" s="75"/>
      <c r="AA75" s="68"/>
      <c r="AB75" s="76"/>
      <c r="AC75" s="68"/>
      <c r="AD75" s="68"/>
      <c r="AE75" s="68">
        <v>-1</v>
      </c>
      <c r="AF75" s="77" t="s">
        <v>578</v>
      </c>
      <c r="AG75" s="78" t="s">
        <v>378</v>
      </c>
      <c r="AH75" s="78" t="s">
        <v>1790</v>
      </c>
      <c r="AI75" s="171" t="s">
        <v>2145</v>
      </c>
      <c r="AJ75" s="273"/>
      <c r="AK75" s="79" t="s">
        <v>554</v>
      </c>
      <c r="AL75" s="68" t="s">
        <v>378</v>
      </c>
      <c r="AM75" s="273" t="s">
        <v>378</v>
      </c>
      <c r="AN75" s="273" t="s">
        <v>200</v>
      </c>
      <c r="AO75" s="224" t="s">
        <v>2148</v>
      </c>
      <c r="AP75" s="163"/>
      <c r="AQ75" s="163"/>
      <c r="AR75" s="74" t="s">
        <v>2149</v>
      </c>
      <c r="AS75" s="68">
        <v>1</v>
      </c>
      <c r="AT75" s="68"/>
      <c r="AU75" s="159"/>
      <c r="AV75" s="68"/>
      <c r="AW75" s="68"/>
      <c r="AX75" s="68"/>
      <c r="AY75" s="68"/>
      <c r="AZ75" s="68"/>
      <c r="BA75" s="68"/>
      <c r="BB75" s="73"/>
      <c r="BC75" s="163"/>
      <c r="BD75" s="163"/>
      <c r="BE75" s="163"/>
      <c r="BF75" s="163"/>
      <c r="BG75" s="163"/>
      <c r="BH75" s="68"/>
      <c r="BI75" s="75"/>
      <c r="BJ75" s="89" t="s">
        <v>2150</v>
      </c>
      <c r="BK75" s="170"/>
      <c r="BL75" s="275" t="s">
        <v>2142</v>
      </c>
      <c r="BM75" s="81" t="s">
        <v>607</v>
      </c>
      <c r="BN75" s="147" t="s">
        <v>646</v>
      </c>
      <c r="BO75" s="104" t="s">
        <v>812</v>
      </c>
    </row>
    <row r="76" spans="1:67" s="7" customFormat="1" ht="22.5" hidden="1" customHeight="1" x14ac:dyDescent="0.55000000000000004">
      <c r="A76" s="158" t="s">
        <v>616</v>
      </c>
      <c r="B76" s="68">
        <v>534</v>
      </c>
      <c r="C76" s="68"/>
      <c r="D76" s="68"/>
      <c r="E76" s="68"/>
      <c r="F76" s="69" t="s">
        <v>1704</v>
      </c>
      <c r="G76" s="159" t="s">
        <v>1715</v>
      </c>
      <c r="H76" s="68" t="s">
        <v>593</v>
      </c>
      <c r="I76" s="75" t="s">
        <v>118</v>
      </c>
      <c r="J76" s="81" t="s">
        <v>2151</v>
      </c>
      <c r="K76" s="160" t="s">
        <v>544</v>
      </c>
      <c r="L76" s="70" t="s">
        <v>545</v>
      </c>
      <c r="M76" s="76" t="s">
        <v>545</v>
      </c>
      <c r="N76" s="134" t="s">
        <v>1766</v>
      </c>
      <c r="O76" s="68"/>
      <c r="P76" s="161" t="s">
        <v>2152</v>
      </c>
      <c r="Q76" s="89"/>
      <c r="R76" s="161" t="s">
        <v>2021</v>
      </c>
      <c r="S76" s="162" t="s">
        <v>2153</v>
      </c>
      <c r="T76" s="89" t="s">
        <v>16</v>
      </c>
      <c r="U76" s="89"/>
      <c r="V76" s="276" t="s">
        <v>1715</v>
      </c>
      <c r="W76" s="89" t="s">
        <v>2022</v>
      </c>
      <c r="X76" s="163"/>
      <c r="Y76" s="68" t="s">
        <v>16</v>
      </c>
      <c r="Z76" s="75"/>
      <c r="AA76" s="68"/>
      <c r="AB76" s="76"/>
      <c r="AC76" s="68"/>
      <c r="AD76" s="68"/>
      <c r="AE76" s="68">
        <v>-1</v>
      </c>
      <c r="AF76" s="77" t="s">
        <v>553</v>
      </c>
      <c r="AG76" s="134" t="s">
        <v>2121</v>
      </c>
      <c r="AH76" s="78" t="s">
        <v>2122</v>
      </c>
      <c r="AI76" s="68"/>
      <c r="AJ76" s="68"/>
      <c r="AK76" s="78" t="s">
        <v>554</v>
      </c>
      <c r="AL76" s="68" t="s">
        <v>2024</v>
      </c>
      <c r="AM76" s="68" t="s">
        <v>1766</v>
      </c>
      <c r="AN76" s="68" t="s">
        <v>1767</v>
      </c>
      <c r="AO76" s="174" t="s">
        <v>1768</v>
      </c>
      <c r="AP76" s="163"/>
      <c r="AQ76" s="163"/>
      <c r="AR76" s="70"/>
      <c r="AS76" s="70"/>
      <c r="AT76" s="68"/>
      <c r="AU76" s="159" t="s">
        <v>583</v>
      </c>
      <c r="AV76" s="68" t="s">
        <v>556</v>
      </c>
      <c r="AW76" s="68"/>
      <c r="AX76" s="68"/>
      <c r="AY76" s="68" t="s">
        <v>556</v>
      </c>
      <c r="AZ76" s="163"/>
      <c r="BA76" s="163"/>
      <c r="BB76" s="89" t="s">
        <v>2154</v>
      </c>
      <c r="BC76" s="163"/>
      <c r="BD76" s="163"/>
      <c r="BE76" s="163"/>
      <c r="BF76" s="163"/>
      <c r="BG76" s="163"/>
      <c r="BH76" s="68"/>
      <c r="BI76" s="75"/>
      <c r="BJ76" s="89" t="s">
        <v>2155</v>
      </c>
      <c r="BK76" s="170"/>
      <c r="BL76" s="277" t="s">
        <v>2156</v>
      </c>
      <c r="BM76" s="92" t="s">
        <v>607</v>
      </c>
      <c r="BN76" s="115"/>
      <c r="BO76" s="104" t="s">
        <v>1772</v>
      </c>
    </row>
    <row r="77" spans="1:67" s="7" customFormat="1" ht="37.4" hidden="1" customHeight="1" x14ac:dyDescent="0.55000000000000004">
      <c r="A77" s="158" t="s">
        <v>616</v>
      </c>
      <c r="B77" s="68">
        <v>541</v>
      </c>
      <c r="C77" s="17"/>
      <c r="D77" s="17"/>
      <c r="E77" s="17"/>
      <c r="F77" s="241"/>
      <c r="G77" s="159" t="s">
        <v>1715</v>
      </c>
      <c r="H77" s="68" t="s">
        <v>593</v>
      </c>
      <c r="I77" s="75" t="s">
        <v>118</v>
      </c>
      <c r="J77" s="81" t="s">
        <v>2157</v>
      </c>
      <c r="K77" s="160" t="s">
        <v>544</v>
      </c>
      <c r="L77" s="70" t="s">
        <v>545</v>
      </c>
      <c r="M77" s="76" t="s">
        <v>545</v>
      </c>
      <c r="N77" s="78" t="s">
        <v>1766</v>
      </c>
      <c r="O77" s="6"/>
      <c r="P77" s="161" t="s">
        <v>2158</v>
      </c>
      <c r="Q77" s="161"/>
      <c r="R77" s="161" t="s">
        <v>2021</v>
      </c>
      <c r="S77" s="162" t="s">
        <v>2153</v>
      </c>
      <c r="T77" s="147"/>
      <c r="U77" s="147"/>
      <c r="V77" s="159" t="s">
        <v>1715</v>
      </c>
      <c r="W77" s="89"/>
      <c r="X77" s="163"/>
      <c r="Y77" s="68" t="s">
        <v>16</v>
      </c>
      <c r="Z77" s="177"/>
      <c r="AA77" s="17"/>
      <c r="AB77" s="242"/>
      <c r="AC77" s="17"/>
      <c r="AD77" s="17"/>
      <c r="AE77" s="17"/>
      <c r="AF77" s="77" t="s">
        <v>553</v>
      </c>
      <c r="AG77" s="91" t="s">
        <v>2121</v>
      </c>
      <c r="AH77" s="78" t="s">
        <v>2122</v>
      </c>
      <c r="AI77" s="6"/>
      <c r="AJ77" s="68"/>
      <c r="AK77" s="79" t="s">
        <v>554</v>
      </c>
      <c r="AL77" s="115"/>
      <c r="AM77" s="68" t="s">
        <v>1766</v>
      </c>
      <c r="AN77" s="68" t="s">
        <v>1767</v>
      </c>
      <c r="AO77" s="174" t="s">
        <v>2025</v>
      </c>
      <c r="AP77" s="243"/>
      <c r="AQ77" s="243"/>
      <c r="AR77" s="163" t="s">
        <v>2159</v>
      </c>
      <c r="AS77" s="68"/>
      <c r="AT77" s="68"/>
      <c r="AU77" s="159"/>
      <c r="AV77" s="68"/>
      <c r="AW77" s="68"/>
      <c r="AX77" s="68"/>
      <c r="AY77" s="68"/>
      <c r="AZ77" s="68"/>
      <c r="BA77" s="68"/>
      <c r="BB77" s="70"/>
      <c r="BC77" s="92"/>
      <c r="BD77" s="92"/>
      <c r="BE77" s="92"/>
      <c r="BF77" s="243"/>
      <c r="BG77" s="147"/>
      <c r="BH77" s="115"/>
      <c r="BI77" s="177"/>
      <c r="BJ77" s="147"/>
      <c r="BK77" s="244"/>
      <c r="BL77" s="17"/>
      <c r="BM77" s="83" t="s">
        <v>607</v>
      </c>
      <c r="BN77" s="168" t="s">
        <v>738</v>
      </c>
      <c r="BO77" s="104" t="s">
        <v>2127</v>
      </c>
    </row>
    <row r="78" spans="1:67" s="7" customFormat="1" ht="16.399999999999999" hidden="1" customHeight="1" x14ac:dyDescent="0.55000000000000004">
      <c r="A78" s="158">
        <v>7</v>
      </c>
      <c r="B78" s="68">
        <v>529</v>
      </c>
      <c r="C78" s="68"/>
      <c r="D78" s="68"/>
      <c r="E78" s="68"/>
      <c r="F78" s="69" t="s">
        <v>1704</v>
      </c>
      <c r="G78" s="159" t="s">
        <v>1715</v>
      </c>
      <c r="H78" s="68" t="s">
        <v>593</v>
      </c>
      <c r="I78" s="75" t="s">
        <v>118</v>
      </c>
      <c r="J78" s="81" t="s">
        <v>2160</v>
      </c>
      <c r="K78" s="160" t="s">
        <v>594</v>
      </c>
      <c r="L78" s="70" t="s">
        <v>571</v>
      </c>
      <c r="M78" s="76" t="s">
        <v>571</v>
      </c>
      <c r="N78" s="134" t="s">
        <v>378</v>
      </c>
      <c r="O78" s="171" t="s">
        <v>2161</v>
      </c>
      <c r="P78" s="161" t="s">
        <v>2162</v>
      </c>
      <c r="Q78" s="89"/>
      <c r="R78" s="89"/>
      <c r="S78" s="196"/>
      <c r="T78" s="89" t="s">
        <v>16</v>
      </c>
      <c r="U78" s="89"/>
      <c r="V78" s="159" t="s">
        <v>1715</v>
      </c>
      <c r="W78" s="89" t="s">
        <v>805</v>
      </c>
      <c r="X78" s="163" t="s">
        <v>2147</v>
      </c>
      <c r="Y78" s="68" t="s">
        <v>16</v>
      </c>
      <c r="Z78" s="75"/>
      <c r="AA78" s="68"/>
      <c r="AB78" s="76"/>
      <c r="AC78" s="68"/>
      <c r="AD78" s="68"/>
      <c r="AE78" s="68">
        <v>-1</v>
      </c>
      <c r="AF78" s="77" t="s">
        <v>578</v>
      </c>
      <c r="AG78" s="78" t="s">
        <v>378</v>
      </c>
      <c r="AH78" s="175" t="s">
        <v>1790</v>
      </c>
      <c r="AI78" s="171" t="s">
        <v>2161</v>
      </c>
      <c r="AJ78" s="273"/>
      <c r="AK78" s="78" t="s">
        <v>554</v>
      </c>
      <c r="AL78" s="68" t="s">
        <v>378</v>
      </c>
      <c r="AM78" s="273" t="s">
        <v>378</v>
      </c>
      <c r="AN78" s="273" t="s">
        <v>200</v>
      </c>
      <c r="AO78" s="224" t="s">
        <v>2163</v>
      </c>
      <c r="AP78" s="163"/>
      <c r="AQ78" s="163"/>
      <c r="AR78" s="74" t="s">
        <v>2164</v>
      </c>
      <c r="AS78" s="101">
        <v>45044</v>
      </c>
      <c r="AT78" s="68"/>
      <c r="AU78" s="159"/>
      <c r="AV78" s="68"/>
      <c r="AW78" s="68"/>
      <c r="AX78" s="68"/>
      <c r="AY78" s="68"/>
      <c r="AZ78" s="68"/>
      <c r="BA78" s="68"/>
      <c r="BB78" s="73"/>
      <c r="BC78" s="163"/>
      <c r="BD78" s="163"/>
      <c r="BE78" s="163"/>
      <c r="BF78" s="163"/>
      <c r="BG78" s="163"/>
      <c r="BH78" s="68"/>
      <c r="BI78" s="75"/>
      <c r="BJ78" s="89" t="s">
        <v>2165</v>
      </c>
      <c r="BK78" s="170"/>
      <c r="BL78" s="275" t="s">
        <v>2142</v>
      </c>
      <c r="BM78" s="81" t="s">
        <v>607</v>
      </c>
      <c r="BN78" s="147" t="s">
        <v>646</v>
      </c>
      <c r="BO78" s="104" t="s">
        <v>812</v>
      </c>
    </row>
    <row r="79" spans="1:67" s="280" customFormat="1" ht="16.5" hidden="1" customHeight="1" x14ac:dyDescent="0.55000000000000004">
      <c r="A79" s="158">
        <v>22</v>
      </c>
      <c r="B79" s="68">
        <v>216</v>
      </c>
      <c r="C79" s="68" t="s">
        <v>1067</v>
      </c>
      <c r="D79" s="68" t="s">
        <v>2166</v>
      </c>
      <c r="E79" s="68"/>
      <c r="F79" s="69" t="s">
        <v>2167</v>
      </c>
      <c r="G79" s="159" t="s">
        <v>1715</v>
      </c>
      <c r="H79" s="68" t="s">
        <v>1067</v>
      </c>
      <c r="I79" s="75" t="s">
        <v>118</v>
      </c>
      <c r="J79" s="81" t="s">
        <v>2166</v>
      </c>
      <c r="K79" s="278" t="s">
        <v>594</v>
      </c>
      <c r="L79" s="70" t="s">
        <v>571</v>
      </c>
      <c r="M79" s="76" t="s">
        <v>571</v>
      </c>
      <c r="N79" s="78" t="s">
        <v>112</v>
      </c>
      <c r="O79" s="79" t="s">
        <v>2168</v>
      </c>
      <c r="P79" s="89" t="s">
        <v>2169</v>
      </c>
      <c r="Q79" s="104"/>
      <c r="R79" s="104" t="s">
        <v>2170</v>
      </c>
      <c r="S79" s="171" t="s">
        <v>2171</v>
      </c>
      <c r="T79" s="89" t="s">
        <v>16</v>
      </c>
      <c r="U79" s="89"/>
      <c r="V79" s="159" t="s">
        <v>1715</v>
      </c>
      <c r="W79" s="89" t="s">
        <v>870</v>
      </c>
      <c r="X79" s="89" t="s">
        <v>871</v>
      </c>
      <c r="Y79" s="68" t="s">
        <v>16</v>
      </c>
      <c r="Z79" s="75"/>
      <c r="AA79" s="68"/>
      <c r="AB79" s="76"/>
      <c r="AC79" s="68">
        <v>0</v>
      </c>
      <c r="AD79" s="68">
        <v>1</v>
      </c>
      <c r="AE79" s="68">
        <v>1</v>
      </c>
      <c r="AF79" s="77" t="s">
        <v>578</v>
      </c>
      <c r="AG79" s="172" t="s">
        <v>112</v>
      </c>
      <c r="AH79" s="78" t="s">
        <v>87</v>
      </c>
      <c r="AI79" s="79" t="s">
        <v>2168</v>
      </c>
      <c r="AJ79" s="79" t="s">
        <v>2172</v>
      </c>
      <c r="AK79" s="78" t="s">
        <v>554</v>
      </c>
      <c r="AL79" s="68" t="s">
        <v>117</v>
      </c>
      <c r="AM79" s="68" t="s">
        <v>117</v>
      </c>
      <c r="AN79" s="68" t="s">
        <v>85</v>
      </c>
      <c r="AO79" s="279" t="s">
        <v>2173</v>
      </c>
      <c r="AP79" s="163"/>
      <c r="AQ79" s="163"/>
      <c r="AR79" s="279" t="s">
        <v>2173</v>
      </c>
      <c r="AS79" s="68"/>
      <c r="AT79" s="68"/>
      <c r="AU79" s="159"/>
      <c r="AV79" s="68"/>
      <c r="AW79" s="68"/>
      <c r="AX79" s="68"/>
      <c r="AY79" s="68"/>
      <c r="AZ79" s="68"/>
      <c r="BA79" s="68"/>
      <c r="BB79" s="89"/>
      <c r="BC79" s="163"/>
      <c r="BD79" s="163"/>
      <c r="BE79" s="163"/>
      <c r="BF79" s="163"/>
      <c r="BG79" s="163"/>
      <c r="BH79" s="68"/>
      <c r="BI79" s="75"/>
      <c r="BJ79" s="89" t="s">
        <v>2174</v>
      </c>
      <c r="BK79" s="170"/>
      <c r="BL79" s="167" t="s">
        <v>2175</v>
      </c>
      <c r="BM79" s="17" t="s">
        <v>901</v>
      </c>
      <c r="BN79" s="168" t="s">
        <v>901</v>
      </c>
      <c r="BO79" s="104" t="s">
        <v>877</v>
      </c>
    </row>
    <row r="80" spans="1:67" s="7" customFormat="1" ht="16.5" hidden="1" customHeight="1" x14ac:dyDescent="0.55000000000000004">
      <c r="A80" s="158" t="s">
        <v>616</v>
      </c>
      <c r="B80" s="78">
        <v>543</v>
      </c>
      <c r="C80" s="17"/>
      <c r="D80" s="17"/>
      <c r="E80" s="17"/>
      <c r="F80" s="241"/>
      <c r="G80" s="159" t="s">
        <v>1715</v>
      </c>
      <c r="H80" s="68" t="s">
        <v>867</v>
      </c>
      <c r="I80" s="75" t="s">
        <v>118</v>
      </c>
      <c r="J80" s="81" t="s">
        <v>2176</v>
      </c>
      <c r="K80" s="160" t="s">
        <v>594</v>
      </c>
      <c r="L80" s="70" t="s">
        <v>571</v>
      </c>
      <c r="M80" s="76" t="s">
        <v>571</v>
      </c>
      <c r="N80" s="78" t="s">
        <v>378</v>
      </c>
      <c r="O80" s="281" t="s">
        <v>2177</v>
      </c>
      <c r="P80" s="234" t="s">
        <v>2176</v>
      </c>
      <c r="Q80" s="171"/>
      <c r="R80" s="171"/>
      <c r="S80" s="147"/>
      <c r="T80" s="147"/>
      <c r="U80" s="147"/>
      <c r="V80" s="162" t="s">
        <v>1715</v>
      </c>
      <c r="W80" s="89"/>
      <c r="X80" s="163"/>
      <c r="Y80" s="78" t="s">
        <v>16</v>
      </c>
      <c r="Z80" s="177"/>
      <c r="AA80" s="17"/>
      <c r="AB80" s="242"/>
      <c r="AC80" s="17"/>
      <c r="AD80" s="17"/>
      <c r="AE80" s="17"/>
      <c r="AF80" s="77" t="s">
        <v>578</v>
      </c>
      <c r="AG80" s="78" t="s">
        <v>378</v>
      </c>
      <c r="AH80" s="78" t="s">
        <v>1790</v>
      </c>
      <c r="AI80" s="281" t="s">
        <v>2177</v>
      </c>
      <c r="AJ80" s="229"/>
      <c r="AK80" s="78" t="s">
        <v>554</v>
      </c>
      <c r="AL80" s="115"/>
      <c r="AM80" s="78" t="s">
        <v>378</v>
      </c>
      <c r="AN80" s="78" t="s">
        <v>200</v>
      </c>
      <c r="AO80" s="234" t="s">
        <v>2178</v>
      </c>
      <c r="AP80" s="243"/>
      <c r="AQ80" s="243"/>
      <c r="AR80" s="282" t="s">
        <v>2179</v>
      </c>
      <c r="AS80" s="236"/>
      <c r="AT80" s="237"/>
      <c r="AU80" s="238"/>
      <c r="AV80" s="239"/>
      <c r="AW80" s="239"/>
      <c r="AX80" s="239"/>
      <c r="AY80" s="239"/>
      <c r="AZ80" s="239"/>
      <c r="BA80" s="239"/>
      <c r="BB80" s="234"/>
      <c r="BC80" s="92"/>
      <c r="BD80" s="92"/>
      <c r="BE80" s="92"/>
      <c r="BF80" s="243"/>
      <c r="BG80" s="147"/>
      <c r="BH80" s="115"/>
      <c r="BI80" s="177"/>
      <c r="BJ80" s="147"/>
      <c r="BK80" s="244"/>
      <c r="BL80" s="17"/>
      <c r="BM80" s="240" t="s">
        <v>646</v>
      </c>
      <c r="BN80" s="234" t="s">
        <v>646</v>
      </c>
      <c r="BO80" s="227" t="s">
        <v>812</v>
      </c>
    </row>
    <row r="81" spans="1:67" s="7" customFormat="1" ht="16.5" hidden="1" customHeight="1" x14ac:dyDescent="0.55000000000000004">
      <c r="A81" s="158">
        <v>203</v>
      </c>
      <c r="B81" s="68">
        <v>539</v>
      </c>
      <c r="C81" s="68"/>
      <c r="D81" s="68"/>
      <c r="E81" s="68"/>
      <c r="F81" s="69" t="s">
        <v>1704</v>
      </c>
      <c r="G81" s="159" t="s">
        <v>1715</v>
      </c>
      <c r="H81" s="68" t="s">
        <v>70</v>
      </c>
      <c r="I81" s="75" t="s">
        <v>118</v>
      </c>
      <c r="J81" s="81" t="s">
        <v>2180</v>
      </c>
      <c r="K81" s="160" t="s">
        <v>594</v>
      </c>
      <c r="L81" s="70" t="s">
        <v>571</v>
      </c>
      <c r="M81" s="76" t="s">
        <v>571</v>
      </c>
      <c r="N81" s="79" t="s">
        <v>199</v>
      </c>
      <c r="O81" s="227" t="s">
        <v>2181</v>
      </c>
      <c r="P81" s="104" t="s">
        <v>2182</v>
      </c>
      <c r="Q81" s="89"/>
      <c r="R81" s="89"/>
      <c r="S81" s="171" t="s">
        <v>2131</v>
      </c>
      <c r="T81" s="89" t="s">
        <v>16</v>
      </c>
      <c r="U81" s="89"/>
      <c r="V81" s="159" t="s">
        <v>1715</v>
      </c>
      <c r="W81" s="89"/>
      <c r="X81" s="163"/>
      <c r="Y81" s="68" t="s">
        <v>16</v>
      </c>
      <c r="Z81" s="75"/>
      <c r="AA81" s="68"/>
      <c r="AB81" s="76"/>
      <c r="AC81" s="68"/>
      <c r="AD81" s="68"/>
      <c r="AE81" s="68">
        <v>-1</v>
      </c>
      <c r="AF81" s="77" t="s">
        <v>578</v>
      </c>
      <c r="AG81" s="79" t="s">
        <v>199</v>
      </c>
      <c r="AH81" s="78" t="s">
        <v>1790</v>
      </c>
      <c r="AI81" s="227" t="s">
        <v>2181</v>
      </c>
      <c r="AJ81" s="68"/>
      <c r="AK81" s="79" t="s">
        <v>554</v>
      </c>
      <c r="AL81" s="68" t="s">
        <v>1704</v>
      </c>
      <c r="AM81" s="68" t="s">
        <v>327</v>
      </c>
      <c r="AN81" s="68" t="s">
        <v>63</v>
      </c>
      <c r="AO81" s="104" t="s">
        <v>2181</v>
      </c>
      <c r="AP81" s="163"/>
      <c r="AQ81" s="163"/>
      <c r="AR81" s="283" t="s">
        <v>2183</v>
      </c>
      <c r="AS81" s="68"/>
      <c r="AT81" s="68"/>
      <c r="AU81" s="159" t="s">
        <v>2184</v>
      </c>
      <c r="AV81" s="70" t="s">
        <v>556</v>
      </c>
      <c r="AW81" s="70"/>
      <c r="AX81" s="70" t="s">
        <v>556</v>
      </c>
      <c r="AY81" s="70" t="s">
        <v>556</v>
      </c>
      <c r="AZ81" s="70"/>
      <c r="BA81" s="70"/>
      <c r="BB81" s="89" t="s">
        <v>2185</v>
      </c>
      <c r="BC81" s="74"/>
      <c r="BD81" s="74"/>
      <c r="BE81" s="74"/>
      <c r="BF81" s="74"/>
      <c r="BG81" s="74"/>
      <c r="BH81" s="74"/>
      <c r="BI81" s="165"/>
      <c r="BJ81" s="73" t="s">
        <v>2186</v>
      </c>
      <c r="BK81" s="166"/>
      <c r="BL81" s="195" t="s">
        <v>2187</v>
      </c>
      <c r="BM81" s="17" t="s">
        <v>607</v>
      </c>
      <c r="BN81" s="168" t="s">
        <v>608</v>
      </c>
      <c r="BO81" s="169" t="s">
        <v>566</v>
      </c>
    </row>
    <row r="82" spans="1:67" s="7" customFormat="1" ht="16.5" hidden="1" customHeight="1" x14ac:dyDescent="0.55000000000000004">
      <c r="A82" s="158" t="s">
        <v>616</v>
      </c>
      <c r="B82" s="78">
        <v>545</v>
      </c>
      <c r="C82" s="17"/>
      <c r="D82" s="17"/>
      <c r="E82" s="17"/>
      <c r="F82" s="241"/>
      <c r="G82" s="159" t="s">
        <v>1715</v>
      </c>
      <c r="H82" s="68" t="s">
        <v>867</v>
      </c>
      <c r="I82" s="75" t="s">
        <v>118</v>
      </c>
      <c r="J82" s="81" t="s">
        <v>2188</v>
      </c>
      <c r="K82" s="160" t="s">
        <v>594</v>
      </c>
      <c r="L82" s="70" t="s">
        <v>571</v>
      </c>
      <c r="M82" s="76" t="s">
        <v>571</v>
      </c>
      <c r="N82" s="78" t="s">
        <v>378</v>
      </c>
      <c r="O82" s="239" t="s">
        <v>2189</v>
      </c>
      <c r="P82" s="234" t="s">
        <v>2188</v>
      </c>
      <c r="Q82" s="171"/>
      <c r="R82" s="171"/>
      <c r="S82" s="147"/>
      <c r="T82" s="147"/>
      <c r="U82" s="147"/>
      <c r="V82" s="284" t="s">
        <v>1715</v>
      </c>
      <c r="W82" s="89"/>
      <c r="X82" s="163"/>
      <c r="Y82" s="78" t="s">
        <v>16</v>
      </c>
      <c r="Z82" s="177"/>
      <c r="AA82" s="17"/>
      <c r="AB82" s="242"/>
      <c r="AC82" s="17"/>
      <c r="AD82" s="17"/>
      <c r="AE82" s="17"/>
      <c r="AF82" s="77" t="s">
        <v>578</v>
      </c>
      <c r="AG82" s="78" t="s">
        <v>378</v>
      </c>
      <c r="AH82" s="78" t="s">
        <v>1790</v>
      </c>
      <c r="AI82" s="239" t="s">
        <v>2189</v>
      </c>
      <c r="AJ82" s="229"/>
      <c r="AK82" s="78" t="s">
        <v>554</v>
      </c>
      <c r="AL82" s="115"/>
      <c r="AM82" s="68" t="s">
        <v>999</v>
      </c>
      <c r="AN82" s="68" t="s">
        <v>63</v>
      </c>
      <c r="AO82" s="285" t="s">
        <v>2190</v>
      </c>
      <c r="AP82" s="243"/>
      <c r="AQ82" s="243"/>
      <c r="AR82" s="74"/>
      <c r="AS82" s="68" t="s">
        <v>2191</v>
      </c>
      <c r="AT82" s="68"/>
      <c r="AU82" s="159" t="s">
        <v>2192</v>
      </c>
      <c r="AV82" s="68"/>
      <c r="AW82" s="68"/>
      <c r="AX82" s="68"/>
      <c r="AY82" s="68" t="s">
        <v>556</v>
      </c>
      <c r="AZ82" s="68"/>
      <c r="BA82" s="68" t="s">
        <v>556</v>
      </c>
      <c r="BB82" s="73" t="s">
        <v>2193</v>
      </c>
      <c r="BC82" s="92"/>
      <c r="BD82" s="92"/>
      <c r="BE82" s="92"/>
      <c r="BF82" s="243"/>
      <c r="BG82" s="147"/>
      <c r="BH82" s="115"/>
      <c r="BI82" s="177"/>
      <c r="BJ82" s="147"/>
      <c r="BK82" s="244"/>
      <c r="BL82" s="17"/>
      <c r="BM82" s="83" t="s">
        <v>607</v>
      </c>
      <c r="BN82" s="85" t="s">
        <v>187</v>
      </c>
      <c r="BO82" s="169" t="s">
        <v>566</v>
      </c>
    </row>
    <row r="83" spans="1:67" s="7" customFormat="1" ht="34.4" hidden="1" customHeight="1" x14ac:dyDescent="0.55000000000000004">
      <c r="A83" s="158" t="s">
        <v>616</v>
      </c>
      <c r="B83" s="68">
        <v>349</v>
      </c>
      <c r="C83" s="68"/>
      <c r="D83" s="68"/>
      <c r="E83" s="68"/>
      <c r="F83" s="69" t="s">
        <v>735</v>
      </c>
      <c r="G83" s="159" t="s">
        <v>1715</v>
      </c>
      <c r="H83" s="68" t="s">
        <v>735</v>
      </c>
      <c r="I83" s="75" t="s">
        <v>118</v>
      </c>
      <c r="J83" s="81" t="s">
        <v>2194</v>
      </c>
      <c r="K83" s="160" t="s">
        <v>594</v>
      </c>
      <c r="L83" s="70" t="s">
        <v>571</v>
      </c>
      <c r="M83" s="76" t="s">
        <v>571</v>
      </c>
      <c r="N83" s="78" t="s">
        <v>199</v>
      </c>
      <c r="O83" s="79" t="s">
        <v>2195</v>
      </c>
      <c r="P83" s="161" t="s">
        <v>2196</v>
      </c>
      <c r="Q83" s="104"/>
      <c r="R83" s="104"/>
      <c r="S83" s="89"/>
      <c r="T83" s="89" t="s">
        <v>16</v>
      </c>
      <c r="U83" s="89"/>
      <c r="V83" s="247" t="s">
        <v>1715</v>
      </c>
      <c r="W83" s="89" t="s">
        <v>550</v>
      </c>
      <c r="X83" s="163"/>
      <c r="Y83" s="68" t="s">
        <v>16</v>
      </c>
      <c r="Z83" s="75"/>
      <c r="AA83" s="68" t="s">
        <v>893</v>
      </c>
      <c r="AB83" s="76"/>
      <c r="AC83" s="68">
        <v>1</v>
      </c>
      <c r="AD83" s="68">
        <v>0</v>
      </c>
      <c r="AE83" s="68">
        <v>-1</v>
      </c>
      <c r="AF83" s="77" t="s">
        <v>578</v>
      </c>
      <c r="AG83" s="78" t="s">
        <v>298</v>
      </c>
      <c r="AH83" s="78" t="s">
        <v>202</v>
      </c>
      <c r="AI83" s="79" t="s">
        <v>2195</v>
      </c>
      <c r="AJ83" s="68"/>
      <c r="AK83" s="78" t="s">
        <v>554</v>
      </c>
      <c r="AL83" s="68" t="s">
        <v>199</v>
      </c>
      <c r="AM83" s="68" t="s">
        <v>199</v>
      </c>
      <c r="AN83" s="68" t="s">
        <v>200</v>
      </c>
      <c r="AO83" s="196" t="s">
        <v>2197</v>
      </c>
      <c r="AP83" s="89"/>
      <c r="AQ83" s="89"/>
      <c r="AR83" s="163" t="s">
        <v>2198</v>
      </c>
      <c r="AS83" s="68" t="s">
        <v>2199</v>
      </c>
      <c r="AT83" s="68"/>
      <c r="AU83" s="159"/>
      <c r="AV83" s="68"/>
      <c r="AW83" s="68"/>
      <c r="AX83" s="68"/>
      <c r="AY83" s="68"/>
      <c r="AZ83" s="68"/>
      <c r="BA83" s="68"/>
      <c r="BB83" s="89"/>
      <c r="BC83" s="163"/>
      <c r="BD83" s="163"/>
      <c r="BE83" s="163"/>
      <c r="BF83" s="163"/>
      <c r="BG83" s="163"/>
      <c r="BH83" s="68"/>
      <c r="BI83" s="75"/>
      <c r="BJ83" s="89"/>
      <c r="BK83" s="170"/>
      <c r="BL83" s="167"/>
      <c r="BM83" s="261" t="s">
        <v>607</v>
      </c>
      <c r="BN83" s="262" t="s">
        <v>788</v>
      </c>
      <c r="BO83" s="186" t="s">
        <v>1644</v>
      </c>
    </row>
    <row r="84" spans="1:67" s="7" customFormat="1" ht="21" hidden="1" customHeight="1" x14ac:dyDescent="0.55000000000000004">
      <c r="A84" s="84">
        <v>45</v>
      </c>
      <c r="B84" s="68">
        <v>353</v>
      </c>
      <c r="C84" s="68"/>
      <c r="D84" s="68"/>
      <c r="E84" s="68"/>
      <c r="F84" s="69" t="s">
        <v>593</v>
      </c>
      <c r="G84" s="159" t="s">
        <v>1715</v>
      </c>
      <c r="H84" s="68" t="s">
        <v>593</v>
      </c>
      <c r="I84" s="75" t="s">
        <v>118</v>
      </c>
      <c r="J84" s="81" t="s">
        <v>282</v>
      </c>
      <c r="K84" s="160" t="s">
        <v>594</v>
      </c>
      <c r="L84" s="70" t="s">
        <v>571</v>
      </c>
      <c r="M84" s="76" t="s">
        <v>571</v>
      </c>
      <c r="N84" s="78" t="s">
        <v>285</v>
      </c>
      <c r="O84" s="79" t="s">
        <v>2200</v>
      </c>
      <c r="P84" s="89" t="s">
        <v>1830</v>
      </c>
      <c r="Q84" s="89"/>
      <c r="R84" s="89"/>
      <c r="S84" s="171" t="s">
        <v>1831</v>
      </c>
      <c r="T84" s="89" t="s">
        <v>16</v>
      </c>
      <c r="U84" s="89"/>
      <c r="V84" s="159" t="s">
        <v>1715</v>
      </c>
      <c r="W84" s="89"/>
      <c r="X84" s="163"/>
      <c r="Y84" s="68" t="s">
        <v>16</v>
      </c>
      <c r="Z84" s="75"/>
      <c r="AA84" s="68"/>
      <c r="AB84" s="76"/>
      <c r="AC84" s="68">
        <v>1</v>
      </c>
      <c r="AD84" s="68">
        <v>0</v>
      </c>
      <c r="AE84" s="68">
        <v>-1</v>
      </c>
      <c r="AF84" s="77" t="s">
        <v>578</v>
      </c>
      <c r="AG84" s="78" t="s">
        <v>285</v>
      </c>
      <c r="AH84" s="78" t="s">
        <v>286</v>
      </c>
      <c r="AI84" s="79" t="s">
        <v>2200</v>
      </c>
      <c r="AJ84" s="68"/>
      <c r="AK84" s="78" t="s">
        <v>600</v>
      </c>
      <c r="AL84" s="68"/>
      <c r="AM84" s="68" t="s">
        <v>86</v>
      </c>
      <c r="AN84" s="68" t="s">
        <v>85</v>
      </c>
      <c r="AO84" s="89" t="s">
        <v>1832</v>
      </c>
      <c r="AP84" s="163"/>
      <c r="AQ84" s="163"/>
      <c r="AR84" s="163" t="s">
        <v>2201</v>
      </c>
      <c r="AS84" s="68"/>
      <c r="AT84" s="68"/>
      <c r="AU84" s="159" t="s">
        <v>1284</v>
      </c>
      <c r="AV84" s="70" t="s">
        <v>556</v>
      </c>
      <c r="AW84" s="70"/>
      <c r="AX84" s="70" t="s">
        <v>556</v>
      </c>
      <c r="AY84" s="70"/>
      <c r="AZ84" s="70"/>
      <c r="BA84" s="70"/>
      <c r="BB84" s="89" t="s">
        <v>2202</v>
      </c>
      <c r="BC84" s="163"/>
      <c r="BD84" s="163"/>
      <c r="BE84" s="163"/>
      <c r="BF84" s="163"/>
      <c r="BG84" s="163"/>
      <c r="BH84" s="68"/>
      <c r="BI84" s="75"/>
      <c r="BJ84" s="89" t="s">
        <v>1836</v>
      </c>
      <c r="BK84" s="170"/>
      <c r="BL84" s="167" t="s">
        <v>2203</v>
      </c>
      <c r="BM84" s="17" t="s">
        <v>607</v>
      </c>
      <c r="BN84" s="168" t="s">
        <v>1362</v>
      </c>
      <c r="BO84" s="104" t="s">
        <v>2204</v>
      </c>
    </row>
    <row r="85" spans="1:67" s="7" customFormat="1" ht="37.4" hidden="1" customHeight="1" x14ac:dyDescent="0.55000000000000004">
      <c r="A85" s="158" t="s">
        <v>616</v>
      </c>
      <c r="B85" s="68">
        <v>354</v>
      </c>
      <c r="C85" s="68"/>
      <c r="D85" s="68"/>
      <c r="E85" s="68"/>
      <c r="F85" s="69" t="s">
        <v>867</v>
      </c>
      <c r="G85" s="159" t="s">
        <v>1715</v>
      </c>
      <c r="H85" s="68" t="s">
        <v>867</v>
      </c>
      <c r="I85" s="75" t="s">
        <v>118</v>
      </c>
      <c r="J85" s="81" t="s">
        <v>2205</v>
      </c>
      <c r="K85" s="160" t="s">
        <v>594</v>
      </c>
      <c r="L85" s="70" t="s">
        <v>571</v>
      </c>
      <c r="M85" s="76" t="s">
        <v>571</v>
      </c>
      <c r="N85" s="78" t="s">
        <v>124</v>
      </c>
      <c r="O85" s="79" t="s">
        <v>2206</v>
      </c>
      <c r="P85" s="89" t="s">
        <v>2207</v>
      </c>
      <c r="Q85" s="104"/>
      <c r="R85" s="104"/>
      <c r="S85" s="171" t="s">
        <v>2208</v>
      </c>
      <c r="T85" s="89" t="s">
        <v>16</v>
      </c>
      <c r="U85" s="89"/>
      <c r="V85" s="159" t="s">
        <v>1715</v>
      </c>
      <c r="W85" s="89" t="s">
        <v>870</v>
      </c>
      <c r="X85" s="89" t="s">
        <v>871</v>
      </c>
      <c r="Y85" s="68" t="s">
        <v>16</v>
      </c>
      <c r="Z85" s="75"/>
      <c r="AA85" s="68"/>
      <c r="AB85" s="76"/>
      <c r="AC85" s="68">
        <v>1</v>
      </c>
      <c r="AD85" s="68">
        <v>0</v>
      </c>
      <c r="AE85" s="68">
        <v>-1</v>
      </c>
      <c r="AF85" s="77" t="s">
        <v>578</v>
      </c>
      <c r="AG85" s="78" t="s">
        <v>112</v>
      </c>
      <c r="AH85" s="78" t="s">
        <v>87</v>
      </c>
      <c r="AI85" s="79" t="s">
        <v>2206</v>
      </c>
      <c r="AJ85" s="68"/>
      <c r="AK85" s="78" t="s">
        <v>554</v>
      </c>
      <c r="AL85" s="68" t="s">
        <v>117</v>
      </c>
      <c r="AM85" s="68" t="s">
        <v>117</v>
      </c>
      <c r="AN85" s="68" t="s">
        <v>85</v>
      </c>
      <c r="AO85" s="174" t="s">
        <v>2209</v>
      </c>
      <c r="AP85" s="163"/>
      <c r="AQ85" s="163"/>
      <c r="AR85" s="163" t="s">
        <v>2210</v>
      </c>
      <c r="AS85" s="68">
        <v>0</v>
      </c>
      <c r="AT85" s="68" t="s">
        <v>13</v>
      </c>
      <c r="AU85" s="159"/>
      <c r="AV85" s="68"/>
      <c r="AW85" s="68"/>
      <c r="AX85" s="68"/>
      <c r="AY85" s="68"/>
      <c r="AZ85" s="68"/>
      <c r="BA85" s="68"/>
      <c r="BB85" s="89"/>
      <c r="BC85" s="163"/>
      <c r="BD85" s="163"/>
      <c r="BE85" s="163"/>
      <c r="BF85" s="163"/>
      <c r="BG85" s="163"/>
      <c r="BH85" s="68"/>
      <c r="BI85" s="75"/>
      <c r="BJ85" s="89" t="s">
        <v>2211</v>
      </c>
      <c r="BK85" s="170"/>
      <c r="BL85" s="167"/>
      <c r="BM85" s="17" t="s">
        <v>901</v>
      </c>
      <c r="BN85" s="168" t="s">
        <v>901</v>
      </c>
      <c r="BO85" s="104" t="s">
        <v>877</v>
      </c>
    </row>
    <row r="86" spans="1:67" s="287" customFormat="1" ht="37.4" customHeight="1" x14ac:dyDescent="0.55000000000000004">
      <c r="A86" s="67" t="s">
        <v>616</v>
      </c>
      <c r="B86" s="68">
        <v>155</v>
      </c>
      <c r="C86" s="68" t="s">
        <v>118</v>
      </c>
      <c r="D86" s="68" t="s">
        <v>2212</v>
      </c>
      <c r="E86" s="68" t="s">
        <v>2213</v>
      </c>
      <c r="F86" s="69" t="s">
        <v>867</v>
      </c>
      <c r="G86" s="159" t="s">
        <v>1715</v>
      </c>
      <c r="H86" s="68" t="s">
        <v>867</v>
      </c>
      <c r="I86" s="75" t="s">
        <v>118</v>
      </c>
      <c r="J86" s="81" t="s">
        <v>1839</v>
      </c>
      <c r="K86" s="160" t="s">
        <v>594</v>
      </c>
      <c r="L86" s="70" t="s">
        <v>571</v>
      </c>
      <c r="M86" s="76" t="s">
        <v>571</v>
      </c>
      <c r="N86" s="78" t="s">
        <v>124</v>
      </c>
      <c r="O86" s="79" t="s">
        <v>2214</v>
      </c>
      <c r="P86" s="89" t="s">
        <v>2215</v>
      </c>
      <c r="Q86" s="71"/>
      <c r="R86" s="71"/>
      <c r="S86" s="171" t="s">
        <v>2216</v>
      </c>
      <c r="T86" s="89" t="s">
        <v>16</v>
      </c>
      <c r="U86" s="89"/>
      <c r="V86" s="159" t="s">
        <v>1715</v>
      </c>
      <c r="W86" s="89" t="s">
        <v>870</v>
      </c>
      <c r="X86" s="163"/>
      <c r="Y86" s="68" t="s">
        <v>16</v>
      </c>
      <c r="Z86" s="75" t="s">
        <v>990</v>
      </c>
      <c r="AA86" s="68"/>
      <c r="AB86" s="76"/>
      <c r="AC86" s="68">
        <v>0</v>
      </c>
      <c r="AD86" s="68">
        <v>1</v>
      </c>
      <c r="AE86" s="68">
        <v>1</v>
      </c>
      <c r="AF86" s="77" t="s">
        <v>578</v>
      </c>
      <c r="AG86" s="78" t="s">
        <v>112</v>
      </c>
      <c r="AH86" s="78" t="s">
        <v>87</v>
      </c>
      <c r="AI86" s="79" t="s">
        <v>2214</v>
      </c>
      <c r="AJ86" s="68"/>
      <c r="AK86" s="78" t="s">
        <v>554</v>
      </c>
      <c r="AL86" s="68" t="s">
        <v>117</v>
      </c>
      <c r="AM86" s="68" t="s">
        <v>117</v>
      </c>
      <c r="AN86" s="68" t="s">
        <v>85</v>
      </c>
      <c r="AO86" s="286" t="s">
        <v>2217</v>
      </c>
      <c r="AP86" s="163"/>
      <c r="AQ86" s="163"/>
      <c r="AR86" s="163" t="s">
        <v>2218</v>
      </c>
      <c r="AS86" s="68">
        <v>1998666.66</v>
      </c>
      <c r="AT86" s="68" t="s">
        <v>13</v>
      </c>
      <c r="AU86" s="89"/>
      <c r="AV86" s="163"/>
      <c r="AW86" s="163"/>
      <c r="AX86" s="163"/>
      <c r="AY86" s="163"/>
      <c r="AZ86" s="163"/>
      <c r="BA86" s="163"/>
      <c r="BB86" s="89"/>
      <c r="BC86" s="163"/>
      <c r="BD86" s="163"/>
      <c r="BE86" s="163"/>
      <c r="BF86" s="163"/>
      <c r="BG86" s="163"/>
      <c r="BH86" s="68"/>
      <c r="BI86" s="75"/>
      <c r="BJ86" s="89" t="s">
        <v>2219</v>
      </c>
      <c r="BK86" s="170"/>
      <c r="BL86" s="167"/>
      <c r="BM86" s="17" t="s">
        <v>607</v>
      </c>
      <c r="BN86" s="168" t="s">
        <v>591</v>
      </c>
      <c r="BO86" s="169" t="s">
        <v>566</v>
      </c>
    </row>
    <row r="87" spans="1:67" s="7" customFormat="1" ht="36" hidden="1" customHeight="1" x14ac:dyDescent="0.55000000000000004">
      <c r="A87" s="158" t="s">
        <v>616</v>
      </c>
      <c r="B87" s="68">
        <v>355</v>
      </c>
      <c r="C87" s="68"/>
      <c r="D87" s="68"/>
      <c r="E87" s="68"/>
      <c r="F87" s="69" t="s">
        <v>867</v>
      </c>
      <c r="G87" s="159" t="s">
        <v>1715</v>
      </c>
      <c r="H87" s="68" t="s">
        <v>867</v>
      </c>
      <c r="I87" s="75" t="s">
        <v>118</v>
      </c>
      <c r="J87" s="81" t="s">
        <v>2220</v>
      </c>
      <c r="K87" s="160" t="s">
        <v>594</v>
      </c>
      <c r="L87" s="70" t="s">
        <v>571</v>
      </c>
      <c r="M87" s="76" t="s">
        <v>571</v>
      </c>
      <c r="N87" s="78" t="s">
        <v>124</v>
      </c>
      <c r="O87" s="79" t="s">
        <v>2221</v>
      </c>
      <c r="P87" s="161" t="s">
        <v>2220</v>
      </c>
      <c r="Q87" s="104"/>
      <c r="R87" s="104"/>
      <c r="S87" s="171" t="s">
        <v>2222</v>
      </c>
      <c r="T87" s="89" t="s">
        <v>16</v>
      </c>
      <c r="U87" s="89"/>
      <c r="V87" s="159" t="s">
        <v>1715</v>
      </c>
      <c r="W87" s="89" t="s">
        <v>870</v>
      </c>
      <c r="X87" s="89" t="s">
        <v>871</v>
      </c>
      <c r="Y87" s="68" t="s">
        <v>16</v>
      </c>
      <c r="Z87" s="75"/>
      <c r="AA87" s="68"/>
      <c r="AB87" s="76"/>
      <c r="AC87" s="68">
        <v>1</v>
      </c>
      <c r="AD87" s="68">
        <v>0</v>
      </c>
      <c r="AE87" s="68">
        <v>-1</v>
      </c>
      <c r="AF87" s="77" t="s">
        <v>578</v>
      </c>
      <c r="AG87" s="78" t="s">
        <v>112</v>
      </c>
      <c r="AH87" s="78" t="s">
        <v>87</v>
      </c>
      <c r="AI87" s="79" t="s">
        <v>2221</v>
      </c>
      <c r="AJ87" s="193"/>
      <c r="AK87" s="78" t="s">
        <v>554</v>
      </c>
      <c r="AL87" s="68" t="s">
        <v>117</v>
      </c>
      <c r="AM87" s="68" t="s">
        <v>117</v>
      </c>
      <c r="AN87" s="68" t="s">
        <v>85</v>
      </c>
      <c r="AO87" s="286" t="s">
        <v>2223</v>
      </c>
      <c r="AP87" s="163"/>
      <c r="AQ87" s="163"/>
      <c r="AR87" s="163" t="s">
        <v>2224</v>
      </c>
      <c r="AS87" s="68"/>
      <c r="AT87" s="68"/>
      <c r="AU87" s="159"/>
      <c r="AV87" s="68"/>
      <c r="AW87" s="68"/>
      <c r="AX87" s="68"/>
      <c r="AY87" s="68"/>
      <c r="AZ87" s="68"/>
      <c r="BA87" s="68"/>
      <c r="BB87" s="89"/>
      <c r="BC87" s="163"/>
      <c r="BD87" s="163"/>
      <c r="BE87" s="163"/>
      <c r="BF87" s="163"/>
      <c r="BG87" s="163"/>
      <c r="BH87" s="68"/>
      <c r="BI87" s="75"/>
      <c r="BJ87" s="89" t="s">
        <v>2225</v>
      </c>
      <c r="BK87" s="170"/>
      <c r="BL87" s="167"/>
      <c r="BM87" s="17" t="s">
        <v>607</v>
      </c>
      <c r="BN87" s="168" t="s">
        <v>901</v>
      </c>
      <c r="BO87" s="104" t="s">
        <v>877</v>
      </c>
    </row>
    <row r="88" spans="1:67" s="7" customFormat="1" ht="36" hidden="1" customHeight="1" x14ac:dyDescent="0.55000000000000004">
      <c r="A88" s="158">
        <v>23</v>
      </c>
      <c r="B88" s="68">
        <v>523</v>
      </c>
      <c r="C88" s="68"/>
      <c r="D88" s="68"/>
      <c r="E88" s="68"/>
      <c r="F88" s="69" t="s">
        <v>1704</v>
      </c>
      <c r="G88" s="159" t="s">
        <v>1715</v>
      </c>
      <c r="H88" s="68" t="s">
        <v>70</v>
      </c>
      <c r="I88" s="75" t="s">
        <v>118</v>
      </c>
      <c r="J88" s="81" t="s">
        <v>321</v>
      </c>
      <c r="K88" s="160" t="s">
        <v>620</v>
      </c>
      <c r="L88" s="70" t="s">
        <v>571</v>
      </c>
      <c r="M88" s="76" t="s">
        <v>545</v>
      </c>
      <c r="N88" s="78" t="s">
        <v>86</v>
      </c>
      <c r="O88" s="68"/>
      <c r="P88" s="104" t="s">
        <v>321</v>
      </c>
      <c r="Q88" s="89"/>
      <c r="R88" s="89"/>
      <c r="S88" s="159"/>
      <c r="T88" s="89" t="s">
        <v>640</v>
      </c>
      <c r="U88" s="89"/>
      <c r="V88" s="159" t="s">
        <v>1715</v>
      </c>
      <c r="W88" s="89"/>
      <c r="X88" s="163"/>
      <c r="Y88" s="68" t="s">
        <v>16</v>
      </c>
      <c r="Z88" s="75"/>
      <c r="AA88" s="68"/>
      <c r="AB88" s="76"/>
      <c r="AC88" s="68"/>
      <c r="AD88" s="68"/>
      <c r="AE88" s="68">
        <v>-1</v>
      </c>
      <c r="AF88" s="77" t="s">
        <v>624</v>
      </c>
      <c r="AG88" s="78" t="s">
        <v>86</v>
      </c>
      <c r="AH88" s="78" t="s">
        <v>87</v>
      </c>
      <c r="AI88" s="68"/>
      <c r="AJ88" s="273"/>
      <c r="AK88" s="78" t="s">
        <v>554</v>
      </c>
      <c r="AL88" s="68" t="s">
        <v>1704</v>
      </c>
      <c r="AM88" s="104"/>
      <c r="AN88" s="104"/>
      <c r="AO88" s="104"/>
      <c r="AP88" s="163"/>
      <c r="AQ88" s="163"/>
      <c r="AR88" s="104"/>
      <c r="AS88" s="104"/>
      <c r="AT88" s="104"/>
      <c r="AU88" s="104"/>
      <c r="AV88" s="104"/>
      <c r="AW88" s="104"/>
      <c r="AX88" s="104"/>
      <c r="AY88" s="104"/>
      <c r="AZ88" s="104"/>
      <c r="BA88" s="104"/>
      <c r="BB88" s="104"/>
      <c r="BC88" s="74"/>
      <c r="BD88" s="74"/>
      <c r="BE88" s="74"/>
      <c r="BF88" s="74"/>
      <c r="BG88" s="74"/>
      <c r="BH88" s="74"/>
      <c r="BI88" s="165"/>
      <c r="BJ88" s="73" t="s">
        <v>2226</v>
      </c>
      <c r="BK88" s="166"/>
      <c r="BL88" s="195" t="s">
        <v>2227</v>
      </c>
      <c r="BM88" s="17" t="s">
        <v>607</v>
      </c>
      <c r="BN88" s="168" t="s">
        <v>565</v>
      </c>
      <c r="BO88" s="169" t="s">
        <v>566</v>
      </c>
    </row>
    <row r="89" spans="1:67" s="7" customFormat="1" ht="36" hidden="1" customHeight="1" x14ac:dyDescent="0.55000000000000004">
      <c r="A89" s="158">
        <v>216</v>
      </c>
      <c r="B89" s="68">
        <v>547</v>
      </c>
      <c r="C89" s="17"/>
      <c r="D89" s="17"/>
      <c r="E89" s="17"/>
      <c r="F89" s="241"/>
      <c r="G89" s="159" t="s">
        <v>1715</v>
      </c>
      <c r="H89" s="68" t="s">
        <v>2075</v>
      </c>
      <c r="I89" s="75" t="s">
        <v>118</v>
      </c>
      <c r="J89" s="81" t="s">
        <v>2228</v>
      </c>
      <c r="K89" s="278" t="s">
        <v>594</v>
      </c>
      <c r="L89" s="70" t="s">
        <v>571</v>
      </c>
      <c r="M89" s="76" t="s">
        <v>571</v>
      </c>
      <c r="N89" s="78" t="s">
        <v>2075</v>
      </c>
      <c r="O89" s="171" t="s">
        <v>2229</v>
      </c>
      <c r="P89" s="161" t="s">
        <v>2230</v>
      </c>
      <c r="Q89" s="161"/>
      <c r="R89" s="161"/>
      <c r="S89" s="147"/>
      <c r="T89" s="147"/>
      <c r="U89" s="147"/>
      <c r="V89" s="159" t="s">
        <v>1715</v>
      </c>
      <c r="W89" s="89"/>
      <c r="X89" s="163"/>
      <c r="Y89" s="68" t="s">
        <v>16</v>
      </c>
      <c r="Z89" s="177"/>
      <c r="AA89" s="17"/>
      <c r="AB89" s="242"/>
      <c r="AC89" s="17"/>
      <c r="AD89" s="17"/>
      <c r="AE89" s="17"/>
      <c r="AF89" s="77" t="s">
        <v>578</v>
      </c>
      <c r="AG89" s="78" t="s">
        <v>2080</v>
      </c>
      <c r="AH89" s="78" t="s">
        <v>202</v>
      </c>
      <c r="AI89" s="171" t="s">
        <v>2229</v>
      </c>
      <c r="AJ89" s="229"/>
      <c r="AK89" s="78" t="s">
        <v>554</v>
      </c>
      <c r="AL89" s="115"/>
      <c r="AM89" s="68" t="s">
        <v>2075</v>
      </c>
      <c r="AN89" s="68" t="s">
        <v>85</v>
      </c>
      <c r="AO89" s="89" t="s">
        <v>2231</v>
      </c>
      <c r="AP89" s="243"/>
      <c r="AQ89" s="243"/>
      <c r="AR89" s="89" t="s">
        <v>2232</v>
      </c>
      <c r="AS89" s="68"/>
      <c r="AT89" s="68"/>
      <c r="AU89" s="159"/>
      <c r="AV89" s="68"/>
      <c r="AW89" s="68"/>
      <c r="AX89" s="68"/>
      <c r="AY89" s="68"/>
      <c r="AZ89" s="68"/>
      <c r="BA89" s="74"/>
      <c r="BB89" s="73"/>
      <c r="BC89" s="92"/>
      <c r="BD89" s="92"/>
      <c r="BE89" s="92"/>
      <c r="BF89" s="243"/>
      <c r="BG89" s="147"/>
      <c r="BH89" s="115"/>
      <c r="BI89" s="177"/>
      <c r="BJ89" s="147"/>
      <c r="BK89" s="244"/>
      <c r="BL89" s="17"/>
      <c r="BM89" s="83" t="s">
        <v>607</v>
      </c>
      <c r="BN89" s="83" t="s">
        <v>738</v>
      </c>
      <c r="BO89" s="104" t="s">
        <v>2107</v>
      </c>
    </row>
    <row r="90" spans="1:67" s="7" customFormat="1" ht="18" hidden="1" customHeight="1" x14ac:dyDescent="0.55000000000000004">
      <c r="A90" s="158">
        <v>112</v>
      </c>
      <c r="B90" s="68">
        <v>332</v>
      </c>
      <c r="C90" s="68"/>
      <c r="D90" s="68"/>
      <c r="E90" s="68"/>
      <c r="F90" s="69" t="s">
        <v>2075</v>
      </c>
      <c r="G90" s="159" t="s">
        <v>1715</v>
      </c>
      <c r="H90" s="68" t="s">
        <v>2075</v>
      </c>
      <c r="I90" s="75" t="s">
        <v>118</v>
      </c>
      <c r="J90" s="81" t="s">
        <v>2233</v>
      </c>
      <c r="K90" s="160" t="s">
        <v>594</v>
      </c>
      <c r="L90" s="70" t="s">
        <v>571</v>
      </c>
      <c r="M90" s="76" t="s">
        <v>571</v>
      </c>
      <c r="N90" s="78" t="s">
        <v>2075</v>
      </c>
      <c r="O90" s="171" t="s">
        <v>2234</v>
      </c>
      <c r="P90" s="161" t="s">
        <v>2235</v>
      </c>
      <c r="Q90" s="288"/>
      <c r="R90" s="288"/>
      <c r="S90" s="89"/>
      <c r="T90" s="89" t="s">
        <v>16</v>
      </c>
      <c r="U90" s="89"/>
      <c r="V90" s="159" t="s">
        <v>1715</v>
      </c>
      <c r="W90" s="89" t="s">
        <v>2079</v>
      </c>
      <c r="X90" s="163"/>
      <c r="Y90" s="68" t="s">
        <v>16</v>
      </c>
      <c r="Z90" s="75"/>
      <c r="AA90" s="68" t="s">
        <v>893</v>
      </c>
      <c r="AB90" s="76"/>
      <c r="AC90" s="68">
        <v>1</v>
      </c>
      <c r="AD90" s="68">
        <v>0</v>
      </c>
      <c r="AE90" s="68">
        <v>-1</v>
      </c>
      <c r="AF90" s="77" t="s">
        <v>578</v>
      </c>
      <c r="AG90" s="78" t="s">
        <v>2080</v>
      </c>
      <c r="AH90" s="78" t="s">
        <v>202</v>
      </c>
      <c r="AI90" s="171" t="s">
        <v>2234</v>
      </c>
      <c r="AJ90" s="162" t="s">
        <v>2236</v>
      </c>
      <c r="AK90" s="78" t="s">
        <v>554</v>
      </c>
      <c r="AL90" s="68" t="s">
        <v>2075</v>
      </c>
      <c r="AM90" s="68" t="s">
        <v>2075</v>
      </c>
      <c r="AN90" s="68" t="s">
        <v>85</v>
      </c>
      <c r="AO90" s="174" t="s">
        <v>2237</v>
      </c>
      <c r="AP90" s="73" t="s">
        <v>2238</v>
      </c>
      <c r="AQ90" s="163"/>
      <c r="AR90" s="74" t="s">
        <v>2239</v>
      </c>
      <c r="AS90" s="70" t="s">
        <v>2240</v>
      </c>
      <c r="AT90" s="68"/>
      <c r="AU90" s="159" t="s">
        <v>528</v>
      </c>
      <c r="AV90" s="68"/>
      <c r="AW90" s="68"/>
      <c r="AX90" s="68"/>
      <c r="AY90" s="68" t="s">
        <v>556</v>
      </c>
      <c r="AZ90" s="68"/>
      <c r="BA90" s="68"/>
      <c r="BB90" s="73" t="s">
        <v>2238</v>
      </c>
      <c r="BC90" s="163"/>
      <c r="BD90" s="163"/>
      <c r="BE90" s="163"/>
      <c r="BF90" s="163"/>
      <c r="BG90" s="163"/>
      <c r="BH90" s="68"/>
      <c r="BI90" s="75"/>
      <c r="BJ90" s="89" t="s">
        <v>2115</v>
      </c>
      <c r="BK90" s="170"/>
      <c r="BL90" s="167"/>
      <c r="BM90" s="83" t="s">
        <v>607</v>
      </c>
      <c r="BN90" s="85" t="s">
        <v>738</v>
      </c>
      <c r="BO90" s="104" t="s">
        <v>2107</v>
      </c>
    </row>
    <row r="91" spans="1:67" s="7" customFormat="1" ht="36" hidden="1" customHeight="1" x14ac:dyDescent="0.55000000000000004">
      <c r="A91" s="158" t="s">
        <v>616</v>
      </c>
      <c r="B91" s="68">
        <v>357</v>
      </c>
      <c r="C91" s="68"/>
      <c r="D91" s="68"/>
      <c r="E91" s="68"/>
      <c r="F91" s="69" t="s">
        <v>2075</v>
      </c>
      <c r="G91" s="159" t="s">
        <v>1715</v>
      </c>
      <c r="H91" s="68" t="s">
        <v>2075</v>
      </c>
      <c r="I91" s="75" t="s">
        <v>118</v>
      </c>
      <c r="J91" s="81" t="s">
        <v>2241</v>
      </c>
      <c r="K91" s="160" t="s">
        <v>594</v>
      </c>
      <c r="L91" s="70" t="s">
        <v>571</v>
      </c>
      <c r="M91" s="76" t="s">
        <v>571</v>
      </c>
      <c r="N91" s="78" t="s">
        <v>2075</v>
      </c>
      <c r="O91" s="171" t="s">
        <v>2242</v>
      </c>
      <c r="P91" s="161" t="s">
        <v>2243</v>
      </c>
      <c r="Q91" s="104"/>
      <c r="R91" s="104"/>
      <c r="S91" s="89"/>
      <c r="T91" s="89" t="s">
        <v>16</v>
      </c>
      <c r="U91" s="89"/>
      <c r="V91" s="159" t="s">
        <v>1715</v>
      </c>
      <c r="W91" s="89" t="s">
        <v>2079</v>
      </c>
      <c r="X91" s="163"/>
      <c r="Y91" s="68" t="s">
        <v>16</v>
      </c>
      <c r="Z91" s="75"/>
      <c r="AA91" s="68" t="s">
        <v>893</v>
      </c>
      <c r="AB91" s="76"/>
      <c r="AC91" s="68">
        <v>1</v>
      </c>
      <c r="AD91" s="68">
        <v>0</v>
      </c>
      <c r="AE91" s="68">
        <v>-1</v>
      </c>
      <c r="AF91" s="77" t="s">
        <v>578</v>
      </c>
      <c r="AG91" s="78" t="s">
        <v>2080</v>
      </c>
      <c r="AH91" s="78" t="s">
        <v>202</v>
      </c>
      <c r="AI91" s="171" t="s">
        <v>2242</v>
      </c>
      <c r="AJ91" s="162" t="s">
        <v>2081</v>
      </c>
      <c r="AK91" s="78" t="s">
        <v>554</v>
      </c>
      <c r="AL91" s="68" t="s">
        <v>2075</v>
      </c>
      <c r="AM91" s="68" t="s">
        <v>2075</v>
      </c>
      <c r="AN91" s="68" t="s">
        <v>85</v>
      </c>
      <c r="AO91" s="174" t="s">
        <v>2237</v>
      </c>
      <c r="AP91" s="163"/>
      <c r="AQ91" s="163"/>
      <c r="AR91" s="74" t="s">
        <v>2239</v>
      </c>
      <c r="AS91" s="70" t="s">
        <v>2240</v>
      </c>
      <c r="AT91" s="68"/>
      <c r="AU91" s="159"/>
      <c r="AV91" s="68"/>
      <c r="AW91" s="68"/>
      <c r="AX91" s="68"/>
      <c r="AY91" s="68"/>
      <c r="AZ91" s="68"/>
      <c r="BA91" s="68"/>
      <c r="BB91" s="73"/>
      <c r="BC91" s="163"/>
      <c r="BD91" s="163"/>
      <c r="BE91" s="163"/>
      <c r="BF91" s="163"/>
      <c r="BG91" s="163"/>
      <c r="BH91" s="68"/>
      <c r="BI91" s="75"/>
      <c r="BJ91" s="89" t="s">
        <v>2244</v>
      </c>
      <c r="BK91" s="170"/>
      <c r="BL91" s="167" t="s">
        <v>2245</v>
      </c>
      <c r="BM91" s="83" t="s">
        <v>607</v>
      </c>
      <c r="BN91" s="85" t="s">
        <v>738</v>
      </c>
      <c r="BO91" s="104" t="s">
        <v>2107</v>
      </c>
    </row>
    <row r="92" spans="1:67" s="7" customFormat="1" ht="72" hidden="1" customHeight="1" x14ac:dyDescent="0.55000000000000004">
      <c r="A92" s="158" t="s">
        <v>616</v>
      </c>
      <c r="B92" s="68">
        <v>549</v>
      </c>
      <c r="C92" s="17"/>
      <c r="D92" s="17"/>
      <c r="E92" s="17"/>
      <c r="F92" s="241"/>
      <c r="G92" s="159" t="s">
        <v>1715</v>
      </c>
      <c r="H92" s="68" t="s">
        <v>2075</v>
      </c>
      <c r="I92" s="75" t="s">
        <v>118</v>
      </c>
      <c r="J92" s="81" t="s">
        <v>2246</v>
      </c>
      <c r="K92" s="160" t="s">
        <v>594</v>
      </c>
      <c r="L92" s="70" t="s">
        <v>571</v>
      </c>
      <c r="M92" s="76" t="s">
        <v>571</v>
      </c>
      <c r="N92" s="78" t="s">
        <v>2075</v>
      </c>
      <c r="O92" s="171" t="s">
        <v>2247</v>
      </c>
      <c r="P92" s="161" t="s">
        <v>2248</v>
      </c>
      <c r="Q92" s="161"/>
      <c r="R92" s="161"/>
      <c r="S92" s="147"/>
      <c r="T92" s="147"/>
      <c r="U92" s="147"/>
      <c r="V92" s="159" t="s">
        <v>1715</v>
      </c>
      <c r="W92" s="89"/>
      <c r="X92" s="163"/>
      <c r="Y92" s="68" t="s">
        <v>16</v>
      </c>
      <c r="Z92" s="177"/>
      <c r="AA92" s="17"/>
      <c r="AB92" s="242"/>
      <c r="AC92" s="17"/>
      <c r="AD92" s="17"/>
      <c r="AE92" s="17"/>
      <c r="AF92" s="77" t="s">
        <v>578</v>
      </c>
      <c r="AG92" s="78" t="s">
        <v>2080</v>
      </c>
      <c r="AH92" s="78" t="s">
        <v>202</v>
      </c>
      <c r="AI92" s="171" t="s">
        <v>2247</v>
      </c>
      <c r="AJ92" s="229"/>
      <c r="AK92" s="78" t="s">
        <v>554</v>
      </c>
      <c r="AL92" s="115"/>
      <c r="AM92" s="68" t="s">
        <v>2075</v>
      </c>
      <c r="AN92" s="68" t="s">
        <v>85</v>
      </c>
      <c r="AO92" s="89" t="s">
        <v>2249</v>
      </c>
      <c r="AP92" s="243"/>
      <c r="AQ92" s="243"/>
      <c r="AR92" s="243" t="s">
        <v>2250</v>
      </c>
      <c r="AS92" s="68"/>
      <c r="AT92" s="68"/>
      <c r="AU92" s="159"/>
      <c r="AV92" s="68"/>
      <c r="AW92" s="68"/>
      <c r="AX92" s="68"/>
      <c r="AY92" s="68"/>
      <c r="AZ92" s="68"/>
      <c r="BA92" s="74"/>
      <c r="BB92" s="73"/>
      <c r="BC92" s="92"/>
      <c r="BD92" s="92"/>
      <c r="BE92" s="92"/>
      <c r="BF92" s="243"/>
      <c r="BG92" s="147"/>
      <c r="BH92" s="115"/>
      <c r="BI92" s="177"/>
      <c r="BJ92" s="147"/>
      <c r="BK92" s="244"/>
      <c r="BL92" s="17"/>
      <c r="BM92" s="83" t="s">
        <v>607</v>
      </c>
      <c r="BN92" s="83" t="s">
        <v>738</v>
      </c>
      <c r="BO92" s="104" t="s">
        <v>2107</v>
      </c>
    </row>
    <row r="93" spans="1:67" s="7" customFormat="1" ht="67.400000000000006" hidden="1" customHeight="1" x14ac:dyDescent="0.55000000000000004">
      <c r="A93" s="158" t="s">
        <v>616</v>
      </c>
      <c r="B93" s="68">
        <v>5</v>
      </c>
      <c r="C93" s="68" t="s">
        <v>187</v>
      </c>
      <c r="D93" s="68" t="s">
        <v>2251</v>
      </c>
      <c r="E93" s="68"/>
      <c r="F93" s="69" t="s">
        <v>568</v>
      </c>
      <c r="G93" s="159" t="s">
        <v>1715</v>
      </c>
      <c r="H93" s="68" t="s">
        <v>568</v>
      </c>
      <c r="I93" s="75" t="s">
        <v>187</v>
      </c>
      <c r="J93" s="71" t="s">
        <v>2251</v>
      </c>
      <c r="K93" s="160" t="s">
        <v>594</v>
      </c>
      <c r="L93" s="70" t="s">
        <v>571</v>
      </c>
      <c r="M93" s="76" t="s">
        <v>571</v>
      </c>
      <c r="N93" s="68" t="s">
        <v>183</v>
      </c>
      <c r="O93" s="70" t="s">
        <v>2252</v>
      </c>
      <c r="P93" s="89" t="s">
        <v>2251</v>
      </c>
      <c r="Q93" s="104"/>
      <c r="R93" s="104"/>
      <c r="S93" s="89"/>
      <c r="T93" s="89" t="s">
        <v>16</v>
      </c>
      <c r="U93" s="89"/>
      <c r="V93" s="159" t="s">
        <v>1715</v>
      </c>
      <c r="W93" s="89"/>
      <c r="X93" s="163"/>
      <c r="Y93" s="68" t="s">
        <v>16</v>
      </c>
      <c r="Z93" s="75"/>
      <c r="AA93" s="68" t="s">
        <v>577</v>
      </c>
      <c r="AB93" s="76" t="s">
        <v>906</v>
      </c>
      <c r="AC93" s="68">
        <v>0</v>
      </c>
      <c r="AD93" s="68">
        <v>1</v>
      </c>
      <c r="AE93" s="68">
        <v>1</v>
      </c>
      <c r="AF93" s="77" t="s">
        <v>578</v>
      </c>
      <c r="AG93" s="78" t="s">
        <v>185</v>
      </c>
      <c r="AH93" s="78" t="s">
        <v>186</v>
      </c>
      <c r="AI93" s="79" t="s">
        <v>2252</v>
      </c>
      <c r="AJ93" s="68"/>
      <c r="AK93" s="78" t="s">
        <v>554</v>
      </c>
      <c r="AL93" s="68"/>
      <c r="AM93" s="68" t="s">
        <v>183</v>
      </c>
      <c r="AN93" s="68" t="s">
        <v>184</v>
      </c>
      <c r="AO93" s="74" t="s">
        <v>2253</v>
      </c>
      <c r="AP93" s="89"/>
      <c r="AQ93" s="163"/>
      <c r="AR93" s="74" t="s">
        <v>2254</v>
      </c>
      <c r="AS93" s="68"/>
      <c r="AT93" s="68"/>
      <c r="AU93" s="159"/>
      <c r="AV93" s="68"/>
      <c r="AW93" s="68"/>
      <c r="AX93" s="68"/>
      <c r="AY93" s="68"/>
      <c r="AZ93" s="68"/>
      <c r="BA93" s="68"/>
      <c r="BB93" s="73"/>
      <c r="BC93" s="163"/>
      <c r="BD93" s="163"/>
      <c r="BE93" s="163"/>
      <c r="BF93" s="163"/>
      <c r="BG93" s="163"/>
      <c r="BH93" s="68"/>
      <c r="BI93" s="75"/>
      <c r="BJ93" s="89" t="s">
        <v>2255</v>
      </c>
      <c r="BK93" s="170"/>
      <c r="BL93" s="277" t="s">
        <v>2256</v>
      </c>
      <c r="BM93" s="83" t="s">
        <v>187</v>
      </c>
      <c r="BN93" s="85" t="s">
        <v>187</v>
      </c>
      <c r="BO93" s="104" t="s">
        <v>2257</v>
      </c>
    </row>
    <row r="94" spans="1:67" s="22" customFormat="1" ht="57" hidden="1" customHeight="1" x14ac:dyDescent="0.55000000000000004">
      <c r="A94" s="158" t="s">
        <v>616</v>
      </c>
      <c r="B94" s="68">
        <v>314</v>
      </c>
      <c r="C94" s="68"/>
      <c r="D94" s="68"/>
      <c r="E94" s="68"/>
      <c r="F94" s="69" t="s">
        <v>568</v>
      </c>
      <c r="G94" s="159" t="s">
        <v>1715</v>
      </c>
      <c r="H94" s="68" t="s">
        <v>568</v>
      </c>
      <c r="I94" s="75" t="s">
        <v>187</v>
      </c>
      <c r="J94" s="81" t="s">
        <v>2258</v>
      </c>
      <c r="K94" s="160" t="s">
        <v>594</v>
      </c>
      <c r="L94" s="70" t="s">
        <v>571</v>
      </c>
      <c r="M94" s="76" t="s">
        <v>571</v>
      </c>
      <c r="N94" s="78" t="s">
        <v>112</v>
      </c>
      <c r="O94" s="79" t="s">
        <v>2259</v>
      </c>
      <c r="P94" s="161" t="s">
        <v>2260</v>
      </c>
      <c r="Q94" s="104"/>
      <c r="R94" s="104"/>
      <c r="S94" s="171" t="s">
        <v>2261</v>
      </c>
      <c r="T94" s="89" t="s">
        <v>16</v>
      </c>
      <c r="U94" s="89" t="s">
        <v>63</v>
      </c>
      <c r="V94" s="159" t="s">
        <v>1715</v>
      </c>
      <c r="W94" s="89" t="s">
        <v>904</v>
      </c>
      <c r="X94" s="163"/>
      <c r="Y94" s="68" t="s">
        <v>16</v>
      </c>
      <c r="Z94" s="75"/>
      <c r="AA94" s="68" t="s">
        <v>577</v>
      </c>
      <c r="AB94" s="76" t="s">
        <v>906</v>
      </c>
      <c r="AC94" s="68">
        <v>1</v>
      </c>
      <c r="AD94" s="68">
        <v>0</v>
      </c>
      <c r="AE94" s="68">
        <v>-1</v>
      </c>
      <c r="AF94" s="77" t="s">
        <v>578</v>
      </c>
      <c r="AG94" s="78" t="s">
        <v>112</v>
      </c>
      <c r="AH94" s="78" t="s">
        <v>87</v>
      </c>
      <c r="AI94" s="79" t="s">
        <v>2259</v>
      </c>
      <c r="AJ94" s="68"/>
      <c r="AK94" s="79" t="s">
        <v>554</v>
      </c>
      <c r="AL94" s="68" t="s">
        <v>84</v>
      </c>
      <c r="AM94" s="68" t="s">
        <v>84</v>
      </c>
      <c r="AN94" s="68" t="s">
        <v>184</v>
      </c>
      <c r="AO94" s="289" t="s">
        <v>917</v>
      </c>
      <c r="AP94" s="89"/>
      <c r="AQ94" s="89"/>
      <c r="AR94" s="73" t="s">
        <v>918</v>
      </c>
      <c r="AS94" s="68" t="s">
        <v>2262</v>
      </c>
      <c r="AT94" s="68" t="s">
        <v>13</v>
      </c>
      <c r="AU94" s="159" t="s">
        <v>528</v>
      </c>
      <c r="AV94" s="68"/>
      <c r="AW94" s="68"/>
      <c r="AX94" s="68"/>
      <c r="AY94" s="68" t="s">
        <v>556</v>
      </c>
      <c r="AZ94" s="68"/>
      <c r="BA94" s="68"/>
      <c r="BB94" s="73" t="s">
        <v>2263</v>
      </c>
      <c r="BC94" s="163"/>
      <c r="BD94" s="163"/>
      <c r="BE94" s="163"/>
      <c r="BF94" s="163"/>
      <c r="BG94" s="163"/>
      <c r="BH94" s="68"/>
      <c r="BI94" s="75"/>
      <c r="BJ94" s="89" t="s">
        <v>2264</v>
      </c>
      <c r="BK94" s="170"/>
      <c r="BL94" s="167"/>
      <c r="BM94" s="83" t="s">
        <v>607</v>
      </c>
      <c r="BN94" s="85" t="s">
        <v>565</v>
      </c>
      <c r="BO94" s="169" t="s">
        <v>566</v>
      </c>
    </row>
    <row r="95" spans="1:67" s="7" customFormat="1" ht="84" hidden="1" customHeight="1" x14ac:dyDescent="0.55000000000000004">
      <c r="A95" s="158" t="s">
        <v>616</v>
      </c>
      <c r="B95" s="68">
        <v>68</v>
      </c>
      <c r="C95" s="68" t="s">
        <v>840</v>
      </c>
      <c r="D95" s="68" t="s">
        <v>2265</v>
      </c>
      <c r="E95" s="68" t="s">
        <v>2266</v>
      </c>
      <c r="F95" s="69" t="s">
        <v>541</v>
      </c>
      <c r="G95" s="159" t="s">
        <v>1715</v>
      </c>
      <c r="H95" s="68" t="s">
        <v>541</v>
      </c>
      <c r="I95" s="75" t="s">
        <v>618</v>
      </c>
      <c r="J95" s="81" t="s">
        <v>986</v>
      </c>
      <c r="K95" s="160" t="s">
        <v>544</v>
      </c>
      <c r="L95" s="70" t="s">
        <v>545</v>
      </c>
      <c r="M95" s="76" t="s">
        <v>545</v>
      </c>
      <c r="N95" s="72" t="s">
        <v>546</v>
      </c>
      <c r="O95" s="79" t="s">
        <v>2267</v>
      </c>
      <c r="P95" s="89" t="s">
        <v>2268</v>
      </c>
      <c r="Q95" s="104"/>
      <c r="R95" s="104" t="s">
        <v>1724</v>
      </c>
      <c r="S95" s="162" t="s">
        <v>1725</v>
      </c>
      <c r="T95" s="89" t="s">
        <v>16</v>
      </c>
      <c r="U95" s="89"/>
      <c r="V95" s="159" t="s">
        <v>1715</v>
      </c>
      <c r="W95" s="89" t="s">
        <v>550</v>
      </c>
      <c r="X95" s="163"/>
      <c r="Y95" s="68" t="s">
        <v>16</v>
      </c>
      <c r="Z95" s="75" t="s">
        <v>1342</v>
      </c>
      <c r="AA95" s="68"/>
      <c r="AB95" s="76"/>
      <c r="AC95" s="68">
        <v>0</v>
      </c>
      <c r="AD95" s="68">
        <v>1</v>
      </c>
      <c r="AE95" s="68">
        <v>1</v>
      </c>
      <c r="AF95" s="77" t="s">
        <v>553</v>
      </c>
      <c r="AG95" s="96" t="s">
        <v>292</v>
      </c>
      <c r="AH95" s="91" t="s">
        <v>293</v>
      </c>
      <c r="AI95" s="132" t="s">
        <v>2267</v>
      </c>
      <c r="AJ95" s="68"/>
      <c r="AK95" s="78" t="s">
        <v>554</v>
      </c>
      <c r="AL95" s="68" t="s">
        <v>199</v>
      </c>
      <c r="AM95" s="68" t="s">
        <v>199</v>
      </c>
      <c r="AN95" s="68" t="s">
        <v>200</v>
      </c>
      <c r="AO95" s="189" t="s">
        <v>991</v>
      </c>
      <c r="AP95" s="163"/>
      <c r="AQ95" s="163"/>
      <c r="AR95" s="163" t="s">
        <v>993</v>
      </c>
      <c r="AS95" s="68"/>
      <c r="AT95" s="68"/>
      <c r="AU95" s="159" t="s">
        <v>1432</v>
      </c>
      <c r="AV95" s="70" t="s">
        <v>556</v>
      </c>
      <c r="AW95" s="70"/>
      <c r="AX95" s="70" t="s">
        <v>556</v>
      </c>
      <c r="AY95" s="70" t="s">
        <v>556</v>
      </c>
      <c r="AZ95" s="70"/>
      <c r="BA95" s="70"/>
      <c r="BB95" s="89" t="s">
        <v>2269</v>
      </c>
      <c r="BC95" s="163"/>
      <c r="BD95" s="163"/>
      <c r="BE95" s="163"/>
      <c r="BF95" s="163"/>
      <c r="BG95" s="163"/>
      <c r="BH95" s="68"/>
      <c r="BI95" s="75"/>
      <c r="BJ95" s="89" t="s">
        <v>1344</v>
      </c>
      <c r="BK95" s="170"/>
      <c r="BL95" s="167" t="s">
        <v>2270</v>
      </c>
      <c r="BM95" s="81" t="s">
        <v>607</v>
      </c>
      <c r="BN95" s="81" t="s">
        <v>565</v>
      </c>
      <c r="BO95" s="169" t="s">
        <v>566</v>
      </c>
    </row>
    <row r="96" spans="1:67" s="7" customFormat="1" ht="34.4" hidden="1" customHeight="1" x14ac:dyDescent="0.55000000000000004">
      <c r="A96" s="158" t="s">
        <v>616</v>
      </c>
      <c r="B96" s="68">
        <v>3</v>
      </c>
      <c r="C96" s="68" t="s">
        <v>187</v>
      </c>
      <c r="D96" s="68" t="s">
        <v>2271</v>
      </c>
      <c r="E96" s="68" t="s">
        <v>2272</v>
      </c>
      <c r="F96" s="69" t="s">
        <v>568</v>
      </c>
      <c r="G96" s="159" t="s">
        <v>1715</v>
      </c>
      <c r="H96" s="68" t="s">
        <v>568</v>
      </c>
      <c r="I96" s="75" t="s">
        <v>187</v>
      </c>
      <c r="J96" s="81" t="s">
        <v>2273</v>
      </c>
      <c r="K96" s="160" t="s">
        <v>594</v>
      </c>
      <c r="L96" s="70" t="s">
        <v>571</v>
      </c>
      <c r="M96" s="76" t="s">
        <v>571</v>
      </c>
      <c r="N96" s="78" t="s">
        <v>84</v>
      </c>
      <c r="O96" s="79" t="s">
        <v>2274</v>
      </c>
      <c r="P96" s="89" t="s">
        <v>2272</v>
      </c>
      <c r="Q96" s="104"/>
      <c r="R96" s="104"/>
      <c r="S96" s="89"/>
      <c r="T96" s="89" t="s">
        <v>16</v>
      </c>
      <c r="U96" s="89"/>
      <c r="V96" s="159" t="s">
        <v>1715</v>
      </c>
      <c r="W96" s="89" t="s">
        <v>904</v>
      </c>
      <c r="X96" s="163"/>
      <c r="Y96" s="68" t="s">
        <v>16</v>
      </c>
      <c r="Z96" s="75" t="s">
        <v>2275</v>
      </c>
      <c r="AA96" s="68" t="s">
        <v>577</v>
      </c>
      <c r="AB96" s="76" t="s">
        <v>906</v>
      </c>
      <c r="AC96" s="68">
        <v>0</v>
      </c>
      <c r="AD96" s="68">
        <v>1</v>
      </c>
      <c r="AE96" s="68">
        <v>1</v>
      </c>
      <c r="AF96" s="77" t="s">
        <v>578</v>
      </c>
      <c r="AG96" s="96" t="s">
        <v>2276</v>
      </c>
      <c r="AH96" s="78" t="s">
        <v>186</v>
      </c>
      <c r="AI96" s="132" t="s">
        <v>2274</v>
      </c>
      <c r="AJ96" s="68"/>
      <c r="AK96" s="79" t="s">
        <v>554</v>
      </c>
      <c r="AL96" s="68" t="s">
        <v>84</v>
      </c>
      <c r="AM96" s="68" t="s">
        <v>84</v>
      </c>
      <c r="AN96" s="68" t="s">
        <v>184</v>
      </c>
      <c r="AO96" s="285" t="s">
        <v>2277</v>
      </c>
      <c r="AP96" s="163"/>
      <c r="AQ96" s="163"/>
      <c r="AR96" s="74" t="s">
        <v>2278</v>
      </c>
      <c r="AS96" s="68" t="s">
        <v>2279</v>
      </c>
      <c r="AT96" s="68"/>
      <c r="AU96" s="159"/>
      <c r="AV96" s="68"/>
      <c r="AW96" s="68"/>
      <c r="AX96" s="68"/>
      <c r="AY96" s="68"/>
      <c r="AZ96" s="68"/>
      <c r="BA96" s="68"/>
      <c r="BB96" s="73"/>
      <c r="BC96" s="163"/>
      <c r="BD96" s="163"/>
      <c r="BE96" s="163"/>
      <c r="BF96" s="163"/>
      <c r="BG96" s="163"/>
      <c r="BH96" s="68"/>
      <c r="BI96" s="75"/>
      <c r="BJ96" s="89"/>
      <c r="BK96" s="170"/>
      <c r="BL96" s="167" t="s">
        <v>2280</v>
      </c>
      <c r="BM96" s="83" t="s">
        <v>607</v>
      </c>
      <c r="BN96" s="85" t="s">
        <v>187</v>
      </c>
      <c r="BO96" s="104" t="s">
        <v>2281</v>
      </c>
    </row>
    <row r="97" spans="1:67" s="7" customFormat="1" ht="108.65" hidden="1" customHeight="1" x14ac:dyDescent="0.55000000000000004">
      <c r="A97" s="158" t="s">
        <v>616</v>
      </c>
      <c r="B97" s="68">
        <v>201</v>
      </c>
      <c r="C97" s="68" t="s">
        <v>118</v>
      </c>
      <c r="D97" s="68" t="s">
        <v>2282</v>
      </c>
      <c r="E97" s="68"/>
      <c r="F97" s="69" t="s">
        <v>541</v>
      </c>
      <c r="G97" s="159" t="s">
        <v>1715</v>
      </c>
      <c r="H97" s="68" t="s">
        <v>541</v>
      </c>
      <c r="I97" s="75" t="s">
        <v>118</v>
      </c>
      <c r="J97" s="81" t="s">
        <v>2283</v>
      </c>
      <c r="K97" s="160" t="s">
        <v>544</v>
      </c>
      <c r="L97" s="70" t="s">
        <v>545</v>
      </c>
      <c r="M97" s="76" t="s">
        <v>545</v>
      </c>
      <c r="N97" s="78" t="s">
        <v>199</v>
      </c>
      <c r="O97" s="68"/>
      <c r="P97" s="89" t="s">
        <v>2284</v>
      </c>
      <c r="Q97" s="104"/>
      <c r="R97" s="104"/>
      <c r="S97" s="159"/>
      <c r="T97" s="89" t="s">
        <v>16</v>
      </c>
      <c r="U97" s="89"/>
      <c r="V97" s="159" t="s">
        <v>1715</v>
      </c>
      <c r="W97" s="89"/>
      <c r="X97" s="163"/>
      <c r="Y97" s="68" t="s">
        <v>13</v>
      </c>
      <c r="Z97" s="75"/>
      <c r="AA97" s="68"/>
      <c r="AB97" s="97"/>
      <c r="AC97" s="68">
        <v>0</v>
      </c>
      <c r="AD97" s="68">
        <v>1</v>
      </c>
      <c r="AE97" s="68">
        <v>1</v>
      </c>
      <c r="AF97" s="77" t="s">
        <v>553</v>
      </c>
      <c r="AG97" s="78" t="s">
        <v>298</v>
      </c>
      <c r="AH97" s="78" t="s">
        <v>202</v>
      </c>
      <c r="AI97" s="68"/>
      <c r="AJ97" s="68"/>
      <c r="AK97" s="78" t="s">
        <v>554</v>
      </c>
      <c r="AL97" s="68" t="s">
        <v>301</v>
      </c>
      <c r="AM97" s="68" t="s">
        <v>301</v>
      </c>
      <c r="AN97" s="68"/>
      <c r="AO97" s="163"/>
      <c r="AP97" s="163"/>
      <c r="AQ97" s="163"/>
      <c r="AR97" s="163"/>
      <c r="AS97" s="68"/>
      <c r="AT97" s="68"/>
      <c r="AU97" s="159"/>
      <c r="AV97" s="68"/>
      <c r="AW97" s="68"/>
      <c r="AX97" s="68"/>
      <c r="AY97" s="68"/>
      <c r="AZ97" s="68"/>
      <c r="BA97" s="68"/>
      <c r="BB97" s="89"/>
      <c r="BC97" s="163"/>
      <c r="BD97" s="163"/>
      <c r="BE97" s="163"/>
      <c r="BF97" s="163"/>
      <c r="BG97" s="163"/>
      <c r="BH97" s="68"/>
      <c r="BI97" s="75"/>
      <c r="BJ97" s="89"/>
      <c r="BK97" s="170"/>
      <c r="BL97" s="167"/>
      <c r="BM97" s="81" t="s">
        <v>607</v>
      </c>
      <c r="BN97" s="81" t="s">
        <v>565</v>
      </c>
      <c r="BO97" s="104"/>
    </row>
    <row r="98" spans="1:67" s="7" customFormat="1" ht="22.5" hidden="1" customHeight="1" x14ac:dyDescent="0.55000000000000004">
      <c r="A98" s="84">
        <v>48</v>
      </c>
      <c r="B98" s="68">
        <v>202</v>
      </c>
      <c r="C98" s="68" t="s">
        <v>118</v>
      </c>
      <c r="D98" s="68" t="s">
        <v>2285</v>
      </c>
      <c r="E98" s="68"/>
      <c r="F98" s="69" t="s">
        <v>541</v>
      </c>
      <c r="G98" s="159" t="s">
        <v>1715</v>
      </c>
      <c r="H98" s="68" t="s">
        <v>541</v>
      </c>
      <c r="I98" s="75" t="s">
        <v>118</v>
      </c>
      <c r="J98" s="81" t="s">
        <v>2286</v>
      </c>
      <c r="K98" s="160" t="s">
        <v>544</v>
      </c>
      <c r="L98" s="70" t="s">
        <v>545</v>
      </c>
      <c r="M98" s="76" t="s">
        <v>545</v>
      </c>
      <c r="N98" s="78" t="s">
        <v>199</v>
      </c>
      <c r="O98" s="104"/>
      <c r="P98" s="89" t="s">
        <v>2287</v>
      </c>
      <c r="Q98" s="104"/>
      <c r="R98" s="104"/>
      <c r="S98" s="159"/>
      <c r="T98" s="89" t="s">
        <v>16</v>
      </c>
      <c r="U98" s="89"/>
      <c r="V98" s="159" t="s">
        <v>1715</v>
      </c>
      <c r="W98" s="89"/>
      <c r="X98" s="163"/>
      <c r="Y98" s="68" t="s">
        <v>13</v>
      </c>
      <c r="Z98" s="75"/>
      <c r="AA98" s="68"/>
      <c r="AB98" s="97"/>
      <c r="AC98" s="68">
        <v>0</v>
      </c>
      <c r="AD98" s="68">
        <v>1</v>
      </c>
      <c r="AE98" s="68">
        <v>1</v>
      </c>
      <c r="AF98" s="77" t="s">
        <v>553</v>
      </c>
      <c r="AG98" s="78" t="s">
        <v>298</v>
      </c>
      <c r="AH98" s="78" t="s">
        <v>202</v>
      </c>
      <c r="AI98" s="68"/>
      <c r="AJ98" s="68"/>
      <c r="AK98" s="78" t="s">
        <v>554</v>
      </c>
      <c r="AL98" s="68" t="s">
        <v>301</v>
      </c>
      <c r="AM98" s="68" t="s">
        <v>301</v>
      </c>
      <c r="AN98" s="68"/>
      <c r="AO98" s="163"/>
      <c r="AP98" s="163"/>
      <c r="AQ98" s="163"/>
      <c r="AR98" s="163"/>
      <c r="AS98" s="68"/>
      <c r="AT98" s="68"/>
      <c r="AU98" s="159"/>
      <c r="AV98" s="68"/>
      <c r="AW98" s="68"/>
      <c r="AX98" s="68"/>
      <c r="AY98" s="68"/>
      <c r="AZ98" s="68"/>
      <c r="BA98" s="68"/>
      <c r="BB98" s="89"/>
      <c r="BC98" s="163"/>
      <c r="BD98" s="163"/>
      <c r="BE98" s="163"/>
      <c r="BF98" s="163"/>
      <c r="BG98" s="163"/>
      <c r="BH98" s="68"/>
      <c r="BI98" s="75"/>
      <c r="BJ98" s="89"/>
      <c r="BK98" s="170"/>
      <c r="BL98" s="167"/>
      <c r="BM98" s="81" t="s">
        <v>607</v>
      </c>
      <c r="BN98" s="81" t="s">
        <v>565</v>
      </c>
      <c r="BO98" s="104"/>
    </row>
    <row r="99" spans="1:67" s="7" customFormat="1" ht="22.5" hidden="1" customHeight="1" x14ac:dyDescent="0.55000000000000004">
      <c r="A99" s="84" t="s">
        <v>616</v>
      </c>
      <c r="B99" s="68">
        <v>119</v>
      </c>
      <c r="C99" s="68" t="s">
        <v>55</v>
      </c>
      <c r="D99" s="68" t="s">
        <v>2288</v>
      </c>
      <c r="E99" s="68" t="s">
        <v>2289</v>
      </c>
      <c r="F99" s="69" t="s">
        <v>541</v>
      </c>
      <c r="G99" s="159" t="s">
        <v>1715</v>
      </c>
      <c r="H99" s="68" t="s">
        <v>541</v>
      </c>
      <c r="I99" s="75" t="s">
        <v>55</v>
      </c>
      <c r="J99" s="81" t="s">
        <v>2290</v>
      </c>
      <c r="K99" s="160" t="s">
        <v>544</v>
      </c>
      <c r="L99" s="70" t="s">
        <v>545</v>
      </c>
      <c r="M99" s="76" t="s">
        <v>545</v>
      </c>
      <c r="N99" s="72" t="s">
        <v>546</v>
      </c>
      <c r="O99" s="79" t="s">
        <v>991</v>
      </c>
      <c r="P99" s="89" t="s">
        <v>2291</v>
      </c>
      <c r="Q99" s="104"/>
      <c r="R99" s="104"/>
      <c r="S99" s="89"/>
      <c r="T99" s="89" t="s">
        <v>16</v>
      </c>
      <c r="U99" s="89"/>
      <c r="V99" s="159" t="s">
        <v>1715</v>
      </c>
      <c r="W99" s="89" t="s">
        <v>550</v>
      </c>
      <c r="X99" s="163"/>
      <c r="Y99" s="68" t="s">
        <v>16</v>
      </c>
      <c r="Z99" s="75" t="s">
        <v>551</v>
      </c>
      <c r="AA99" s="68"/>
      <c r="AB99" s="76"/>
      <c r="AC99" s="68">
        <v>0</v>
      </c>
      <c r="AD99" s="68">
        <v>1</v>
      </c>
      <c r="AE99" s="68">
        <v>1</v>
      </c>
      <c r="AF99" s="77" t="s">
        <v>553</v>
      </c>
      <c r="AG99" s="96" t="s">
        <v>292</v>
      </c>
      <c r="AH99" s="91" t="s">
        <v>293</v>
      </c>
      <c r="AI99" s="132" t="s">
        <v>991</v>
      </c>
      <c r="AJ99" s="68"/>
      <c r="AK99" s="78" t="s">
        <v>554</v>
      </c>
      <c r="AL99" s="68" t="s">
        <v>199</v>
      </c>
      <c r="AM99" s="68" t="s">
        <v>199</v>
      </c>
      <c r="AN99" s="68" t="s">
        <v>200</v>
      </c>
      <c r="AO99" s="189" t="s">
        <v>2292</v>
      </c>
      <c r="AP99" s="163"/>
      <c r="AQ99" s="163"/>
      <c r="AR99" s="163" t="s">
        <v>2293</v>
      </c>
      <c r="AS99" s="68"/>
      <c r="AT99" s="68"/>
      <c r="AU99" s="159" t="s">
        <v>1543</v>
      </c>
      <c r="AV99" s="70" t="s">
        <v>556</v>
      </c>
      <c r="AW99" s="70"/>
      <c r="AX99" s="70" t="s">
        <v>556</v>
      </c>
      <c r="AY99" s="70" t="s">
        <v>556</v>
      </c>
      <c r="AZ99" s="70"/>
      <c r="BA99" s="70"/>
      <c r="BB99" s="89" t="s">
        <v>2294</v>
      </c>
      <c r="BC99" s="163"/>
      <c r="BD99" s="163"/>
      <c r="BE99" s="163"/>
      <c r="BF99" s="163"/>
      <c r="BG99" s="163"/>
      <c r="BH99" s="68"/>
      <c r="BI99" s="75"/>
      <c r="BJ99" s="89"/>
      <c r="BK99" s="170"/>
      <c r="BL99" s="167"/>
      <c r="BM99" s="81" t="s">
        <v>607</v>
      </c>
      <c r="BN99" s="81" t="s">
        <v>565</v>
      </c>
      <c r="BO99" s="169" t="s">
        <v>566</v>
      </c>
    </row>
    <row r="100" spans="1:67" s="7" customFormat="1" ht="22.5" hidden="1" customHeight="1" x14ac:dyDescent="0.55000000000000004">
      <c r="A100" s="84">
        <v>36</v>
      </c>
      <c r="B100" s="68">
        <v>164</v>
      </c>
      <c r="C100" s="68" t="s">
        <v>118</v>
      </c>
      <c r="D100" s="68" t="s">
        <v>2295</v>
      </c>
      <c r="E100" s="68"/>
      <c r="F100" s="69" t="s">
        <v>541</v>
      </c>
      <c r="G100" s="159" t="s">
        <v>1715</v>
      </c>
      <c r="H100" s="68" t="s">
        <v>541</v>
      </c>
      <c r="I100" s="75" t="s">
        <v>118</v>
      </c>
      <c r="J100" s="81" t="s">
        <v>2290</v>
      </c>
      <c r="K100" s="160" t="s">
        <v>544</v>
      </c>
      <c r="L100" s="70" t="s">
        <v>545</v>
      </c>
      <c r="M100" s="76" t="s">
        <v>545</v>
      </c>
      <c r="N100" s="72" t="s">
        <v>546</v>
      </c>
      <c r="O100" s="79" t="s">
        <v>991</v>
      </c>
      <c r="P100" s="89" t="s">
        <v>2296</v>
      </c>
      <c r="Q100" s="104"/>
      <c r="R100" s="104"/>
      <c r="S100" s="89"/>
      <c r="T100" s="89" t="s">
        <v>16</v>
      </c>
      <c r="U100" s="89"/>
      <c r="V100" s="159" t="s">
        <v>1715</v>
      </c>
      <c r="W100" s="89" t="s">
        <v>550</v>
      </c>
      <c r="X100" s="163"/>
      <c r="Y100" s="68" t="s">
        <v>16</v>
      </c>
      <c r="Z100" s="75"/>
      <c r="AA100" s="68"/>
      <c r="AB100" s="76"/>
      <c r="AC100" s="68">
        <v>0</v>
      </c>
      <c r="AD100" s="68">
        <v>1</v>
      </c>
      <c r="AE100" s="68">
        <v>1</v>
      </c>
      <c r="AF100" s="77" t="s">
        <v>553</v>
      </c>
      <c r="AG100" s="96" t="s">
        <v>292</v>
      </c>
      <c r="AH100" s="91" t="s">
        <v>293</v>
      </c>
      <c r="AI100" s="132" t="s">
        <v>991</v>
      </c>
      <c r="AJ100" s="68"/>
      <c r="AK100" s="78" t="s">
        <v>554</v>
      </c>
      <c r="AL100" s="68" t="s">
        <v>199</v>
      </c>
      <c r="AM100" s="68" t="s">
        <v>199</v>
      </c>
      <c r="AN100" s="68" t="s">
        <v>200</v>
      </c>
      <c r="AO100" s="189" t="s">
        <v>2292</v>
      </c>
      <c r="AP100" s="163"/>
      <c r="AQ100" s="163"/>
      <c r="AR100" s="163" t="s">
        <v>2293</v>
      </c>
      <c r="AS100" s="68"/>
      <c r="AT100" s="68"/>
      <c r="AU100" s="159" t="s">
        <v>528</v>
      </c>
      <c r="AV100" s="68"/>
      <c r="AW100" s="68"/>
      <c r="AX100" s="68"/>
      <c r="AY100" s="68" t="s">
        <v>556</v>
      </c>
      <c r="AZ100" s="68"/>
      <c r="BA100" s="68"/>
      <c r="BB100" s="89" t="s">
        <v>2297</v>
      </c>
      <c r="BC100" s="163"/>
      <c r="BD100" s="163"/>
      <c r="BE100" s="163"/>
      <c r="BF100" s="163"/>
      <c r="BG100" s="163"/>
      <c r="BH100" s="68"/>
      <c r="BI100" s="75"/>
      <c r="BJ100" s="89"/>
      <c r="BK100" s="170"/>
      <c r="BL100" s="167"/>
      <c r="BM100" s="81" t="s">
        <v>607</v>
      </c>
      <c r="BN100" s="81" t="s">
        <v>565</v>
      </c>
      <c r="BO100" s="169" t="s">
        <v>566</v>
      </c>
    </row>
    <row r="101" spans="1:67" s="7" customFormat="1" ht="22.5" hidden="1" customHeight="1" x14ac:dyDescent="0.55000000000000004">
      <c r="A101" s="158">
        <v>26</v>
      </c>
      <c r="B101" s="68">
        <v>323</v>
      </c>
      <c r="C101" s="68"/>
      <c r="D101" s="68"/>
      <c r="E101" s="68"/>
      <c r="F101" s="69" t="s">
        <v>541</v>
      </c>
      <c r="G101" s="159" t="s">
        <v>1715</v>
      </c>
      <c r="H101" s="68" t="s">
        <v>541</v>
      </c>
      <c r="I101" s="75" t="s">
        <v>618</v>
      </c>
      <c r="J101" s="81" t="s">
        <v>2290</v>
      </c>
      <c r="K101" s="160" t="s">
        <v>544</v>
      </c>
      <c r="L101" s="70" t="s">
        <v>545</v>
      </c>
      <c r="M101" s="76" t="s">
        <v>545</v>
      </c>
      <c r="N101" s="72" t="s">
        <v>546</v>
      </c>
      <c r="O101" s="79" t="s">
        <v>2298</v>
      </c>
      <c r="P101" s="89" t="s">
        <v>2299</v>
      </c>
      <c r="Q101" s="104"/>
      <c r="R101" s="104" t="s">
        <v>1724</v>
      </c>
      <c r="S101" s="162" t="s">
        <v>1725</v>
      </c>
      <c r="T101" s="89" t="s">
        <v>16</v>
      </c>
      <c r="U101" s="89"/>
      <c r="V101" s="159" t="s">
        <v>1715</v>
      </c>
      <c r="W101" s="89" t="s">
        <v>550</v>
      </c>
      <c r="X101" s="163"/>
      <c r="Y101" s="68" t="s">
        <v>16</v>
      </c>
      <c r="Z101" s="75"/>
      <c r="AA101" s="68"/>
      <c r="AB101" s="76"/>
      <c r="AC101" s="68">
        <v>1</v>
      </c>
      <c r="AD101" s="68">
        <v>0</v>
      </c>
      <c r="AE101" s="68">
        <v>-1</v>
      </c>
      <c r="AF101" s="77" t="s">
        <v>553</v>
      </c>
      <c r="AG101" s="96" t="s">
        <v>292</v>
      </c>
      <c r="AH101" s="91" t="s">
        <v>293</v>
      </c>
      <c r="AI101" s="132" t="s">
        <v>2298</v>
      </c>
      <c r="AJ101" s="68"/>
      <c r="AK101" s="78" t="s">
        <v>554</v>
      </c>
      <c r="AL101" s="68" t="s">
        <v>199</v>
      </c>
      <c r="AM101" s="68" t="s">
        <v>199</v>
      </c>
      <c r="AN101" s="68" t="s">
        <v>200</v>
      </c>
      <c r="AO101" s="189" t="s">
        <v>2292</v>
      </c>
      <c r="AP101" s="163"/>
      <c r="AQ101" s="163"/>
      <c r="AR101" s="163" t="s">
        <v>2293</v>
      </c>
      <c r="AS101" s="68"/>
      <c r="AT101" s="68"/>
      <c r="AU101" s="159" t="s">
        <v>1432</v>
      </c>
      <c r="AV101" s="70" t="s">
        <v>556</v>
      </c>
      <c r="AW101" s="70"/>
      <c r="AX101" s="70" t="s">
        <v>556</v>
      </c>
      <c r="AY101" s="70" t="s">
        <v>556</v>
      </c>
      <c r="AZ101" s="70"/>
      <c r="BA101" s="70"/>
      <c r="BB101" s="89" t="s">
        <v>2300</v>
      </c>
      <c r="BC101" s="163"/>
      <c r="BD101" s="163"/>
      <c r="BE101" s="163"/>
      <c r="BF101" s="163"/>
      <c r="BG101" s="163"/>
      <c r="BH101" s="68"/>
      <c r="BI101" s="75"/>
      <c r="BJ101" s="89"/>
      <c r="BK101" s="170"/>
      <c r="BL101" s="167"/>
      <c r="BM101" s="81" t="s">
        <v>607</v>
      </c>
      <c r="BN101" s="81" t="s">
        <v>565</v>
      </c>
      <c r="BO101" s="169" t="s">
        <v>566</v>
      </c>
    </row>
    <row r="102" spans="1:67" s="7" customFormat="1" ht="22.5" hidden="1" customHeight="1" x14ac:dyDescent="0.55000000000000004">
      <c r="A102" s="158">
        <v>25</v>
      </c>
      <c r="B102" s="68">
        <v>162</v>
      </c>
      <c r="C102" s="68" t="s">
        <v>118</v>
      </c>
      <c r="D102" s="68" t="s">
        <v>1438</v>
      </c>
      <c r="E102" s="68" t="s">
        <v>2301</v>
      </c>
      <c r="F102" s="69" t="s">
        <v>541</v>
      </c>
      <c r="G102" s="159" t="s">
        <v>1715</v>
      </c>
      <c r="H102" s="68" t="s">
        <v>541</v>
      </c>
      <c r="I102" s="75" t="s">
        <v>118</v>
      </c>
      <c r="J102" s="81" t="s">
        <v>1438</v>
      </c>
      <c r="K102" s="160" t="s">
        <v>544</v>
      </c>
      <c r="L102" s="70" t="s">
        <v>545</v>
      </c>
      <c r="M102" s="76" t="s">
        <v>545</v>
      </c>
      <c r="N102" s="72" t="s">
        <v>546</v>
      </c>
      <c r="O102" s="68"/>
      <c r="P102" s="89" t="s">
        <v>2302</v>
      </c>
      <c r="Q102" s="104"/>
      <c r="R102" s="104"/>
      <c r="S102" s="159"/>
      <c r="T102" s="89" t="s">
        <v>16</v>
      </c>
      <c r="U102" s="89"/>
      <c r="V102" s="159" t="s">
        <v>1715</v>
      </c>
      <c r="W102" s="89" t="s">
        <v>16</v>
      </c>
      <c r="X102" s="163"/>
      <c r="Y102" s="68" t="s">
        <v>16</v>
      </c>
      <c r="Z102" s="75" t="s">
        <v>990</v>
      </c>
      <c r="AA102" s="68"/>
      <c r="AB102" s="76"/>
      <c r="AC102" s="68">
        <v>0</v>
      </c>
      <c r="AD102" s="68">
        <v>1</v>
      </c>
      <c r="AE102" s="68">
        <v>1</v>
      </c>
      <c r="AF102" s="77" t="s">
        <v>553</v>
      </c>
      <c r="AG102" s="96" t="s">
        <v>292</v>
      </c>
      <c r="AH102" s="91" t="s">
        <v>293</v>
      </c>
      <c r="AI102" s="97"/>
      <c r="AJ102" s="68"/>
      <c r="AK102" s="78" t="s">
        <v>554</v>
      </c>
      <c r="AL102" s="68" t="s">
        <v>199</v>
      </c>
      <c r="AM102" s="68" t="s">
        <v>199</v>
      </c>
      <c r="AN102" s="68" t="s">
        <v>200</v>
      </c>
      <c r="AO102" s="189" t="s">
        <v>2303</v>
      </c>
      <c r="AP102" s="163"/>
      <c r="AQ102" s="163"/>
      <c r="AR102" s="163" t="s">
        <v>2304</v>
      </c>
      <c r="AS102" s="68"/>
      <c r="AT102" s="68"/>
      <c r="AU102" s="159" t="s">
        <v>1543</v>
      </c>
      <c r="AV102" s="70" t="s">
        <v>556</v>
      </c>
      <c r="AW102" s="70"/>
      <c r="AX102" s="70" t="s">
        <v>556</v>
      </c>
      <c r="AY102" s="70" t="s">
        <v>556</v>
      </c>
      <c r="AZ102" s="70"/>
      <c r="BA102" s="70"/>
      <c r="BB102" s="89" t="s">
        <v>2305</v>
      </c>
      <c r="BC102" s="163"/>
      <c r="BD102" s="163"/>
      <c r="BE102" s="163"/>
      <c r="BF102" s="163"/>
      <c r="BG102" s="163"/>
      <c r="BH102" s="68"/>
      <c r="BI102" s="75"/>
      <c r="BJ102" s="89" t="s">
        <v>1445</v>
      </c>
      <c r="BK102" s="170"/>
      <c r="BL102" s="167"/>
      <c r="BM102" s="81" t="s">
        <v>607</v>
      </c>
      <c r="BN102" s="81" t="s">
        <v>565</v>
      </c>
      <c r="BO102" s="169" t="s">
        <v>566</v>
      </c>
    </row>
    <row r="103" spans="1:67" s="7" customFormat="1" ht="86.5" hidden="1" customHeight="1" x14ac:dyDescent="0.55000000000000004">
      <c r="A103" s="158">
        <v>24</v>
      </c>
      <c r="B103" s="68">
        <v>117</v>
      </c>
      <c r="C103" s="68" t="s">
        <v>55</v>
      </c>
      <c r="D103" s="68" t="s">
        <v>2306</v>
      </c>
      <c r="E103" s="68" t="s">
        <v>2307</v>
      </c>
      <c r="F103" s="69" t="s">
        <v>541</v>
      </c>
      <c r="G103" s="159" t="s">
        <v>1715</v>
      </c>
      <c r="H103" s="68" t="s">
        <v>541</v>
      </c>
      <c r="I103" s="75" t="s">
        <v>55</v>
      </c>
      <c r="J103" s="81" t="s">
        <v>2308</v>
      </c>
      <c r="K103" s="160" t="s">
        <v>544</v>
      </c>
      <c r="L103" s="70" t="s">
        <v>545</v>
      </c>
      <c r="M103" s="76" t="s">
        <v>545</v>
      </c>
      <c r="N103" s="72" t="s">
        <v>546</v>
      </c>
      <c r="O103" s="171" t="s">
        <v>2309</v>
      </c>
      <c r="P103" s="89" t="s">
        <v>2310</v>
      </c>
      <c r="Q103" s="104"/>
      <c r="R103" s="104"/>
      <c r="S103" s="89"/>
      <c r="T103" s="89" t="s">
        <v>16</v>
      </c>
      <c r="U103" s="89"/>
      <c r="V103" s="159" t="s">
        <v>1715</v>
      </c>
      <c r="W103" s="89" t="s">
        <v>550</v>
      </c>
      <c r="X103" s="163"/>
      <c r="Y103" s="68" t="s">
        <v>16</v>
      </c>
      <c r="Z103" s="75" t="s">
        <v>990</v>
      </c>
      <c r="AA103" s="68"/>
      <c r="AB103" s="76"/>
      <c r="AC103" s="68">
        <v>0</v>
      </c>
      <c r="AD103" s="68">
        <v>1</v>
      </c>
      <c r="AE103" s="68">
        <v>1</v>
      </c>
      <c r="AF103" s="77" t="s">
        <v>553</v>
      </c>
      <c r="AG103" s="96" t="s">
        <v>292</v>
      </c>
      <c r="AH103" s="91" t="s">
        <v>293</v>
      </c>
      <c r="AI103" s="290" t="s">
        <v>2309</v>
      </c>
      <c r="AJ103" s="68"/>
      <c r="AK103" s="78" t="s">
        <v>554</v>
      </c>
      <c r="AL103" s="68" t="s">
        <v>199</v>
      </c>
      <c r="AM103" s="68" t="s">
        <v>199</v>
      </c>
      <c r="AN103" s="68" t="s">
        <v>200</v>
      </c>
      <c r="AO103" s="189" t="s">
        <v>2303</v>
      </c>
      <c r="AP103" s="163"/>
      <c r="AQ103" s="163"/>
      <c r="AR103" s="163" t="s">
        <v>2304</v>
      </c>
      <c r="AS103" s="68"/>
      <c r="AT103" s="68"/>
      <c r="AU103" s="159" t="s">
        <v>528</v>
      </c>
      <c r="AV103" s="68"/>
      <c r="AW103" s="68"/>
      <c r="AX103" s="68"/>
      <c r="AY103" s="68" t="s">
        <v>556</v>
      </c>
      <c r="AZ103" s="68"/>
      <c r="BA103" s="68"/>
      <c r="BB103" s="89" t="s">
        <v>2311</v>
      </c>
      <c r="BC103" s="163"/>
      <c r="BD103" s="163"/>
      <c r="BE103" s="163"/>
      <c r="BF103" s="163"/>
      <c r="BG103" s="163"/>
      <c r="BH103" s="68"/>
      <c r="BI103" s="75"/>
      <c r="BJ103" s="89"/>
      <c r="BK103" s="170"/>
      <c r="BL103" s="167" t="s">
        <v>2312</v>
      </c>
      <c r="BM103" s="81" t="s">
        <v>607</v>
      </c>
      <c r="BN103" s="81" t="s">
        <v>565</v>
      </c>
      <c r="BO103" s="169" t="s">
        <v>566</v>
      </c>
    </row>
    <row r="104" spans="1:67" s="7" customFormat="1" ht="22.4" hidden="1" customHeight="1" x14ac:dyDescent="0.55000000000000004">
      <c r="A104" s="158" t="s">
        <v>616</v>
      </c>
      <c r="B104" s="68">
        <v>161</v>
      </c>
      <c r="C104" s="68" t="s">
        <v>118</v>
      </c>
      <c r="D104" s="68" t="s">
        <v>2313</v>
      </c>
      <c r="E104" s="68" t="s">
        <v>2314</v>
      </c>
      <c r="F104" s="69" t="s">
        <v>541</v>
      </c>
      <c r="G104" s="159" t="s">
        <v>1715</v>
      </c>
      <c r="H104" s="68" t="s">
        <v>541</v>
      </c>
      <c r="I104" s="75" t="s">
        <v>118</v>
      </c>
      <c r="J104" s="81" t="s">
        <v>2308</v>
      </c>
      <c r="K104" s="160" t="s">
        <v>544</v>
      </c>
      <c r="L104" s="70" t="s">
        <v>545</v>
      </c>
      <c r="M104" s="76" t="s">
        <v>545</v>
      </c>
      <c r="N104" s="72" t="s">
        <v>546</v>
      </c>
      <c r="O104" s="171" t="s">
        <v>2315</v>
      </c>
      <c r="P104" s="89" t="s">
        <v>2316</v>
      </c>
      <c r="Q104" s="104"/>
      <c r="R104" s="104"/>
      <c r="S104" s="89"/>
      <c r="T104" s="89" t="s">
        <v>16</v>
      </c>
      <c r="U104" s="89"/>
      <c r="V104" s="159" t="s">
        <v>1715</v>
      </c>
      <c r="W104" s="89" t="s">
        <v>550</v>
      </c>
      <c r="X104" s="163"/>
      <c r="Y104" s="68" t="s">
        <v>16</v>
      </c>
      <c r="Z104" s="75" t="s">
        <v>990</v>
      </c>
      <c r="AA104" s="68"/>
      <c r="AB104" s="76"/>
      <c r="AC104" s="68">
        <v>0</v>
      </c>
      <c r="AD104" s="68">
        <v>1</v>
      </c>
      <c r="AE104" s="68">
        <v>1</v>
      </c>
      <c r="AF104" s="77" t="s">
        <v>553</v>
      </c>
      <c r="AG104" s="96" t="s">
        <v>292</v>
      </c>
      <c r="AH104" s="91" t="s">
        <v>293</v>
      </c>
      <c r="AI104" s="290" t="s">
        <v>2315</v>
      </c>
      <c r="AJ104" s="68"/>
      <c r="AK104" s="78" t="s">
        <v>554</v>
      </c>
      <c r="AL104" s="68" t="s">
        <v>199</v>
      </c>
      <c r="AM104" s="68" t="s">
        <v>199</v>
      </c>
      <c r="AN104" s="68" t="s">
        <v>200</v>
      </c>
      <c r="AO104" s="189" t="s">
        <v>2303</v>
      </c>
      <c r="AP104" s="163"/>
      <c r="AQ104" s="163"/>
      <c r="AR104" s="163" t="s">
        <v>2304</v>
      </c>
      <c r="AS104" s="68"/>
      <c r="AT104" s="68"/>
      <c r="AU104" s="159" t="s">
        <v>1432</v>
      </c>
      <c r="AV104" s="70" t="s">
        <v>556</v>
      </c>
      <c r="AW104" s="70"/>
      <c r="AX104" s="70" t="s">
        <v>556</v>
      </c>
      <c r="AY104" s="70" t="s">
        <v>556</v>
      </c>
      <c r="AZ104" s="70"/>
      <c r="BA104" s="70"/>
      <c r="BB104" s="89" t="s">
        <v>2317</v>
      </c>
      <c r="BC104" s="163"/>
      <c r="BD104" s="163"/>
      <c r="BE104" s="163"/>
      <c r="BF104" s="163"/>
      <c r="BG104" s="163"/>
      <c r="BH104" s="68"/>
      <c r="BI104" s="75"/>
      <c r="BJ104" s="89"/>
      <c r="BK104" s="170"/>
      <c r="BL104" s="167"/>
      <c r="BM104" s="81" t="s">
        <v>607</v>
      </c>
      <c r="BN104" s="81" t="s">
        <v>565</v>
      </c>
      <c r="BO104" s="169" t="s">
        <v>566</v>
      </c>
    </row>
    <row r="105" spans="1:67" s="7" customFormat="1" ht="34.4" hidden="1" customHeight="1" x14ac:dyDescent="0.55000000000000004">
      <c r="A105" s="158">
        <v>67</v>
      </c>
      <c r="B105" s="68">
        <v>325</v>
      </c>
      <c r="C105" s="68"/>
      <c r="D105" s="68"/>
      <c r="E105" s="68"/>
      <c r="F105" s="69" t="s">
        <v>541</v>
      </c>
      <c r="G105" s="159" t="s">
        <v>1715</v>
      </c>
      <c r="H105" s="68" t="s">
        <v>541</v>
      </c>
      <c r="I105" s="75" t="s">
        <v>618</v>
      </c>
      <c r="J105" s="81" t="s">
        <v>2308</v>
      </c>
      <c r="K105" s="160" t="s">
        <v>544</v>
      </c>
      <c r="L105" s="70" t="s">
        <v>545</v>
      </c>
      <c r="M105" s="76" t="s">
        <v>545</v>
      </c>
      <c r="N105" s="72" t="s">
        <v>546</v>
      </c>
      <c r="O105" s="79" t="s">
        <v>2318</v>
      </c>
      <c r="P105" s="89" t="s">
        <v>2319</v>
      </c>
      <c r="Q105" s="104"/>
      <c r="R105" s="104" t="s">
        <v>1724</v>
      </c>
      <c r="S105" s="162" t="s">
        <v>1725</v>
      </c>
      <c r="T105" s="89" t="s">
        <v>16</v>
      </c>
      <c r="U105" s="89"/>
      <c r="V105" s="159" t="s">
        <v>1715</v>
      </c>
      <c r="W105" s="89" t="s">
        <v>550</v>
      </c>
      <c r="X105" s="163"/>
      <c r="Y105" s="68" t="s">
        <v>16</v>
      </c>
      <c r="Z105" s="75" t="s">
        <v>990</v>
      </c>
      <c r="AA105" s="68"/>
      <c r="AB105" s="76"/>
      <c r="AC105" s="68">
        <v>1</v>
      </c>
      <c r="AD105" s="68">
        <v>0</v>
      </c>
      <c r="AE105" s="68">
        <v>-1</v>
      </c>
      <c r="AF105" s="77" t="s">
        <v>553</v>
      </c>
      <c r="AG105" s="96" t="s">
        <v>292</v>
      </c>
      <c r="AH105" s="78" t="s">
        <v>293</v>
      </c>
      <c r="AI105" s="132" t="s">
        <v>2318</v>
      </c>
      <c r="AJ105" s="68"/>
      <c r="AK105" s="78" t="s">
        <v>554</v>
      </c>
      <c r="AL105" s="68" t="s">
        <v>199</v>
      </c>
      <c r="AM105" s="68" t="s">
        <v>327</v>
      </c>
      <c r="AN105" s="68" t="s">
        <v>63</v>
      </c>
      <c r="AO105" s="89" t="s">
        <v>1318</v>
      </c>
      <c r="AP105" s="163"/>
      <c r="AQ105" s="163"/>
      <c r="AR105" s="89" t="s">
        <v>1318</v>
      </c>
      <c r="AS105" s="68"/>
      <c r="AT105" s="68"/>
      <c r="AU105" s="159" t="s">
        <v>1284</v>
      </c>
      <c r="AV105" s="70" t="s">
        <v>556</v>
      </c>
      <c r="AW105" s="70"/>
      <c r="AX105" s="70" t="s">
        <v>556</v>
      </c>
      <c r="AY105" s="70"/>
      <c r="AZ105" s="70"/>
      <c r="BA105" s="70"/>
      <c r="BB105" s="89" t="s">
        <v>2320</v>
      </c>
      <c r="BC105" s="163"/>
      <c r="BD105" s="163"/>
      <c r="BE105" s="163"/>
      <c r="BF105" s="163"/>
      <c r="BG105" s="163"/>
      <c r="BH105" s="68"/>
      <c r="BI105" s="75"/>
      <c r="BJ105" s="89"/>
      <c r="BK105" s="170"/>
      <c r="BL105" s="167"/>
      <c r="BM105" s="17" t="s">
        <v>607</v>
      </c>
      <c r="BN105" s="168" t="s">
        <v>608</v>
      </c>
      <c r="BO105" s="169" t="s">
        <v>566</v>
      </c>
    </row>
    <row r="106" spans="1:67" s="7" customFormat="1" ht="34.4" hidden="1" customHeight="1" x14ac:dyDescent="0.55000000000000004">
      <c r="A106" s="158" t="s">
        <v>616</v>
      </c>
      <c r="B106" s="68">
        <v>114</v>
      </c>
      <c r="C106" s="68" t="s">
        <v>55</v>
      </c>
      <c r="D106" s="68" t="s">
        <v>2321</v>
      </c>
      <c r="E106" s="68"/>
      <c r="F106" s="69" t="s">
        <v>1316</v>
      </c>
      <c r="G106" s="159" t="s">
        <v>1715</v>
      </c>
      <c r="H106" s="68" t="s">
        <v>1316</v>
      </c>
      <c r="I106" s="75" t="s">
        <v>55</v>
      </c>
      <c r="J106" s="81" t="s">
        <v>2322</v>
      </c>
      <c r="K106" s="160" t="s">
        <v>620</v>
      </c>
      <c r="L106" s="70" t="s">
        <v>571</v>
      </c>
      <c r="M106" s="76" t="s">
        <v>545</v>
      </c>
      <c r="N106" s="78" t="s">
        <v>86</v>
      </c>
      <c r="O106" s="104"/>
      <c r="P106" s="161" t="s">
        <v>2323</v>
      </c>
      <c r="Q106" s="104"/>
      <c r="R106" s="104"/>
      <c r="S106" s="162" t="s">
        <v>1968</v>
      </c>
      <c r="T106" s="89" t="s">
        <v>16</v>
      </c>
      <c r="U106" s="89" t="s">
        <v>574</v>
      </c>
      <c r="V106" s="159" t="s">
        <v>1715</v>
      </c>
      <c r="W106" s="89"/>
      <c r="X106" s="163"/>
      <c r="Y106" s="68" t="s">
        <v>16</v>
      </c>
      <c r="Z106" s="75"/>
      <c r="AA106" s="68"/>
      <c r="AB106" s="76"/>
      <c r="AC106" s="68">
        <v>0</v>
      </c>
      <c r="AD106" s="68">
        <v>1</v>
      </c>
      <c r="AE106" s="68">
        <v>1</v>
      </c>
      <c r="AF106" s="77" t="s">
        <v>624</v>
      </c>
      <c r="AG106" s="78" t="s">
        <v>86</v>
      </c>
      <c r="AH106" s="172" t="s">
        <v>87</v>
      </c>
      <c r="AI106" s="68"/>
      <c r="AJ106" s="68"/>
      <c r="AK106" s="78" t="s">
        <v>554</v>
      </c>
      <c r="AL106" s="68" t="s">
        <v>327</v>
      </c>
      <c r="AM106" s="273" t="s">
        <v>84</v>
      </c>
      <c r="AN106" s="273" t="s">
        <v>85</v>
      </c>
      <c r="AO106" s="196" t="s">
        <v>2324</v>
      </c>
      <c r="AP106" s="163"/>
      <c r="AQ106" s="163"/>
      <c r="AR106" s="89" t="s">
        <v>1034</v>
      </c>
      <c r="AS106" s="68" t="s">
        <v>2325</v>
      </c>
      <c r="AT106" s="68"/>
      <c r="AU106" s="159" t="s">
        <v>528</v>
      </c>
      <c r="AV106" s="68"/>
      <c r="AW106" s="68"/>
      <c r="AX106" s="68"/>
      <c r="AY106" s="68" t="s">
        <v>556</v>
      </c>
      <c r="AZ106" s="68"/>
      <c r="BA106" s="68"/>
      <c r="BB106" s="89" t="s">
        <v>2326</v>
      </c>
      <c r="BC106" s="163"/>
      <c r="BD106" s="163"/>
      <c r="BE106" s="163"/>
      <c r="BF106" s="163"/>
      <c r="BG106" s="163"/>
      <c r="BH106" s="68"/>
      <c r="BI106" s="75"/>
      <c r="BJ106" s="89" t="s">
        <v>2327</v>
      </c>
      <c r="BK106" s="170"/>
      <c r="BL106" s="167" t="s">
        <v>2328</v>
      </c>
      <c r="BM106" s="17" t="s">
        <v>607</v>
      </c>
      <c r="BN106" s="81" t="s">
        <v>565</v>
      </c>
      <c r="BO106" s="169" t="s">
        <v>566</v>
      </c>
    </row>
    <row r="107" spans="1:67" s="7" customFormat="1" ht="34.4" hidden="1" customHeight="1" x14ac:dyDescent="0.55000000000000004">
      <c r="A107" s="158">
        <v>208</v>
      </c>
      <c r="B107" s="68">
        <v>327</v>
      </c>
      <c r="C107" s="68"/>
      <c r="D107" s="68"/>
      <c r="E107" s="68"/>
      <c r="F107" s="69" t="s">
        <v>568</v>
      </c>
      <c r="G107" s="159" t="s">
        <v>1715</v>
      </c>
      <c r="H107" s="68" t="s">
        <v>568</v>
      </c>
      <c r="I107" s="75" t="s">
        <v>187</v>
      </c>
      <c r="J107" s="81" t="s">
        <v>2329</v>
      </c>
      <c r="K107" s="160" t="s">
        <v>594</v>
      </c>
      <c r="L107" s="70" t="s">
        <v>571</v>
      </c>
      <c r="M107" s="76" t="s">
        <v>571</v>
      </c>
      <c r="N107" s="78" t="s">
        <v>183</v>
      </c>
      <c r="O107" s="79" t="s">
        <v>2330</v>
      </c>
      <c r="P107" s="89" t="s">
        <v>2331</v>
      </c>
      <c r="Q107" s="104"/>
      <c r="R107" s="104"/>
      <c r="S107" s="89"/>
      <c r="T107" s="89" t="s">
        <v>16</v>
      </c>
      <c r="U107" s="89"/>
      <c r="V107" s="159" t="s">
        <v>1715</v>
      </c>
      <c r="W107" s="89" t="s">
        <v>904</v>
      </c>
      <c r="X107" s="163"/>
      <c r="Y107" s="68" t="s">
        <v>16</v>
      </c>
      <c r="Z107" s="75"/>
      <c r="AA107" s="68" t="s">
        <v>577</v>
      </c>
      <c r="AB107" s="76" t="s">
        <v>906</v>
      </c>
      <c r="AC107" s="68">
        <v>1</v>
      </c>
      <c r="AD107" s="68">
        <v>0</v>
      </c>
      <c r="AE107" s="68">
        <v>-1</v>
      </c>
      <c r="AF107" s="77" t="s">
        <v>578</v>
      </c>
      <c r="AG107" s="78" t="s">
        <v>185</v>
      </c>
      <c r="AH107" s="78" t="s">
        <v>186</v>
      </c>
      <c r="AI107" s="79" t="s">
        <v>2330</v>
      </c>
      <c r="AJ107" s="68"/>
      <c r="AK107" s="78" t="s">
        <v>554</v>
      </c>
      <c r="AL107" s="68" t="s">
        <v>1012</v>
      </c>
      <c r="AM107" s="68" t="s">
        <v>84</v>
      </c>
      <c r="AN107" s="68" t="s">
        <v>184</v>
      </c>
      <c r="AO107" s="74" t="s">
        <v>2332</v>
      </c>
      <c r="AP107" s="79"/>
      <c r="AQ107" s="79" t="s">
        <v>600</v>
      </c>
      <c r="AR107" s="74" t="s">
        <v>2333</v>
      </c>
      <c r="AS107" s="68" t="s">
        <v>2334</v>
      </c>
      <c r="AT107" s="68"/>
      <c r="AU107" s="159" t="s">
        <v>528</v>
      </c>
      <c r="AV107" s="68"/>
      <c r="AW107" s="68"/>
      <c r="AX107" s="68"/>
      <c r="AY107" s="68" t="s">
        <v>556</v>
      </c>
      <c r="AZ107" s="68"/>
      <c r="BA107" s="68"/>
      <c r="BB107" s="73" t="s">
        <v>1025</v>
      </c>
      <c r="BC107" s="163"/>
      <c r="BD107" s="163"/>
      <c r="BE107" s="163"/>
      <c r="BF107" s="163"/>
      <c r="BG107" s="163"/>
      <c r="BH107" s="68"/>
      <c r="BI107" s="75"/>
      <c r="BJ107" s="89" t="s">
        <v>2335</v>
      </c>
      <c r="BK107" s="170"/>
      <c r="BL107" s="167"/>
      <c r="BM107" s="83" t="s">
        <v>607</v>
      </c>
      <c r="BN107" s="85" t="s">
        <v>187</v>
      </c>
      <c r="BO107" s="104" t="s">
        <v>2281</v>
      </c>
    </row>
    <row r="108" spans="1:67" s="7" customFormat="1" ht="22.5" hidden="1" customHeight="1" x14ac:dyDescent="0.55000000000000004">
      <c r="A108" s="158">
        <v>211</v>
      </c>
      <c r="B108" s="68">
        <v>4</v>
      </c>
      <c r="C108" s="68" t="s">
        <v>187</v>
      </c>
      <c r="D108" s="68" t="s">
        <v>2336</v>
      </c>
      <c r="E108" s="68" t="s">
        <v>2337</v>
      </c>
      <c r="F108" s="69" t="s">
        <v>568</v>
      </c>
      <c r="G108" s="159" t="s">
        <v>1715</v>
      </c>
      <c r="H108" s="68" t="s">
        <v>568</v>
      </c>
      <c r="I108" s="75" t="s">
        <v>187</v>
      </c>
      <c r="J108" s="81" t="s">
        <v>2338</v>
      </c>
      <c r="K108" s="160" t="s">
        <v>594</v>
      </c>
      <c r="L108" s="70" t="s">
        <v>571</v>
      </c>
      <c r="M108" s="76" t="s">
        <v>571</v>
      </c>
      <c r="N108" s="78" t="s">
        <v>84</v>
      </c>
      <c r="O108" s="79" t="s">
        <v>2339</v>
      </c>
      <c r="P108" s="89" t="s">
        <v>2340</v>
      </c>
      <c r="Q108" s="104"/>
      <c r="R108" s="104"/>
      <c r="S108" s="89"/>
      <c r="T108" s="89" t="s">
        <v>16</v>
      </c>
      <c r="U108" s="89"/>
      <c r="V108" s="159" t="s">
        <v>1715</v>
      </c>
      <c r="W108" s="89" t="s">
        <v>575</v>
      </c>
      <c r="X108" s="163"/>
      <c r="Y108" s="68" t="s">
        <v>16</v>
      </c>
      <c r="Z108" s="75"/>
      <c r="AA108" s="68" t="s">
        <v>577</v>
      </c>
      <c r="AB108" s="76" t="s">
        <v>906</v>
      </c>
      <c r="AC108" s="68">
        <v>0</v>
      </c>
      <c r="AD108" s="68">
        <v>1</v>
      </c>
      <c r="AE108" s="68">
        <v>1</v>
      </c>
      <c r="AF108" s="77" t="s">
        <v>578</v>
      </c>
      <c r="AG108" s="78" t="s">
        <v>2276</v>
      </c>
      <c r="AH108" s="78" t="s">
        <v>186</v>
      </c>
      <c r="AI108" s="79" t="s">
        <v>2339</v>
      </c>
      <c r="AJ108" s="68"/>
      <c r="AK108" s="78" t="s">
        <v>554</v>
      </c>
      <c r="AL108" s="68" t="s">
        <v>183</v>
      </c>
      <c r="AM108" s="70" t="s">
        <v>199</v>
      </c>
      <c r="AN108" s="104" t="s">
        <v>200</v>
      </c>
      <c r="AO108" s="104" t="s">
        <v>2181</v>
      </c>
      <c r="AP108" s="163"/>
      <c r="AQ108" s="163"/>
      <c r="AR108" s="104" t="s">
        <v>2341</v>
      </c>
      <c r="AS108" s="104" t="s">
        <v>2342</v>
      </c>
      <c r="AT108" s="104"/>
      <c r="AU108" s="104"/>
      <c r="AV108" s="104"/>
      <c r="AW108" s="104"/>
      <c r="AX108" s="104"/>
      <c r="AY108" s="104"/>
      <c r="AZ108" s="104"/>
      <c r="BA108" s="104"/>
      <c r="BB108" s="104"/>
      <c r="BC108" s="163"/>
      <c r="BD108" s="163"/>
      <c r="BE108" s="163"/>
      <c r="BF108" s="163"/>
      <c r="BG108" s="163"/>
      <c r="BH108" s="68"/>
      <c r="BI108" s="75"/>
      <c r="BJ108" s="89" t="s">
        <v>1027</v>
      </c>
      <c r="BK108" s="170"/>
      <c r="BL108" s="74" t="s">
        <v>1028</v>
      </c>
      <c r="BM108" s="17" t="s">
        <v>607</v>
      </c>
      <c r="BN108" s="168" t="s">
        <v>716</v>
      </c>
      <c r="BO108" s="169" t="s">
        <v>566</v>
      </c>
    </row>
    <row r="109" spans="1:67" s="22" customFormat="1" ht="57" hidden="1" customHeight="1" x14ac:dyDescent="0.55000000000000004">
      <c r="A109" s="158" t="s">
        <v>616</v>
      </c>
      <c r="B109" s="68">
        <v>9</v>
      </c>
      <c r="C109" s="68" t="s">
        <v>187</v>
      </c>
      <c r="D109" s="68" t="s">
        <v>2343</v>
      </c>
      <c r="E109" s="68"/>
      <c r="F109" s="69" t="s">
        <v>568</v>
      </c>
      <c r="G109" s="159" t="s">
        <v>1715</v>
      </c>
      <c r="H109" s="68" t="s">
        <v>568</v>
      </c>
      <c r="I109" s="75" t="s">
        <v>187</v>
      </c>
      <c r="J109" s="81" t="s">
        <v>2344</v>
      </c>
      <c r="K109" s="278" t="s">
        <v>594</v>
      </c>
      <c r="L109" s="70" t="s">
        <v>571</v>
      </c>
      <c r="M109" s="76" t="s">
        <v>571</v>
      </c>
      <c r="N109" s="78" t="s">
        <v>999</v>
      </c>
      <c r="O109" s="79" t="s">
        <v>2345</v>
      </c>
      <c r="P109" s="89" t="s">
        <v>2346</v>
      </c>
      <c r="Q109" s="104"/>
      <c r="R109" s="104"/>
      <c r="S109" s="89"/>
      <c r="T109" s="89" t="s">
        <v>16</v>
      </c>
      <c r="U109" s="89"/>
      <c r="V109" s="159" t="s">
        <v>1715</v>
      </c>
      <c r="W109" s="89" t="s">
        <v>2347</v>
      </c>
      <c r="X109" s="163"/>
      <c r="Y109" s="68" t="s">
        <v>16</v>
      </c>
      <c r="Z109" s="75"/>
      <c r="AA109" s="68" t="s">
        <v>577</v>
      </c>
      <c r="AB109" s="76" t="s">
        <v>906</v>
      </c>
      <c r="AC109" s="68">
        <v>0</v>
      </c>
      <c r="AD109" s="68">
        <v>1</v>
      </c>
      <c r="AE109" s="68">
        <v>1</v>
      </c>
      <c r="AF109" s="77" t="s">
        <v>578</v>
      </c>
      <c r="AG109" s="78" t="s">
        <v>2348</v>
      </c>
      <c r="AH109" s="78" t="s">
        <v>186</v>
      </c>
      <c r="AI109" s="79" t="s">
        <v>2345</v>
      </c>
      <c r="AJ109" s="68"/>
      <c r="AK109" s="78" t="s">
        <v>554</v>
      </c>
      <c r="AL109" s="68" t="s">
        <v>183</v>
      </c>
      <c r="AM109" s="68" t="s">
        <v>199</v>
      </c>
      <c r="AN109" s="68" t="s">
        <v>200</v>
      </c>
      <c r="AO109" s="189" t="s">
        <v>2349</v>
      </c>
      <c r="AP109" s="163"/>
      <c r="AQ109" s="163"/>
      <c r="AR109" s="163" t="s">
        <v>993</v>
      </c>
      <c r="AS109" s="68"/>
      <c r="AT109" s="68"/>
      <c r="AU109" s="159" t="s">
        <v>1432</v>
      </c>
      <c r="AV109" s="70" t="s">
        <v>556</v>
      </c>
      <c r="AW109" s="70"/>
      <c r="AX109" s="70" t="s">
        <v>556</v>
      </c>
      <c r="AY109" s="70" t="s">
        <v>556</v>
      </c>
      <c r="AZ109" s="70"/>
      <c r="BA109" s="70"/>
      <c r="BB109" s="89" t="s">
        <v>2350</v>
      </c>
      <c r="BC109" s="68"/>
      <c r="BD109" s="68"/>
      <c r="BE109" s="68"/>
      <c r="BF109" s="68"/>
      <c r="BG109" s="68"/>
      <c r="BH109" s="68"/>
      <c r="BI109" s="75"/>
      <c r="BJ109" s="89" t="s">
        <v>2351</v>
      </c>
      <c r="BK109" s="170"/>
      <c r="BL109" s="167" t="s">
        <v>2352</v>
      </c>
      <c r="BM109" s="81" t="s">
        <v>607</v>
      </c>
      <c r="BN109" s="81" t="s">
        <v>565</v>
      </c>
      <c r="BO109" s="169" t="s">
        <v>566</v>
      </c>
    </row>
    <row r="110" spans="1:67" s="7" customFormat="1" ht="72" hidden="1" customHeight="1" x14ac:dyDescent="0.55000000000000004">
      <c r="A110" s="158" t="s">
        <v>616</v>
      </c>
      <c r="B110" s="68">
        <v>113</v>
      </c>
      <c r="C110" s="68" t="s">
        <v>55</v>
      </c>
      <c r="D110" s="68" t="s">
        <v>2353</v>
      </c>
      <c r="E110" s="68" t="s">
        <v>2354</v>
      </c>
      <c r="F110" s="69" t="s">
        <v>1316</v>
      </c>
      <c r="G110" s="159" t="s">
        <v>1715</v>
      </c>
      <c r="H110" s="68" t="s">
        <v>1316</v>
      </c>
      <c r="I110" s="75" t="s">
        <v>55</v>
      </c>
      <c r="J110" s="81" t="s">
        <v>2353</v>
      </c>
      <c r="K110" s="160" t="s">
        <v>620</v>
      </c>
      <c r="L110" s="70" t="s">
        <v>571</v>
      </c>
      <c r="M110" s="76" t="s">
        <v>545</v>
      </c>
      <c r="N110" s="78" t="s">
        <v>86</v>
      </c>
      <c r="O110" s="104"/>
      <c r="P110" s="89" t="s">
        <v>2355</v>
      </c>
      <c r="Q110" s="104"/>
      <c r="R110" s="104"/>
      <c r="S110" s="162" t="s">
        <v>1968</v>
      </c>
      <c r="T110" s="89" t="s">
        <v>16</v>
      </c>
      <c r="U110" s="89" t="s">
        <v>574</v>
      </c>
      <c r="V110" s="159" t="s">
        <v>1715</v>
      </c>
      <c r="W110" s="89"/>
      <c r="X110" s="163"/>
      <c r="Y110" s="202" t="s">
        <v>16</v>
      </c>
      <c r="Z110" s="75" t="s">
        <v>990</v>
      </c>
      <c r="AA110" s="68"/>
      <c r="AB110" s="76"/>
      <c r="AC110" s="68">
        <v>0</v>
      </c>
      <c r="AD110" s="68">
        <v>1</v>
      </c>
      <c r="AE110" s="68">
        <v>1</v>
      </c>
      <c r="AF110" s="77" t="s">
        <v>624</v>
      </c>
      <c r="AG110" s="78" t="s">
        <v>86</v>
      </c>
      <c r="AH110" s="78" t="s">
        <v>87</v>
      </c>
      <c r="AI110" s="68"/>
      <c r="AJ110" s="68"/>
      <c r="AK110" s="79" t="s">
        <v>554</v>
      </c>
      <c r="AL110" s="68" t="s">
        <v>327</v>
      </c>
      <c r="AM110" s="68" t="s">
        <v>2356</v>
      </c>
      <c r="AN110" s="68" t="s">
        <v>2356</v>
      </c>
      <c r="AO110" s="89" t="s">
        <v>2357</v>
      </c>
      <c r="AP110" s="163"/>
      <c r="AQ110" s="163"/>
      <c r="AR110" s="120" t="s">
        <v>2358</v>
      </c>
      <c r="AS110" s="68"/>
      <c r="AT110" s="68"/>
      <c r="AU110" s="159" t="s">
        <v>1320</v>
      </c>
      <c r="AV110" s="68"/>
      <c r="AW110" s="68"/>
      <c r="AX110" s="68" t="s">
        <v>556</v>
      </c>
      <c r="AY110" s="68"/>
      <c r="AZ110" s="68"/>
      <c r="BA110" s="68"/>
      <c r="BB110" s="89" t="s">
        <v>2359</v>
      </c>
      <c r="BC110" s="163"/>
      <c r="BD110" s="163"/>
      <c r="BE110" s="163"/>
      <c r="BF110" s="163"/>
      <c r="BG110" s="163"/>
      <c r="BH110" s="68"/>
      <c r="BI110" s="75"/>
      <c r="BJ110" s="89" t="s">
        <v>2360</v>
      </c>
      <c r="BK110" s="170"/>
      <c r="BL110" s="167"/>
      <c r="BM110" s="167" t="s">
        <v>607</v>
      </c>
      <c r="BN110" s="81" t="s">
        <v>716</v>
      </c>
      <c r="BO110" s="104" t="s">
        <v>2361</v>
      </c>
    </row>
    <row r="111" spans="1:67" s="7" customFormat="1" ht="55.4" hidden="1" customHeight="1" x14ac:dyDescent="0.55000000000000004">
      <c r="A111" s="158">
        <v>123</v>
      </c>
      <c r="B111" s="68">
        <v>60</v>
      </c>
      <c r="C111" s="68" t="s">
        <v>840</v>
      </c>
      <c r="D111" s="68" t="s">
        <v>377</v>
      </c>
      <c r="E111" s="68" t="s">
        <v>2362</v>
      </c>
      <c r="F111" s="69" t="s">
        <v>377</v>
      </c>
      <c r="G111" s="159" t="s">
        <v>1715</v>
      </c>
      <c r="H111" s="68" t="s">
        <v>1067</v>
      </c>
      <c r="I111" s="75" t="s">
        <v>55</v>
      </c>
      <c r="J111" s="81" t="s">
        <v>377</v>
      </c>
      <c r="K111" s="278" t="s">
        <v>620</v>
      </c>
      <c r="L111" s="70" t="s">
        <v>571</v>
      </c>
      <c r="M111" s="76" t="s">
        <v>545</v>
      </c>
      <c r="N111" s="68" t="s">
        <v>124</v>
      </c>
      <c r="O111" s="78"/>
      <c r="P111" s="89" t="s">
        <v>2362</v>
      </c>
      <c r="Q111" s="104" t="s">
        <v>2363</v>
      </c>
      <c r="R111" s="104" t="s">
        <v>2364</v>
      </c>
      <c r="S111" s="162" t="s">
        <v>2365</v>
      </c>
      <c r="T111" s="89" t="s">
        <v>640</v>
      </c>
      <c r="U111" s="89"/>
      <c r="V111" s="159" t="s">
        <v>1715</v>
      </c>
      <c r="W111" s="89"/>
      <c r="X111" s="163"/>
      <c r="Y111" s="68" t="s">
        <v>16</v>
      </c>
      <c r="Z111" s="75" t="s">
        <v>1271</v>
      </c>
      <c r="AA111" s="68"/>
      <c r="AB111" s="76"/>
      <c r="AC111" s="68">
        <v>0</v>
      </c>
      <c r="AD111" s="68">
        <v>1</v>
      </c>
      <c r="AE111" s="68">
        <v>1</v>
      </c>
      <c r="AF111" s="77" t="s">
        <v>624</v>
      </c>
      <c r="AG111" s="78" t="s">
        <v>112</v>
      </c>
      <c r="AH111" s="78" t="s">
        <v>87</v>
      </c>
      <c r="AI111" s="206" t="s">
        <v>2366</v>
      </c>
      <c r="AJ111" s="68"/>
      <c r="AK111" s="78" t="s">
        <v>554</v>
      </c>
      <c r="AL111" s="68" t="s">
        <v>86</v>
      </c>
      <c r="AM111" s="78" t="s">
        <v>378</v>
      </c>
      <c r="AN111" s="78" t="s">
        <v>200</v>
      </c>
      <c r="AO111" s="234" t="s">
        <v>2189</v>
      </c>
      <c r="AP111" s="163" t="s">
        <v>2367</v>
      </c>
      <c r="AQ111" s="163"/>
      <c r="AR111" s="282" t="s">
        <v>2368</v>
      </c>
      <c r="AS111" s="239"/>
      <c r="AT111" s="141"/>
      <c r="AU111" s="238"/>
      <c r="AV111" s="239"/>
      <c r="AW111" s="239"/>
      <c r="AX111" s="239"/>
      <c r="AY111" s="239"/>
      <c r="AZ111" s="239"/>
      <c r="BA111" s="239"/>
      <c r="BB111" s="240"/>
      <c r="BC111" s="163"/>
      <c r="BD111" s="163"/>
      <c r="BE111" s="163"/>
      <c r="BF111" s="163"/>
      <c r="BG111" s="163"/>
      <c r="BH111" s="68"/>
      <c r="BI111" s="75"/>
      <c r="BJ111" s="89" t="s">
        <v>2369</v>
      </c>
      <c r="BK111" s="170"/>
      <c r="BL111" s="277" t="s">
        <v>2370</v>
      </c>
      <c r="BM111" s="240" t="s">
        <v>646</v>
      </c>
      <c r="BN111" s="234" t="s">
        <v>646</v>
      </c>
      <c r="BO111" s="227" t="s">
        <v>812</v>
      </c>
    </row>
    <row r="112" spans="1:67" s="22" customFormat="1" ht="57" hidden="1" customHeight="1" x14ac:dyDescent="0.55000000000000004">
      <c r="A112" s="158" t="s">
        <v>616</v>
      </c>
      <c r="B112" s="68">
        <v>12</v>
      </c>
      <c r="C112" s="68" t="s">
        <v>187</v>
      </c>
      <c r="D112" s="68" t="s">
        <v>2371</v>
      </c>
      <c r="E112" s="68" t="s">
        <v>1463</v>
      </c>
      <c r="F112" s="69" t="s">
        <v>568</v>
      </c>
      <c r="G112" s="159" t="s">
        <v>1715</v>
      </c>
      <c r="H112" s="68" t="s">
        <v>568</v>
      </c>
      <c r="I112" s="75" t="s">
        <v>187</v>
      </c>
      <c r="J112" s="81" t="s">
        <v>2372</v>
      </c>
      <c r="K112" s="160" t="s">
        <v>594</v>
      </c>
      <c r="L112" s="70" t="s">
        <v>571</v>
      </c>
      <c r="M112" s="76" t="s">
        <v>571</v>
      </c>
      <c r="N112" s="78" t="s">
        <v>222</v>
      </c>
      <c r="O112" s="291" t="s">
        <v>2373</v>
      </c>
      <c r="P112" s="89" t="s">
        <v>2374</v>
      </c>
      <c r="Q112" s="104"/>
      <c r="R112" s="104"/>
      <c r="S112" s="171" t="s">
        <v>2375</v>
      </c>
      <c r="T112" s="89" t="s">
        <v>16</v>
      </c>
      <c r="U112" s="89"/>
      <c r="V112" s="159" t="s">
        <v>1715</v>
      </c>
      <c r="W112" s="89"/>
      <c r="X112" s="163"/>
      <c r="Y112" s="68" t="s">
        <v>16</v>
      </c>
      <c r="Z112" s="75" t="s">
        <v>855</v>
      </c>
      <c r="AA112" s="68" t="s">
        <v>577</v>
      </c>
      <c r="AB112" s="76" t="s">
        <v>906</v>
      </c>
      <c r="AC112" s="68">
        <v>0</v>
      </c>
      <c r="AD112" s="68">
        <v>1</v>
      </c>
      <c r="AE112" s="68">
        <v>1</v>
      </c>
      <c r="AF112" s="77" t="s">
        <v>578</v>
      </c>
      <c r="AG112" s="78" t="s">
        <v>222</v>
      </c>
      <c r="AH112" s="78" t="s">
        <v>223</v>
      </c>
      <c r="AI112" s="291" t="s">
        <v>2373</v>
      </c>
      <c r="AJ112" s="68"/>
      <c r="AK112" s="78" t="s">
        <v>600</v>
      </c>
      <c r="AL112" s="68"/>
      <c r="AM112" s="68" t="s">
        <v>222</v>
      </c>
      <c r="AN112" s="68" t="s">
        <v>223</v>
      </c>
      <c r="AO112" s="74"/>
      <c r="AP112" s="163"/>
      <c r="AQ112" s="163"/>
      <c r="AR112" s="74"/>
      <c r="AS112" s="68"/>
      <c r="AT112" s="68"/>
      <c r="AU112" s="159"/>
      <c r="AV112" s="68"/>
      <c r="AW112" s="68"/>
      <c r="AX112" s="68"/>
      <c r="AY112" s="68"/>
      <c r="AZ112" s="68"/>
      <c r="BA112" s="68"/>
      <c r="BB112" s="73"/>
      <c r="BC112" s="163"/>
      <c r="BD112" s="163"/>
      <c r="BE112" s="163"/>
      <c r="BF112" s="163"/>
      <c r="BG112" s="163"/>
      <c r="BH112" s="68"/>
      <c r="BI112" s="75"/>
      <c r="BJ112" s="89"/>
      <c r="BK112" s="170"/>
      <c r="BL112" s="167" t="s">
        <v>2376</v>
      </c>
      <c r="BM112" s="83" t="s">
        <v>607</v>
      </c>
      <c r="BN112" s="85" t="s">
        <v>716</v>
      </c>
      <c r="BO112" s="104" t="s">
        <v>1910</v>
      </c>
    </row>
    <row r="113" spans="1:67" s="7" customFormat="1" ht="72" hidden="1" customHeight="1" x14ac:dyDescent="0.55000000000000004">
      <c r="A113" s="158" t="s">
        <v>616</v>
      </c>
      <c r="B113" s="68">
        <v>39</v>
      </c>
      <c r="C113" s="68" t="s">
        <v>840</v>
      </c>
      <c r="D113" s="68" t="s">
        <v>160</v>
      </c>
      <c r="E113" s="68" t="s">
        <v>1899</v>
      </c>
      <c r="F113" s="69" t="s">
        <v>1900</v>
      </c>
      <c r="G113" s="159" t="s">
        <v>1715</v>
      </c>
      <c r="H113" s="68" t="s">
        <v>593</v>
      </c>
      <c r="I113" s="75" t="s">
        <v>55</v>
      </c>
      <c r="J113" s="71" t="s">
        <v>160</v>
      </c>
      <c r="K113" s="160" t="s">
        <v>594</v>
      </c>
      <c r="L113" s="68" t="s">
        <v>571</v>
      </c>
      <c r="M113" s="97" t="s">
        <v>571</v>
      </c>
      <c r="N113" s="68" t="s">
        <v>124</v>
      </c>
      <c r="O113" s="70" t="s">
        <v>2377</v>
      </c>
      <c r="P113" s="89" t="s">
        <v>2378</v>
      </c>
      <c r="Q113" s="89"/>
      <c r="R113" s="89"/>
      <c r="S113" s="171" t="s">
        <v>1903</v>
      </c>
      <c r="T113" s="89" t="s">
        <v>665</v>
      </c>
      <c r="U113" s="89" t="s">
        <v>2379</v>
      </c>
      <c r="V113" s="159" t="s">
        <v>1715</v>
      </c>
      <c r="W113" s="89" t="s">
        <v>666</v>
      </c>
      <c r="X113" s="163"/>
      <c r="Y113" s="68" t="s">
        <v>16</v>
      </c>
      <c r="Z113" s="75" t="s">
        <v>855</v>
      </c>
      <c r="AA113" s="68"/>
      <c r="AB113" s="76"/>
      <c r="AC113" s="68">
        <v>0</v>
      </c>
      <c r="AD113" s="68">
        <v>1</v>
      </c>
      <c r="AE113" s="68">
        <v>1</v>
      </c>
      <c r="AF113" s="77" t="s">
        <v>578</v>
      </c>
      <c r="AG113" s="78" t="s">
        <v>162</v>
      </c>
      <c r="AH113" s="91" t="s">
        <v>2380</v>
      </c>
      <c r="AI113" s="79" t="s">
        <v>2377</v>
      </c>
      <c r="AJ113" s="68"/>
      <c r="AK113" s="78" t="s">
        <v>554</v>
      </c>
      <c r="AL113" s="68" t="s">
        <v>86</v>
      </c>
      <c r="AM113" s="68" t="s">
        <v>86</v>
      </c>
      <c r="AN113" s="68" t="s">
        <v>85</v>
      </c>
      <c r="AO113" s="89" t="s">
        <v>2379</v>
      </c>
      <c r="AP113" s="89"/>
      <c r="AQ113" s="89"/>
      <c r="AR113" s="74" t="s">
        <v>2381</v>
      </c>
      <c r="AS113" s="68"/>
      <c r="AT113" s="68"/>
      <c r="AU113" s="159"/>
      <c r="AV113" s="68"/>
      <c r="AW113" s="68"/>
      <c r="AX113" s="68"/>
      <c r="AY113" s="68"/>
      <c r="AZ113" s="68"/>
      <c r="BA113" s="68"/>
      <c r="BB113" s="73"/>
      <c r="BC113" s="163"/>
      <c r="BD113" s="163"/>
      <c r="BE113" s="163"/>
      <c r="BF113" s="163"/>
      <c r="BG113" s="163"/>
      <c r="BH113" s="68"/>
      <c r="BI113" s="75"/>
      <c r="BJ113" s="89" t="s">
        <v>1907</v>
      </c>
      <c r="BK113" s="170"/>
      <c r="BL113" s="167" t="s">
        <v>1263</v>
      </c>
      <c r="BM113" s="83" t="s">
        <v>608</v>
      </c>
      <c r="BN113" s="85" t="s">
        <v>591</v>
      </c>
      <c r="BO113" s="104" t="s">
        <v>676</v>
      </c>
    </row>
    <row r="114" spans="1:67" s="7" customFormat="1" ht="44.5" hidden="1" customHeight="1" x14ac:dyDescent="0.55000000000000004">
      <c r="A114" s="158" t="s">
        <v>616</v>
      </c>
      <c r="B114" s="94">
        <v>141</v>
      </c>
      <c r="C114" s="94" t="s">
        <v>55</v>
      </c>
      <c r="D114" s="94" t="s">
        <v>2382</v>
      </c>
      <c r="E114" s="94"/>
      <c r="F114" s="94" t="s">
        <v>541</v>
      </c>
      <c r="G114" s="190" t="s">
        <v>1715</v>
      </c>
      <c r="H114" s="94" t="s">
        <v>541</v>
      </c>
      <c r="I114" s="191" t="s">
        <v>618</v>
      </c>
      <c r="J114" s="192" t="s">
        <v>2383</v>
      </c>
      <c r="K114" s="160" t="s">
        <v>544</v>
      </c>
      <c r="L114" s="70" t="s">
        <v>545</v>
      </c>
      <c r="M114" s="76" t="s">
        <v>545</v>
      </c>
      <c r="N114" s="72" t="s">
        <v>546</v>
      </c>
      <c r="O114" s="79" t="s">
        <v>2384</v>
      </c>
      <c r="P114" s="161" t="s">
        <v>2385</v>
      </c>
      <c r="Q114" s="104"/>
      <c r="R114" s="104" t="s">
        <v>1724</v>
      </c>
      <c r="S114" s="162" t="s">
        <v>1725</v>
      </c>
      <c r="T114" s="89" t="s">
        <v>16</v>
      </c>
      <c r="U114" s="89"/>
      <c r="V114" s="159" t="s">
        <v>1715</v>
      </c>
      <c r="W114" s="89" t="s">
        <v>550</v>
      </c>
      <c r="X114" s="163"/>
      <c r="Y114" s="68" t="s">
        <v>16</v>
      </c>
      <c r="Z114" s="75"/>
      <c r="AA114" s="68"/>
      <c r="AB114" s="76"/>
      <c r="AC114" s="68">
        <v>0</v>
      </c>
      <c r="AD114" s="68">
        <v>1</v>
      </c>
      <c r="AE114" s="68">
        <v>1</v>
      </c>
      <c r="AF114" s="77" t="s">
        <v>553</v>
      </c>
      <c r="AG114" s="96" t="s">
        <v>292</v>
      </c>
      <c r="AH114" s="91" t="s">
        <v>293</v>
      </c>
      <c r="AI114" s="132" t="s">
        <v>2384</v>
      </c>
      <c r="AJ114" s="68"/>
      <c r="AK114" s="78" t="s">
        <v>554</v>
      </c>
      <c r="AL114" s="68" t="s">
        <v>199</v>
      </c>
      <c r="AM114" s="68" t="s">
        <v>199</v>
      </c>
      <c r="AN114" s="68" t="s">
        <v>200</v>
      </c>
      <c r="AO114" s="189" t="s">
        <v>2349</v>
      </c>
      <c r="AP114" s="163"/>
      <c r="AQ114" s="163"/>
      <c r="AR114" s="163" t="s">
        <v>993</v>
      </c>
      <c r="AS114" s="68"/>
      <c r="AT114" s="68"/>
      <c r="AU114" s="159" t="s">
        <v>528</v>
      </c>
      <c r="AV114" s="68"/>
      <c r="AW114" s="68"/>
      <c r="AX114" s="68"/>
      <c r="AY114" s="68" t="s">
        <v>556</v>
      </c>
      <c r="AZ114" s="68"/>
      <c r="BA114" s="68"/>
      <c r="BB114" s="89" t="s">
        <v>2386</v>
      </c>
      <c r="BC114" s="163"/>
      <c r="BD114" s="163"/>
      <c r="BE114" s="163"/>
      <c r="BF114" s="163"/>
      <c r="BG114" s="163"/>
      <c r="BH114" s="68"/>
      <c r="BI114" s="75"/>
      <c r="BJ114" s="89" t="s">
        <v>2387</v>
      </c>
      <c r="BK114" s="170"/>
      <c r="BL114" s="167"/>
      <c r="BM114" s="81" t="s">
        <v>607</v>
      </c>
      <c r="BN114" s="81" t="s">
        <v>565</v>
      </c>
      <c r="BO114" s="169" t="s">
        <v>566</v>
      </c>
    </row>
    <row r="115" spans="1:67" s="7" customFormat="1" ht="86.5" hidden="1" customHeight="1" x14ac:dyDescent="0.55000000000000004">
      <c r="A115" s="158" t="s">
        <v>616</v>
      </c>
      <c r="B115" s="68">
        <v>335</v>
      </c>
      <c r="C115" s="68" t="s">
        <v>118</v>
      </c>
      <c r="D115" s="68"/>
      <c r="E115" s="68"/>
      <c r="F115" s="69" t="s">
        <v>541</v>
      </c>
      <c r="G115" s="159" t="s">
        <v>1715</v>
      </c>
      <c r="H115" s="68" t="s">
        <v>541</v>
      </c>
      <c r="I115" s="75" t="s">
        <v>118</v>
      </c>
      <c r="J115" s="81" t="s">
        <v>2383</v>
      </c>
      <c r="K115" s="160" t="s">
        <v>544</v>
      </c>
      <c r="L115" s="70" t="s">
        <v>545</v>
      </c>
      <c r="M115" s="76" t="s">
        <v>545</v>
      </c>
      <c r="N115" s="72" t="s">
        <v>546</v>
      </c>
      <c r="O115" s="171" t="s">
        <v>2388</v>
      </c>
      <c r="P115" s="161" t="s">
        <v>2389</v>
      </c>
      <c r="Q115" s="104"/>
      <c r="R115" s="104"/>
      <c r="S115" s="89"/>
      <c r="T115" s="89" t="s">
        <v>16</v>
      </c>
      <c r="U115" s="89"/>
      <c r="V115" s="159" t="s">
        <v>1715</v>
      </c>
      <c r="W115" s="89" t="s">
        <v>550</v>
      </c>
      <c r="X115" s="163"/>
      <c r="Y115" s="68" t="s">
        <v>16</v>
      </c>
      <c r="Z115" s="75"/>
      <c r="AA115" s="68"/>
      <c r="AB115" s="76"/>
      <c r="AC115" s="68">
        <v>1</v>
      </c>
      <c r="AD115" s="68">
        <v>0</v>
      </c>
      <c r="AE115" s="68">
        <v>-1</v>
      </c>
      <c r="AF115" s="77" t="s">
        <v>553</v>
      </c>
      <c r="AG115" s="96" t="s">
        <v>292</v>
      </c>
      <c r="AH115" s="91" t="s">
        <v>293</v>
      </c>
      <c r="AI115" s="290" t="s">
        <v>2388</v>
      </c>
      <c r="AJ115" s="68"/>
      <c r="AK115" s="79" t="s">
        <v>554</v>
      </c>
      <c r="AL115" s="68" t="s">
        <v>199</v>
      </c>
      <c r="AM115" s="68" t="s">
        <v>199</v>
      </c>
      <c r="AN115" s="68" t="s">
        <v>200</v>
      </c>
      <c r="AO115" s="189" t="s">
        <v>2349</v>
      </c>
      <c r="AP115" s="163"/>
      <c r="AQ115" s="163"/>
      <c r="AR115" s="163" t="s">
        <v>993</v>
      </c>
      <c r="AS115" s="68"/>
      <c r="AT115" s="68"/>
      <c r="AU115" s="159" t="s">
        <v>528</v>
      </c>
      <c r="AV115" s="68"/>
      <c r="AW115" s="68"/>
      <c r="AX115" s="68"/>
      <c r="AY115" s="68" t="s">
        <v>556</v>
      </c>
      <c r="AZ115" s="68"/>
      <c r="BA115" s="68"/>
      <c r="BB115" s="89" t="s">
        <v>2390</v>
      </c>
      <c r="BC115" s="163"/>
      <c r="BD115" s="163"/>
      <c r="BE115" s="163"/>
      <c r="BF115" s="163"/>
      <c r="BG115" s="163"/>
      <c r="BH115" s="68"/>
      <c r="BI115" s="75"/>
      <c r="BJ115" s="89" t="s">
        <v>2387</v>
      </c>
      <c r="BK115" s="170" t="s">
        <v>13</v>
      </c>
      <c r="BL115" s="167"/>
      <c r="BM115" s="81" t="s">
        <v>607</v>
      </c>
      <c r="BN115" s="81" t="s">
        <v>565</v>
      </c>
      <c r="BO115" s="169" t="s">
        <v>566</v>
      </c>
    </row>
    <row r="116" spans="1:67" s="7" customFormat="1" ht="48" hidden="1" customHeight="1" x14ac:dyDescent="0.55000000000000004">
      <c r="A116" s="158" t="s">
        <v>616</v>
      </c>
      <c r="B116" s="68">
        <v>336</v>
      </c>
      <c r="C116" s="68"/>
      <c r="D116" s="68"/>
      <c r="E116" s="68"/>
      <c r="F116" s="69" t="s">
        <v>541</v>
      </c>
      <c r="G116" s="159" t="s">
        <v>1715</v>
      </c>
      <c r="H116" s="68" t="s">
        <v>541</v>
      </c>
      <c r="I116" s="75" t="s">
        <v>55</v>
      </c>
      <c r="J116" s="81" t="s">
        <v>2383</v>
      </c>
      <c r="K116" s="160" t="s">
        <v>544</v>
      </c>
      <c r="L116" s="70" t="s">
        <v>545</v>
      </c>
      <c r="M116" s="76" t="s">
        <v>545</v>
      </c>
      <c r="N116" s="72" t="s">
        <v>546</v>
      </c>
      <c r="O116" s="171" t="s">
        <v>2391</v>
      </c>
      <c r="P116" s="226" t="s">
        <v>2392</v>
      </c>
      <c r="Q116" s="104"/>
      <c r="R116" s="104"/>
      <c r="S116" s="171" t="s">
        <v>2393</v>
      </c>
      <c r="T116" s="89" t="s">
        <v>16</v>
      </c>
      <c r="U116" s="89"/>
      <c r="V116" s="159" t="s">
        <v>1715</v>
      </c>
      <c r="W116" s="89" t="s">
        <v>550</v>
      </c>
      <c r="X116" s="163"/>
      <c r="Y116" s="68" t="s">
        <v>16</v>
      </c>
      <c r="Z116" s="75"/>
      <c r="AA116" s="68"/>
      <c r="AB116" s="76"/>
      <c r="AC116" s="68">
        <v>1</v>
      </c>
      <c r="AD116" s="68">
        <v>0</v>
      </c>
      <c r="AE116" s="68">
        <v>-1</v>
      </c>
      <c r="AF116" s="77" t="s">
        <v>553</v>
      </c>
      <c r="AG116" s="96" t="s">
        <v>292</v>
      </c>
      <c r="AH116" s="91" t="s">
        <v>293</v>
      </c>
      <c r="AI116" s="290" t="s">
        <v>2391</v>
      </c>
      <c r="AJ116" s="68"/>
      <c r="AK116" s="78" t="s">
        <v>554</v>
      </c>
      <c r="AL116" s="68" t="s">
        <v>199</v>
      </c>
      <c r="AM116" s="68" t="s">
        <v>199</v>
      </c>
      <c r="AN116" s="68" t="s">
        <v>200</v>
      </c>
      <c r="AO116" s="189" t="s">
        <v>991</v>
      </c>
      <c r="AP116" s="163"/>
      <c r="AQ116" s="163"/>
      <c r="AR116" s="163" t="s">
        <v>993</v>
      </c>
      <c r="AS116" s="68"/>
      <c r="AT116" s="68"/>
      <c r="AU116" s="159" t="s">
        <v>528</v>
      </c>
      <c r="AV116" s="68"/>
      <c r="AW116" s="68"/>
      <c r="AX116" s="68"/>
      <c r="AY116" s="68" t="s">
        <v>556</v>
      </c>
      <c r="AZ116" s="68"/>
      <c r="BA116" s="68"/>
      <c r="BB116" s="89" t="s">
        <v>2394</v>
      </c>
      <c r="BC116" s="163"/>
      <c r="BD116" s="163"/>
      <c r="BE116" s="163"/>
      <c r="BF116" s="163"/>
      <c r="BG116" s="163"/>
      <c r="BH116" s="68"/>
      <c r="BI116" s="75"/>
      <c r="BJ116" s="89" t="s">
        <v>2387</v>
      </c>
      <c r="BK116" s="170"/>
      <c r="BL116" s="167"/>
      <c r="BM116" s="81" t="s">
        <v>607</v>
      </c>
      <c r="BN116" s="81" t="s">
        <v>565</v>
      </c>
      <c r="BO116" s="169" t="s">
        <v>566</v>
      </c>
    </row>
    <row r="117" spans="1:67" s="7" customFormat="1" ht="22.5" hidden="1" customHeight="1" x14ac:dyDescent="0.55000000000000004">
      <c r="A117" s="158" t="s">
        <v>616</v>
      </c>
      <c r="B117" s="94">
        <v>337</v>
      </c>
      <c r="C117" s="94" t="s">
        <v>118</v>
      </c>
      <c r="D117" s="94"/>
      <c r="E117" s="94"/>
      <c r="F117" s="94" t="s">
        <v>541</v>
      </c>
      <c r="G117" s="190" t="s">
        <v>1715</v>
      </c>
      <c r="H117" s="94" t="s">
        <v>541</v>
      </c>
      <c r="I117" s="191" t="s">
        <v>118</v>
      </c>
      <c r="J117" s="192" t="s">
        <v>2395</v>
      </c>
      <c r="K117" s="160" t="s">
        <v>544</v>
      </c>
      <c r="L117" s="70" t="s">
        <v>545</v>
      </c>
      <c r="M117" s="76" t="s">
        <v>545</v>
      </c>
      <c r="N117" s="72" t="s">
        <v>546</v>
      </c>
      <c r="O117" s="171" t="s">
        <v>2388</v>
      </c>
      <c r="P117" s="161" t="s">
        <v>2396</v>
      </c>
      <c r="Q117" s="104"/>
      <c r="R117" s="104" t="s">
        <v>2397</v>
      </c>
      <c r="S117" s="162" t="s">
        <v>2393</v>
      </c>
      <c r="T117" s="89" t="s">
        <v>16</v>
      </c>
      <c r="U117" s="89"/>
      <c r="V117" s="159" t="s">
        <v>1715</v>
      </c>
      <c r="W117" s="89" t="s">
        <v>550</v>
      </c>
      <c r="X117" s="163"/>
      <c r="Y117" s="68" t="s">
        <v>16</v>
      </c>
      <c r="Z117" s="75"/>
      <c r="AA117" s="68"/>
      <c r="AB117" s="76"/>
      <c r="AC117" s="68">
        <v>1</v>
      </c>
      <c r="AD117" s="68">
        <v>0</v>
      </c>
      <c r="AE117" s="68">
        <v>-1</v>
      </c>
      <c r="AF117" s="77" t="s">
        <v>553</v>
      </c>
      <c r="AG117" s="96" t="s">
        <v>292</v>
      </c>
      <c r="AH117" s="91" t="s">
        <v>293</v>
      </c>
      <c r="AI117" s="290" t="s">
        <v>2388</v>
      </c>
      <c r="AJ117" s="68"/>
      <c r="AK117" s="78" t="s">
        <v>554</v>
      </c>
      <c r="AL117" s="68" t="s">
        <v>199</v>
      </c>
      <c r="AM117" s="68" t="s">
        <v>199</v>
      </c>
      <c r="AN117" s="68" t="s">
        <v>200</v>
      </c>
      <c r="AO117" s="189" t="s">
        <v>2398</v>
      </c>
      <c r="AP117" s="163"/>
      <c r="AQ117" s="163"/>
      <c r="AR117" s="163" t="s">
        <v>993</v>
      </c>
      <c r="AS117" s="68"/>
      <c r="AT117" s="68"/>
      <c r="AU117" s="159" t="s">
        <v>528</v>
      </c>
      <c r="AV117" s="68"/>
      <c r="AW117" s="68"/>
      <c r="AX117" s="68"/>
      <c r="AY117" s="68" t="s">
        <v>556</v>
      </c>
      <c r="AZ117" s="68"/>
      <c r="BA117" s="68"/>
      <c r="BB117" s="89" t="s">
        <v>2399</v>
      </c>
      <c r="BC117" s="163"/>
      <c r="BD117" s="163"/>
      <c r="BE117" s="163"/>
      <c r="BF117" s="163"/>
      <c r="BG117" s="163"/>
      <c r="BH117" s="68"/>
      <c r="BI117" s="75"/>
      <c r="BJ117" s="89" t="s">
        <v>2387</v>
      </c>
      <c r="BK117" s="170"/>
      <c r="BL117" s="74"/>
      <c r="BM117" s="81" t="s">
        <v>607</v>
      </c>
      <c r="BN117" s="81" t="s">
        <v>565</v>
      </c>
      <c r="BO117" s="169" t="s">
        <v>566</v>
      </c>
    </row>
    <row r="118" spans="1:67" s="7" customFormat="1" ht="22.5" hidden="1" customHeight="1" x14ac:dyDescent="0.55000000000000004">
      <c r="A118" s="158">
        <v>134</v>
      </c>
      <c r="B118" s="68">
        <v>338</v>
      </c>
      <c r="C118" s="68"/>
      <c r="D118" s="68"/>
      <c r="E118" s="68"/>
      <c r="F118" s="69" t="s">
        <v>541</v>
      </c>
      <c r="G118" s="159" t="s">
        <v>1715</v>
      </c>
      <c r="H118" s="68" t="s">
        <v>541</v>
      </c>
      <c r="I118" s="75" t="s">
        <v>55</v>
      </c>
      <c r="J118" s="81" t="s">
        <v>2395</v>
      </c>
      <c r="K118" s="160" t="s">
        <v>544</v>
      </c>
      <c r="L118" s="70" t="s">
        <v>545</v>
      </c>
      <c r="M118" s="76" t="s">
        <v>545</v>
      </c>
      <c r="N118" s="72" t="s">
        <v>546</v>
      </c>
      <c r="O118" s="171" t="s">
        <v>2391</v>
      </c>
      <c r="P118" s="161" t="s">
        <v>2400</v>
      </c>
      <c r="Q118" s="104"/>
      <c r="R118" s="104" t="s">
        <v>2397</v>
      </c>
      <c r="S118" s="162" t="s">
        <v>2393</v>
      </c>
      <c r="T118" s="89" t="s">
        <v>16</v>
      </c>
      <c r="U118" s="89"/>
      <c r="V118" s="159" t="s">
        <v>1715</v>
      </c>
      <c r="W118" s="89" t="s">
        <v>550</v>
      </c>
      <c r="X118" s="163"/>
      <c r="Y118" s="68" t="s">
        <v>16</v>
      </c>
      <c r="Z118" s="75"/>
      <c r="AA118" s="68"/>
      <c r="AB118" s="76"/>
      <c r="AC118" s="68">
        <v>1</v>
      </c>
      <c r="AD118" s="68">
        <v>0</v>
      </c>
      <c r="AE118" s="68">
        <v>-1</v>
      </c>
      <c r="AF118" s="77" t="s">
        <v>553</v>
      </c>
      <c r="AG118" s="96" t="s">
        <v>292</v>
      </c>
      <c r="AH118" s="91" t="s">
        <v>293</v>
      </c>
      <c r="AI118" s="290" t="s">
        <v>2391</v>
      </c>
      <c r="AJ118" s="68"/>
      <c r="AK118" s="78" t="s">
        <v>554</v>
      </c>
      <c r="AL118" s="68" t="s">
        <v>199</v>
      </c>
      <c r="AM118" s="68" t="s">
        <v>199</v>
      </c>
      <c r="AN118" s="68" t="s">
        <v>200</v>
      </c>
      <c r="AO118" s="189" t="s">
        <v>991</v>
      </c>
      <c r="AP118" s="163"/>
      <c r="AQ118" s="163"/>
      <c r="AR118" s="163" t="s">
        <v>993</v>
      </c>
      <c r="AS118" s="68"/>
      <c r="AT118" s="68"/>
      <c r="AU118" s="159" t="s">
        <v>1432</v>
      </c>
      <c r="AV118" s="70" t="s">
        <v>556</v>
      </c>
      <c r="AW118" s="70"/>
      <c r="AX118" s="70" t="s">
        <v>556</v>
      </c>
      <c r="AY118" s="70" t="s">
        <v>556</v>
      </c>
      <c r="AZ118" s="70"/>
      <c r="BA118" s="70"/>
      <c r="BB118" s="89" t="s">
        <v>2401</v>
      </c>
      <c r="BC118" s="163"/>
      <c r="BD118" s="163"/>
      <c r="BE118" s="163"/>
      <c r="BF118" s="163"/>
      <c r="BG118" s="163"/>
      <c r="BH118" s="68"/>
      <c r="BI118" s="75"/>
      <c r="BJ118" s="89" t="s">
        <v>2387</v>
      </c>
      <c r="BK118" s="170"/>
      <c r="BL118" s="167"/>
      <c r="BM118" s="81" t="s">
        <v>607</v>
      </c>
      <c r="BN118" s="81" t="s">
        <v>565</v>
      </c>
      <c r="BO118" s="169" t="s">
        <v>566</v>
      </c>
    </row>
    <row r="119" spans="1:67" s="7" customFormat="1" ht="22.5" hidden="1" customHeight="1" x14ac:dyDescent="0.55000000000000004">
      <c r="A119" s="158" t="s">
        <v>616</v>
      </c>
      <c r="B119" s="68">
        <v>339</v>
      </c>
      <c r="C119" s="68"/>
      <c r="D119" s="68"/>
      <c r="E119" s="68"/>
      <c r="F119" s="69" t="s">
        <v>541</v>
      </c>
      <c r="G119" s="159" t="s">
        <v>1715</v>
      </c>
      <c r="H119" s="68" t="s">
        <v>541</v>
      </c>
      <c r="I119" s="75" t="s">
        <v>618</v>
      </c>
      <c r="J119" s="81" t="s">
        <v>2395</v>
      </c>
      <c r="K119" s="160" t="s">
        <v>544</v>
      </c>
      <c r="L119" s="70" t="s">
        <v>545</v>
      </c>
      <c r="M119" s="76" t="s">
        <v>545</v>
      </c>
      <c r="N119" s="72" t="s">
        <v>546</v>
      </c>
      <c r="O119" s="79" t="s">
        <v>2384</v>
      </c>
      <c r="P119" s="161" t="s">
        <v>2402</v>
      </c>
      <c r="Q119" s="104"/>
      <c r="R119" s="104" t="s">
        <v>1724</v>
      </c>
      <c r="S119" s="162" t="s">
        <v>1725</v>
      </c>
      <c r="T119" s="89" t="s">
        <v>16</v>
      </c>
      <c r="U119" s="89"/>
      <c r="V119" s="159" t="s">
        <v>1715</v>
      </c>
      <c r="W119" s="89" t="s">
        <v>550</v>
      </c>
      <c r="X119" s="163"/>
      <c r="Y119" s="68" t="s">
        <v>16</v>
      </c>
      <c r="Z119" s="75"/>
      <c r="AA119" s="68"/>
      <c r="AB119" s="76"/>
      <c r="AC119" s="68">
        <v>1</v>
      </c>
      <c r="AD119" s="68">
        <v>0</v>
      </c>
      <c r="AE119" s="68">
        <v>-1</v>
      </c>
      <c r="AF119" s="77" t="s">
        <v>553</v>
      </c>
      <c r="AG119" s="96" t="s">
        <v>292</v>
      </c>
      <c r="AH119" s="91" t="s">
        <v>293</v>
      </c>
      <c r="AI119" s="132" t="s">
        <v>2384</v>
      </c>
      <c r="AJ119" s="68"/>
      <c r="AK119" s="78" t="s">
        <v>554</v>
      </c>
      <c r="AL119" s="68" t="s">
        <v>199</v>
      </c>
      <c r="AM119" s="68" t="s">
        <v>199</v>
      </c>
      <c r="AN119" s="68" t="s">
        <v>200</v>
      </c>
      <c r="AO119" s="189" t="s">
        <v>2403</v>
      </c>
      <c r="AP119" s="163"/>
      <c r="AQ119" s="163"/>
      <c r="AR119" s="163" t="s">
        <v>2293</v>
      </c>
      <c r="AS119" s="68"/>
      <c r="AT119" s="68"/>
      <c r="AU119" s="159" t="s">
        <v>1432</v>
      </c>
      <c r="AV119" s="70" t="s">
        <v>556</v>
      </c>
      <c r="AW119" s="70"/>
      <c r="AX119" s="70" t="s">
        <v>556</v>
      </c>
      <c r="AY119" s="70" t="s">
        <v>556</v>
      </c>
      <c r="AZ119" s="70"/>
      <c r="BA119" s="70"/>
      <c r="BB119" s="89" t="s">
        <v>2404</v>
      </c>
      <c r="BC119" s="163"/>
      <c r="BD119" s="163"/>
      <c r="BE119" s="163"/>
      <c r="BF119" s="163"/>
      <c r="BG119" s="163"/>
      <c r="BH119" s="68"/>
      <c r="BI119" s="75"/>
      <c r="BJ119" s="89" t="s">
        <v>2387</v>
      </c>
      <c r="BK119" s="170"/>
      <c r="BL119" s="74"/>
      <c r="BM119" s="81" t="s">
        <v>607</v>
      </c>
      <c r="BN119" s="81" t="s">
        <v>565</v>
      </c>
      <c r="BO119" s="169" t="s">
        <v>566</v>
      </c>
    </row>
    <row r="120" spans="1:67" s="7" customFormat="1" ht="22.5" hidden="1" customHeight="1" x14ac:dyDescent="0.55000000000000004">
      <c r="A120" s="158">
        <v>126</v>
      </c>
      <c r="B120" s="68">
        <v>142</v>
      </c>
      <c r="C120" s="68" t="s">
        <v>55</v>
      </c>
      <c r="D120" s="68" t="s">
        <v>2405</v>
      </c>
      <c r="E120" s="68"/>
      <c r="F120" s="69" t="s">
        <v>541</v>
      </c>
      <c r="G120" s="159" t="s">
        <v>1715</v>
      </c>
      <c r="H120" s="68" t="s">
        <v>541</v>
      </c>
      <c r="I120" s="75" t="s">
        <v>618</v>
      </c>
      <c r="J120" s="81" t="s">
        <v>2406</v>
      </c>
      <c r="K120" s="160" t="s">
        <v>544</v>
      </c>
      <c r="L120" s="70" t="s">
        <v>545</v>
      </c>
      <c r="M120" s="76" t="s">
        <v>545</v>
      </c>
      <c r="N120" s="72" t="s">
        <v>546</v>
      </c>
      <c r="O120" s="79" t="s">
        <v>2298</v>
      </c>
      <c r="P120" s="89" t="s">
        <v>2407</v>
      </c>
      <c r="Q120" s="104"/>
      <c r="R120" s="104" t="s">
        <v>1724</v>
      </c>
      <c r="S120" s="162" t="s">
        <v>1725</v>
      </c>
      <c r="T120" s="89" t="s">
        <v>16</v>
      </c>
      <c r="U120" s="89"/>
      <c r="V120" s="159" t="s">
        <v>1715</v>
      </c>
      <c r="W120" s="89" t="s">
        <v>550</v>
      </c>
      <c r="X120" s="163"/>
      <c r="Y120" s="68" t="s">
        <v>16</v>
      </c>
      <c r="Z120" s="75"/>
      <c r="AA120" s="68"/>
      <c r="AB120" s="76"/>
      <c r="AC120" s="68">
        <v>0</v>
      </c>
      <c r="AD120" s="68">
        <v>1</v>
      </c>
      <c r="AE120" s="68">
        <v>1</v>
      </c>
      <c r="AF120" s="77" t="s">
        <v>553</v>
      </c>
      <c r="AG120" s="96" t="s">
        <v>292</v>
      </c>
      <c r="AH120" s="91" t="s">
        <v>293</v>
      </c>
      <c r="AI120" s="132" t="s">
        <v>2298</v>
      </c>
      <c r="AJ120" s="68"/>
      <c r="AK120" s="78" t="s">
        <v>554</v>
      </c>
      <c r="AL120" s="68" t="s">
        <v>199</v>
      </c>
      <c r="AM120" s="68" t="s">
        <v>199</v>
      </c>
      <c r="AN120" s="68" t="s">
        <v>200</v>
      </c>
      <c r="AO120" s="189" t="s">
        <v>2403</v>
      </c>
      <c r="AP120" s="163"/>
      <c r="AQ120" s="163"/>
      <c r="AR120" s="163" t="s">
        <v>2293</v>
      </c>
      <c r="AS120" s="68"/>
      <c r="AT120" s="68"/>
      <c r="AU120" s="159" t="s">
        <v>528</v>
      </c>
      <c r="AV120" s="68"/>
      <c r="AW120" s="68"/>
      <c r="AX120" s="68"/>
      <c r="AY120" s="68" t="s">
        <v>556</v>
      </c>
      <c r="AZ120" s="68"/>
      <c r="BA120" s="68"/>
      <c r="BB120" s="89" t="s">
        <v>2408</v>
      </c>
      <c r="BC120" s="163"/>
      <c r="BD120" s="163"/>
      <c r="BE120" s="163"/>
      <c r="BF120" s="163"/>
      <c r="BG120" s="163"/>
      <c r="BH120" s="68"/>
      <c r="BI120" s="75"/>
      <c r="BJ120" s="89" t="s">
        <v>2409</v>
      </c>
      <c r="BK120" s="170"/>
      <c r="BL120" s="167"/>
      <c r="BM120" s="81" t="s">
        <v>607</v>
      </c>
      <c r="BN120" s="81" t="s">
        <v>565</v>
      </c>
      <c r="BO120" s="169" t="s">
        <v>566</v>
      </c>
    </row>
    <row r="121" spans="1:67" s="7" customFormat="1" ht="22.5" hidden="1" customHeight="1" x14ac:dyDescent="0.55000000000000004">
      <c r="A121" s="158" t="s">
        <v>616</v>
      </c>
      <c r="B121" s="68">
        <v>340</v>
      </c>
      <c r="C121" s="68"/>
      <c r="D121" s="68"/>
      <c r="E121" s="68"/>
      <c r="F121" s="69" t="s">
        <v>541</v>
      </c>
      <c r="G121" s="159" t="s">
        <v>1715</v>
      </c>
      <c r="H121" s="68" t="s">
        <v>541</v>
      </c>
      <c r="I121" s="75" t="s">
        <v>55</v>
      </c>
      <c r="J121" s="81" t="s">
        <v>2406</v>
      </c>
      <c r="K121" s="160" t="s">
        <v>544</v>
      </c>
      <c r="L121" s="70" t="s">
        <v>545</v>
      </c>
      <c r="M121" s="76" t="s">
        <v>545</v>
      </c>
      <c r="N121" s="72" t="s">
        <v>546</v>
      </c>
      <c r="O121" s="171" t="s">
        <v>2410</v>
      </c>
      <c r="P121" s="161" t="s">
        <v>2407</v>
      </c>
      <c r="Q121" s="104"/>
      <c r="R121" s="104"/>
      <c r="S121" s="171" t="s">
        <v>2411</v>
      </c>
      <c r="T121" s="89" t="s">
        <v>16</v>
      </c>
      <c r="U121" s="89"/>
      <c r="V121" s="159" t="s">
        <v>1715</v>
      </c>
      <c r="W121" s="89" t="s">
        <v>550</v>
      </c>
      <c r="X121" s="163"/>
      <c r="Y121" s="68" t="s">
        <v>16</v>
      </c>
      <c r="Z121" s="75"/>
      <c r="AA121" s="68"/>
      <c r="AB121" s="76"/>
      <c r="AC121" s="68">
        <v>1</v>
      </c>
      <c r="AD121" s="68">
        <v>0</v>
      </c>
      <c r="AE121" s="68">
        <v>-1</v>
      </c>
      <c r="AF121" s="77" t="s">
        <v>553</v>
      </c>
      <c r="AG121" s="96" t="s">
        <v>292</v>
      </c>
      <c r="AH121" s="91" t="s">
        <v>293</v>
      </c>
      <c r="AI121" s="290" t="s">
        <v>2410</v>
      </c>
      <c r="AJ121" s="68"/>
      <c r="AK121" s="78" t="s">
        <v>554</v>
      </c>
      <c r="AL121" s="68" t="s">
        <v>199</v>
      </c>
      <c r="AM121" s="68" t="s">
        <v>199</v>
      </c>
      <c r="AN121" s="68" t="s">
        <v>200</v>
      </c>
      <c r="AO121" s="189" t="s">
        <v>2403</v>
      </c>
      <c r="AP121" s="163"/>
      <c r="AQ121" s="163"/>
      <c r="AR121" s="163" t="s">
        <v>2293</v>
      </c>
      <c r="AS121" s="68"/>
      <c r="AT121" s="68"/>
      <c r="AU121" s="159" t="s">
        <v>528</v>
      </c>
      <c r="AV121" s="68"/>
      <c r="AW121" s="68"/>
      <c r="AX121" s="68"/>
      <c r="AY121" s="68" t="s">
        <v>556</v>
      </c>
      <c r="AZ121" s="68"/>
      <c r="BA121" s="68"/>
      <c r="BB121" s="89" t="s">
        <v>2412</v>
      </c>
      <c r="BC121" s="163"/>
      <c r="BD121" s="163"/>
      <c r="BE121" s="163"/>
      <c r="BF121" s="163"/>
      <c r="BG121" s="163"/>
      <c r="BH121" s="68"/>
      <c r="BI121" s="75"/>
      <c r="BJ121" s="89"/>
      <c r="BK121" s="170"/>
      <c r="BL121" s="74"/>
      <c r="BM121" s="81" t="s">
        <v>607</v>
      </c>
      <c r="BN121" s="81" t="s">
        <v>565</v>
      </c>
      <c r="BO121" s="169" t="s">
        <v>566</v>
      </c>
    </row>
    <row r="122" spans="1:67" s="7" customFormat="1" ht="22.5" hidden="1" customHeight="1" x14ac:dyDescent="0.55000000000000004">
      <c r="A122" s="158">
        <v>136</v>
      </c>
      <c r="B122" s="68">
        <v>341</v>
      </c>
      <c r="C122" s="68"/>
      <c r="D122" s="68"/>
      <c r="E122" s="68"/>
      <c r="F122" s="69" t="s">
        <v>541</v>
      </c>
      <c r="G122" s="159" t="s">
        <v>1715</v>
      </c>
      <c r="H122" s="68" t="s">
        <v>541</v>
      </c>
      <c r="I122" s="75" t="s">
        <v>118</v>
      </c>
      <c r="J122" s="81" t="s">
        <v>2406</v>
      </c>
      <c r="K122" s="160" t="s">
        <v>544</v>
      </c>
      <c r="L122" s="70" t="s">
        <v>545</v>
      </c>
      <c r="M122" s="76" t="s">
        <v>545</v>
      </c>
      <c r="N122" s="72" t="s">
        <v>546</v>
      </c>
      <c r="O122" s="171" t="s">
        <v>2413</v>
      </c>
      <c r="P122" s="161" t="s">
        <v>2407</v>
      </c>
      <c r="Q122" s="104"/>
      <c r="R122" s="104"/>
      <c r="S122" s="171" t="s">
        <v>2411</v>
      </c>
      <c r="T122" s="89" t="s">
        <v>16</v>
      </c>
      <c r="U122" s="89"/>
      <c r="V122" s="159" t="s">
        <v>1715</v>
      </c>
      <c r="W122" s="89" t="s">
        <v>550</v>
      </c>
      <c r="X122" s="163"/>
      <c r="Y122" s="68" t="s">
        <v>16</v>
      </c>
      <c r="Z122" s="75"/>
      <c r="AA122" s="68"/>
      <c r="AB122" s="76"/>
      <c r="AC122" s="68">
        <v>1</v>
      </c>
      <c r="AD122" s="68">
        <v>0</v>
      </c>
      <c r="AE122" s="68">
        <v>-1</v>
      </c>
      <c r="AF122" s="77" t="s">
        <v>553</v>
      </c>
      <c r="AG122" s="96" t="s">
        <v>292</v>
      </c>
      <c r="AH122" s="91" t="s">
        <v>293</v>
      </c>
      <c r="AI122" s="290" t="s">
        <v>2413</v>
      </c>
      <c r="AJ122" s="68"/>
      <c r="AK122" s="78" t="s">
        <v>554</v>
      </c>
      <c r="AL122" s="68" t="s">
        <v>199</v>
      </c>
      <c r="AM122" s="68" t="s">
        <v>199</v>
      </c>
      <c r="AN122" s="68" t="s">
        <v>200</v>
      </c>
      <c r="AO122" s="189" t="s">
        <v>2414</v>
      </c>
      <c r="AP122" s="163"/>
      <c r="AQ122" s="163"/>
      <c r="AR122" s="163" t="s">
        <v>2304</v>
      </c>
      <c r="AS122" s="68"/>
      <c r="AT122" s="68"/>
      <c r="AU122" s="159" t="s">
        <v>528</v>
      </c>
      <c r="AV122" s="68"/>
      <c r="AW122" s="68"/>
      <c r="AX122" s="68"/>
      <c r="AY122" s="68" t="s">
        <v>556</v>
      </c>
      <c r="AZ122" s="68"/>
      <c r="BA122" s="68"/>
      <c r="BB122" s="89" t="s">
        <v>2415</v>
      </c>
      <c r="BC122" s="163"/>
      <c r="BD122" s="163"/>
      <c r="BE122" s="163"/>
      <c r="BF122" s="163"/>
      <c r="BG122" s="163"/>
      <c r="BH122" s="68"/>
      <c r="BI122" s="75"/>
      <c r="BJ122" s="89"/>
      <c r="BK122" s="170"/>
      <c r="BL122" s="167"/>
      <c r="BM122" s="81" t="s">
        <v>607</v>
      </c>
      <c r="BN122" s="81" t="s">
        <v>565</v>
      </c>
      <c r="BO122" s="169" t="s">
        <v>566</v>
      </c>
    </row>
    <row r="123" spans="1:67" s="7" customFormat="1" ht="22.5" hidden="1" customHeight="1" x14ac:dyDescent="0.55000000000000004">
      <c r="A123" s="158" t="s">
        <v>616</v>
      </c>
      <c r="B123" s="68">
        <v>140</v>
      </c>
      <c r="C123" s="68" t="s">
        <v>55</v>
      </c>
      <c r="D123" s="68" t="s">
        <v>2416</v>
      </c>
      <c r="E123" s="68"/>
      <c r="F123" s="69" t="s">
        <v>541</v>
      </c>
      <c r="G123" s="159" t="s">
        <v>1715</v>
      </c>
      <c r="H123" s="68" t="s">
        <v>541</v>
      </c>
      <c r="I123" s="75" t="s">
        <v>55</v>
      </c>
      <c r="J123" s="81" t="s">
        <v>2417</v>
      </c>
      <c r="K123" s="160" t="s">
        <v>544</v>
      </c>
      <c r="L123" s="70" t="s">
        <v>545</v>
      </c>
      <c r="M123" s="76" t="s">
        <v>545</v>
      </c>
      <c r="N123" s="72" t="s">
        <v>546</v>
      </c>
      <c r="O123" s="171" t="s">
        <v>2418</v>
      </c>
      <c r="P123" s="89" t="s">
        <v>2419</v>
      </c>
      <c r="Q123" s="104"/>
      <c r="R123" s="104"/>
      <c r="S123" s="89"/>
      <c r="T123" s="89" t="s">
        <v>16</v>
      </c>
      <c r="U123" s="89"/>
      <c r="V123" s="159" t="s">
        <v>1715</v>
      </c>
      <c r="W123" s="89" t="s">
        <v>550</v>
      </c>
      <c r="X123" s="163"/>
      <c r="Y123" s="68" t="s">
        <v>16</v>
      </c>
      <c r="Z123" s="75" t="s">
        <v>990</v>
      </c>
      <c r="AA123" s="68"/>
      <c r="AB123" s="76"/>
      <c r="AC123" s="68">
        <v>0</v>
      </c>
      <c r="AD123" s="68">
        <v>1</v>
      </c>
      <c r="AE123" s="68">
        <v>1</v>
      </c>
      <c r="AF123" s="77" t="s">
        <v>553</v>
      </c>
      <c r="AG123" s="96" t="s">
        <v>292</v>
      </c>
      <c r="AH123" s="91" t="s">
        <v>293</v>
      </c>
      <c r="AI123" s="290" t="s">
        <v>2418</v>
      </c>
      <c r="AJ123" s="68"/>
      <c r="AK123" s="78" t="s">
        <v>554</v>
      </c>
      <c r="AL123" s="68" t="s">
        <v>199</v>
      </c>
      <c r="AM123" s="68" t="s">
        <v>199</v>
      </c>
      <c r="AN123" s="68" t="s">
        <v>200</v>
      </c>
      <c r="AO123" s="189" t="s">
        <v>2420</v>
      </c>
      <c r="AP123" s="163"/>
      <c r="AQ123" s="163"/>
      <c r="AR123" s="163" t="s">
        <v>2421</v>
      </c>
      <c r="AS123" s="68"/>
      <c r="AT123" s="68"/>
      <c r="AU123" s="159" t="s">
        <v>1432</v>
      </c>
      <c r="AV123" s="70" t="s">
        <v>556</v>
      </c>
      <c r="AW123" s="70"/>
      <c r="AX123" s="70" t="s">
        <v>556</v>
      </c>
      <c r="AY123" s="70" t="s">
        <v>556</v>
      </c>
      <c r="AZ123" s="70"/>
      <c r="BA123" s="70"/>
      <c r="BB123" s="89" t="s">
        <v>2422</v>
      </c>
      <c r="BC123" s="163"/>
      <c r="BD123" s="163"/>
      <c r="BE123" s="163"/>
      <c r="BF123" s="163"/>
      <c r="BG123" s="163"/>
      <c r="BH123" s="68"/>
      <c r="BI123" s="75"/>
      <c r="BJ123" s="89"/>
      <c r="BK123" s="170"/>
      <c r="BL123" s="167"/>
      <c r="BM123" s="81" t="s">
        <v>607</v>
      </c>
      <c r="BN123" s="81" t="s">
        <v>565</v>
      </c>
      <c r="BO123" s="169" t="s">
        <v>566</v>
      </c>
    </row>
    <row r="124" spans="1:67" s="7" customFormat="1" ht="22.5" hidden="1" customHeight="1" x14ac:dyDescent="0.55000000000000004">
      <c r="A124" s="158">
        <v>122</v>
      </c>
      <c r="B124" s="68">
        <v>72</v>
      </c>
      <c r="C124" s="68" t="s">
        <v>840</v>
      </c>
      <c r="D124" s="68" t="s">
        <v>2423</v>
      </c>
      <c r="E124" s="68" t="s">
        <v>2424</v>
      </c>
      <c r="F124" s="69" t="s">
        <v>541</v>
      </c>
      <c r="G124" s="159" t="s">
        <v>1715</v>
      </c>
      <c r="H124" s="68" t="s">
        <v>541</v>
      </c>
      <c r="I124" s="75" t="s">
        <v>618</v>
      </c>
      <c r="J124" s="81" t="s">
        <v>2423</v>
      </c>
      <c r="K124" s="160" t="s">
        <v>544</v>
      </c>
      <c r="L124" s="70" t="s">
        <v>545</v>
      </c>
      <c r="M124" s="76" t="s">
        <v>545</v>
      </c>
      <c r="N124" s="72" t="s">
        <v>546</v>
      </c>
      <c r="O124" s="79" t="s">
        <v>2425</v>
      </c>
      <c r="P124" s="161" t="s">
        <v>2426</v>
      </c>
      <c r="Q124" s="104"/>
      <c r="R124" s="104" t="s">
        <v>1724</v>
      </c>
      <c r="S124" s="162" t="s">
        <v>1725</v>
      </c>
      <c r="T124" s="89" t="s">
        <v>16</v>
      </c>
      <c r="U124" s="89"/>
      <c r="V124" s="159" t="s">
        <v>1715</v>
      </c>
      <c r="W124" s="89" t="s">
        <v>550</v>
      </c>
      <c r="X124" s="163"/>
      <c r="Y124" s="68" t="s">
        <v>16</v>
      </c>
      <c r="Z124" s="75" t="s">
        <v>990</v>
      </c>
      <c r="AA124" s="68"/>
      <c r="AB124" s="76"/>
      <c r="AC124" s="68">
        <v>0</v>
      </c>
      <c r="AD124" s="68">
        <v>1</v>
      </c>
      <c r="AE124" s="68">
        <v>1</v>
      </c>
      <c r="AF124" s="77" t="s">
        <v>553</v>
      </c>
      <c r="AG124" s="96" t="s">
        <v>292</v>
      </c>
      <c r="AH124" s="91" t="s">
        <v>293</v>
      </c>
      <c r="AI124" s="132" t="s">
        <v>2425</v>
      </c>
      <c r="AJ124" s="68"/>
      <c r="AK124" s="78" t="s">
        <v>554</v>
      </c>
      <c r="AL124" s="68" t="s">
        <v>199</v>
      </c>
      <c r="AM124" s="68" t="s">
        <v>199</v>
      </c>
      <c r="AN124" s="68" t="s">
        <v>200</v>
      </c>
      <c r="AO124" s="189" t="s">
        <v>2420</v>
      </c>
      <c r="AP124" s="163"/>
      <c r="AQ124" s="163"/>
      <c r="AR124" s="163" t="s">
        <v>2421</v>
      </c>
      <c r="AS124" s="68"/>
      <c r="AT124" s="68"/>
      <c r="AU124" s="159" t="s">
        <v>528</v>
      </c>
      <c r="AV124" s="68"/>
      <c r="AW124" s="68"/>
      <c r="AX124" s="68"/>
      <c r="AY124" s="68" t="s">
        <v>556</v>
      </c>
      <c r="AZ124" s="68"/>
      <c r="BA124" s="68"/>
      <c r="BB124" s="89" t="s">
        <v>2427</v>
      </c>
      <c r="BC124" s="163"/>
      <c r="BD124" s="163"/>
      <c r="BE124" s="163"/>
      <c r="BF124" s="163"/>
      <c r="BG124" s="163"/>
      <c r="BH124" s="68"/>
      <c r="BI124" s="75"/>
      <c r="BJ124" s="89" t="s">
        <v>2428</v>
      </c>
      <c r="BK124" s="170"/>
      <c r="BL124" s="167"/>
      <c r="BM124" s="81" t="s">
        <v>607</v>
      </c>
      <c r="BN124" s="81" t="s">
        <v>565</v>
      </c>
      <c r="BO124" s="169" t="s">
        <v>566</v>
      </c>
    </row>
    <row r="125" spans="1:67" s="7" customFormat="1" ht="22.5" hidden="1" customHeight="1" x14ac:dyDescent="0.55000000000000004">
      <c r="A125" s="158" t="s">
        <v>616</v>
      </c>
      <c r="B125" s="68">
        <v>194</v>
      </c>
      <c r="C125" s="68" t="s">
        <v>118</v>
      </c>
      <c r="D125" s="68" t="s">
        <v>2429</v>
      </c>
      <c r="E125" s="68"/>
      <c r="F125" s="69" t="s">
        <v>541</v>
      </c>
      <c r="G125" s="159" t="s">
        <v>1715</v>
      </c>
      <c r="H125" s="68" t="s">
        <v>541</v>
      </c>
      <c r="I125" s="75" t="s">
        <v>118</v>
      </c>
      <c r="J125" s="81" t="s">
        <v>2423</v>
      </c>
      <c r="K125" s="160" t="s">
        <v>544</v>
      </c>
      <c r="L125" s="70" t="s">
        <v>545</v>
      </c>
      <c r="M125" s="76" t="s">
        <v>545</v>
      </c>
      <c r="N125" s="72" t="s">
        <v>546</v>
      </c>
      <c r="O125" s="171" t="s">
        <v>2430</v>
      </c>
      <c r="P125" s="161" t="s">
        <v>2431</v>
      </c>
      <c r="Q125" s="104"/>
      <c r="R125" s="104"/>
      <c r="S125" s="89"/>
      <c r="T125" s="89" t="s">
        <v>16</v>
      </c>
      <c r="U125" s="89"/>
      <c r="V125" s="159" t="s">
        <v>1715</v>
      </c>
      <c r="W125" s="89" t="s">
        <v>550</v>
      </c>
      <c r="X125" s="163"/>
      <c r="Y125" s="68" t="s">
        <v>16</v>
      </c>
      <c r="Z125" s="75"/>
      <c r="AA125" s="68"/>
      <c r="AB125" s="76"/>
      <c r="AC125" s="68">
        <v>0</v>
      </c>
      <c r="AD125" s="68">
        <v>1</v>
      </c>
      <c r="AE125" s="68">
        <v>1</v>
      </c>
      <c r="AF125" s="77" t="s">
        <v>553</v>
      </c>
      <c r="AG125" s="96" t="s">
        <v>292</v>
      </c>
      <c r="AH125" s="78" t="s">
        <v>293</v>
      </c>
      <c r="AI125" s="290" t="s">
        <v>2430</v>
      </c>
      <c r="AJ125" s="68"/>
      <c r="AK125" s="78" t="s">
        <v>554</v>
      </c>
      <c r="AL125" s="68" t="s">
        <v>199</v>
      </c>
      <c r="AM125" s="68" t="s">
        <v>199</v>
      </c>
      <c r="AN125" s="68" t="s">
        <v>200</v>
      </c>
      <c r="AO125" s="163"/>
      <c r="AP125" s="163"/>
      <c r="AQ125" s="163"/>
      <c r="AR125" s="163"/>
      <c r="AS125" s="68"/>
      <c r="AT125" s="68"/>
      <c r="AU125" s="159" t="s">
        <v>1284</v>
      </c>
      <c r="AV125" s="70" t="s">
        <v>556</v>
      </c>
      <c r="AW125" s="70"/>
      <c r="AX125" s="70" t="s">
        <v>556</v>
      </c>
      <c r="AY125" s="70"/>
      <c r="AZ125" s="70"/>
      <c r="BA125" s="70"/>
      <c r="BB125" s="89" t="s">
        <v>1444</v>
      </c>
      <c r="BC125" s="163"/>
      <c r="BD125" s="163"/>
      <c r="BE125" s="163"/>
      <c r="BF125" s="163"/>
      <c r="BG125" s="163"/>
      <c r="BH125" s="68"/>
      <c r="BI125" s="75"/>
      <c r="BJ125" s="89"/>
      <c r="BK125" s="170"/>
      <c r="BL125" s="167"/>
      <c r="BM125" s="17" t="s">
        <v>607</v>
      </c>
      <c r="BN125" s="168" t="s">
        <v>788</v>
      </c>
      <c r="BO125" s="169" t="s">
        <v>566</v>
      </c>
    </row>
    <row r="126" spans="1:67" s="7" customFormat="1" ht="54" hidden="1" customHeight="1" x14ac:dyDescent="0.55000000000000004">
      <c r="A126" s="158" t="s">
        <v>616</v>
      </c>
      <c r="B126" s="68">
        <v>219</v>
      </c>
      <c r="C126" s="68" t="s">
        <v>1067</v>
      </c>
      <c r="D126" s="68" t="s">
        <v>274</v>
      </c>
      <c r="E126" s="68"/>
      <c r="F126" s="69" t="s">
        <v>593</v>
      </c>
      <c r="G126" s="159" t="s">
        <v>1715</v>
      </c>
      <c r="H126" s="68" t="s">
        <v>593</v>
      </c>
      <c r="I126" s="75" t="s">
        <v>55</v>
      </c>
      <c r="J126" s="71" t="s">
        <v>274</v>
      </c>
      <c r="K126" s="160" t="s">
        <v>594</v>
      </c>
      <c r="L126" s="68" t="s">
        <v>571</v>
      </c>
      <c r="M126" s="97" t="s">
        <v>571</v>
      </c>
      <c r="N126" s="68" t="s">
        <v>267</v>
      </c>
      <c r="O126" s="70" t="s">
        <v>2432</v>
      </c>
      <c r="P126" s="161" t="s">
        <v>2433</v>
      </c>
      <c r="Q126" s="89"/>
      <c r="R126" s="89"/>
      <c r="S126" s="171" t="s">
        <v>2434</v>
      </c>
      <c r="T126" s="89" t="s">
        <v>16</v>
      </c>
      <c r="U126" s="89" t="s">
        <v>2435</v>
      </c>
      <c r="V126" s="159" t="s">
        <v>1715</v>
      </c>
      <c r="W126" s="89" t="s">
        <v>666</v>
      </c>
      <c r="X126" s="163"/>
      <c r="Y126" s="68" t="s">
        <v>16</v>
      </c>
      <c r="Z126" s="75"/>
      <c r="AA126" s="68"/>
      <c r="AB126" s="76"/>
      <c r="AC126" s="68">
        <v>0</v>
      </c>
      <c r="AD126" s="68">
        <v>1</v>
      </c>
      <c r="AE126" s="68">
        <v>1</v>
      </c>
      <c r="AF126" s="77" t="s">
        <v>578</v>
      </c>
      <c r="AG126" s="78" t="s">
        <v>267</v>
      </c>
      <c r="AH126" s="172" t="s">
        <v>269</v>
      </c>
      <c r="AI126" s="79" t="s">
        <v>2432</v>
      </c>
      <c r="AJ126" s="68"/>
      <c r="AK126" s="79" t="s">
        <v>600</v>
      </c>
      <c r="AL126" s="68" t="s">
        <v>627</v>
      </c>
      <c r="AM126" s="68" t="s">
        <v>86</v>
      </c>
      <c r="AN126" s="68" t="s">
        <v>85</v>
      </c>
      <c r="AO126" s="89" t="s">
        <v>2435</v>
      </c>
      <c r="AP126" s="89" t="s">
        <v>1835</v>
      </c>
      <c r="AQ126" s="79" t="s">
        <v>600</v>
      </c>
      <c r="AR126" s="163"/>
      <c r="AS126" s="68"/>
      <c r="AT126" s="68"/>
      <c r="AU126" s="159" t="s">
        <v>1320</v>
      </c>
      <c r="AV126" s="68"/>
      <c r="AW126" s="68"/>
      <c r="AX126" s="68" t="s">
        <v>556</v>
      </c>
      <c r="AY126" s="68"/>
      <c r="AZ126" s="68"/>
      <c r="BA126" s="68"/>
      <c r="BB126" s="89" t="s">
        <v>1835</v>
      </c>
      <c r="BC126" s="163"/>
      <c r="BD126" s="163"/>
      <c r="BE126" s="163"/>
      <c r="BF126" s="163"/>
      <c r="BG126" s="163"/>
      <c r="BH126" s="68"/>
      <c r="BI126" s="75"/>
      <c r="BJ126" s="89" t="s">
        <v>2436</v>
      </c>
      <c r="BK126" s="170"/>
      <c r="BL126" s="195" t="s">
        <v>2437</v>
      </c>
      <c r="BM126" s="17" t="s">
        <v>607</v>
      </c>
      <c r="BN126" s="168" t="s">
        <v>608</v>
      </c>
      <c r="BO126" s="169" t="s">
        <v>566</v>
      </c>
    </row>
    <row r="127" spans="1:67" s="7" customFormat="1" ht="54" hidden="1" customHeight="1" x14ac:dyDescent="0.55000000000000004">
      <c r="A127" s="158">
        <v>145</v>
      </c>
      <c r="B127" s="68">
        <v>52</v>
      </c>
      <c r="C127" s="68" t="s">
        <v>840</v>
      </c>
      <c r="D127" s="68" t="s">
        <v>367</v>
      </c>
      <c r="E127" s="68" t="s">
        <v>2438</v>
      </c>
      <c r="F127" s="69" t="s">
        <v>1755</v>
      </c>
      <c r="G127" s="159" t="s">
        <v>1715</v>
      </c>
      <c r="H127" s="68" t="s">
        <v>70</v>
      </c>
      <c r="I127" s="75" t="s">
        <v>55</v>
      </c>
      <c r="J127" s="73" t="s">
        <v>367</v>
      </c>
      <c r="K127" s="160" t="s">
        <v>594</v>
      </c>
      <c r="L127" s="68" t="s">
        <v>571</v>
      </c>
      <c r="M127" s="97" t="s">
        <v>571</v>
      </c>
      <c r="N127" s="68" t="s">
        <v>1735</v>
      </c>
      <c r="O127" s="68" t="s">
        <v>2439</v>
      </c>
      <c r="P127" s="89" t="s">
        <v>2440</v>
      </c>
      <c r="Q127" s="89"/>
      <c r="R127" s="89" t="s">
        <v>2441</v>
      </c>
      <c r="S127" s="292" t="s">
        <v>2442</v>
      </c>
      <c r="T127" s="89" t="s">
        <v>665</v>
      </c>
      <c r="U127" s="89" t="s">
        <v>2443</v>
      </c>
      <c r="V127" s="159" t="s">
        <v>1715</v>
      </c>
      <c r="W127" s="89" t="s">
        <v>666</v>
      </c>
      <c r="X127" s="163"/>
      <c r="Y127" s="68" t="s">
        <v>16</v>
      </c>
      <c r="Z127" s="75" t="s">
        <v>855</v>
      </c>
      <c r="AA127" s="68" t="s">
        <v>893</v>
      </c>
      <c r="AB127" s="76"/>
      <c r="AC127" s="68">
        <v>0</v>
      </c>
      <c r="AD127" s="68">
        <v>1</v>
      </c>
      <c r="AE127" s="68">
        <v>1</v>
      </c>
      <c r="AF127" s="77" t="s">
        <v>578</v>
      </c>
      <c r="AG127" s="78" t="s">
        <v>112</v>
      </c>
      <c r="AH127" s="78" t="s">
        <v>87</v>
      </c>
      <c r="AI127" s="78" t="s">
        <v>2439</v>
      </c>
      <c r="AJ127" s="68"/>
      <c r="AK127" s="78" t="s">
        <v>554</v>
      </c>
      <c r="AL127" s="68" t="s">
        <v>124</v>
      </c>
      <c r="AM127" s="68" t="s">
        <v>86</v>
      </c>
      <c r="AN127" s="68" t="s">
        <v>85</v>
      </c>
      <c r="AO127" s="173" t="s">
        <v>2444</v>
      </c>
      <c r="AP127" s="89"/>
      <c r="AQ127" s="89"/>
      <c r="AR127" s="163" t="s">
        <v>2445</v>
      </c>
      <c r="AS127" s="70" t="s">
        <v>2446</v>
      </c>
      <c r="AT127" s="68" t="s">
        <v>13</v>
      </c>
      <c r="AU127" s="89"/>
      <c r="AV127" s="74"/>
      <c r="AW127" s="74"/>
      <c r="AX127" s="74"/>
      <c r="AY127" s="74"/>
      <c r="AZ127" s="74"/>
      <c r="BA127" s="74"/>
      <c r="BB127" s="73"/>
      <c r="BC127" s="74"/>
      <c r="BD127" s="74"/>
      <c r="BE127" s="74"/>
      <c r="BF127" s="74"/>
      <c r="BG127" s="74"/>
      <c r="BH127" s="74"/>
      <c r="BI127" s="165"/>
      <c r="BJ127" s="89" t="s">
        <v>2447</v>
      </c>
      <c r="BK127" s="166"/>
      <c r="BL127" s="74" t="s">
        <v>1776</v>
      </c>
      <c r="BM127" s="17" t="s">
        <v>608</v>
      </c>
      <c r="BN127" s="168" t="s">
        <v>591</v>
      </c>
      <c r="BO127" s="104" t="s">
        <v>676</v>
      </c>
    </row>
    <row r="128" spans="1:67" s="7" customFormat="1" ht="68.5" hidden="1" customHeight="1" x14ac:dyDescent="0.55000000000000004">
      <c r="A128" s="158">
        <v>148</v>
      </c>
      <c r="B128" s="68">
        <v>53</v>
      </c>
      <c r="C128" s="68" t="s">
        <v>840</v>
      </c>
      <c r="D128" s="68" t="s">
        <v>2448</v>
      </c>
      <c r="E128" s="68" t="s">
        <v>2449</v>
      </c>
      <c r="F128" s="69" t="s">
        <v>1755</v>
      </c>
      <c r="G128" s="159" t="s">
        <v>1715</v>
      </c>
      <c r="H128" s="68" t="s">
        <v>70</v>
      </c>
      <c r="I128" s="75" t="s">
        <v>55</v>
      </c>
      <c r="J128" s="73" t="s">
        <v>2448</v>
      </c>
      <c r="K128" s="160" t="s">
        <v>594</v>
      </c>
      <c r="L128" s="68" t="s">
        <v>571</v>
      </c>
      <c r="M128" s="97" t="s">
        <v>571</v>
      </c>
      <c r="N128" s="68" t="s">
        <v>1735</v>
      </c>
      <c r="O128" s="68" t="s">
        <v>2450</v>
      </c>
      <c r="P128" s="89" t="s">
        <v>2449</v>
      </c>
      <c r="Q128" s="89"/>
      <c r="R128" s="89" t="s">
        <v>2441</v>
      </c>
      <c r="S128" s="292" t="s">
        <v>2451</v>
      </c>
      <c r="T128" s="89" t="s">
        <v>640</v>
      </c>
      <c r="U128" s="89"/>
      <c r="V128" s="159" t="s">
        <v>1715</v>
      </c>
      <c r="W128" s="89" t="s">
        <v>16</v>
      </c>
      <c r="X128" s="163"/>
      <c r="Y128" s="68" t="s">
        <v>16</v>
      </c>
      <c r="Z128" s="75" t="s">
        <v>1271</v>
      </c>
      <c r="AA128" s="68" t="s">
        <v>893</v>
      </c>
      <c r="AB128" s="76"/>
      <c r="AC128" s="68">
        <v>0</v>
      </c>
      <c r="AD128" s="68">
        <v>1</v>
      </c>
      <c r="AE128" s="68">
        <v>1</v>
      </c>
      <c r="AF128" s="77" t="s">
        <v>578</v>
      </c>
      <c r="AG128" s="78" t="s">
        <v>112</v>
      </c>
      <c r="AH128" s="78" t="s">
        <v>87</v>
      </c>
      <c r="AI128" s="78" t="s">
        <v>2450</v>
      </c>
      <c r="AJ128" s="68"/>
      <c r="AK128" s="78" t="s">
        <v>554</v>
      </c>
      <c r="AL128" s="68" t="s">
        <v>124</v>
      </c>
      <c r="AM128" s="68" t="s">
        <v>86</v>
      </c>
      <c r="AN128" s="68" t="s">
        <v>85</v>
      </c>
      <c r="AO128" s="174" t="s">
        <v>2452</v>
      </c>
      <c r="AP128" s="89"/>
      <c r="AQ128" s="163"/>
      <c r="AR128" s="163" t="s">
        <v>2453</v>
      </c>
      <c r="AS128" s="209" t="s">
        <v>1936</v>
      </c>
      <c r="AT128" s="74"/>
      <c r="AU128" s="89" t="s">
        <v>2192</v>
      </c>
      <c r="AV128" s="74"/>
      <c r="AW128" s="74"/>
      <c r="AX128" s="74"/>
      <c r="AY128" s="74"/>
      <c r="AZ128" s="74"/>
      <c r="BA128" s="74" t="s">
        <v>556</v>
      </c>
      <c r="BB128" s="73"/>
      <c r="BC128" s="74"/>
      <c r="BD128" s="74"/>
      <c r="BE128" s="74"/>
      <c r="BF128" s="74"/>
      <c r="BG128" s="74"/>
      <c r="BH128" s="74"/>
      <c r="BI128" s="165"/>
      <c r="BJ128" s="89" t="s">
        <v>2454</v>
      </c>
      <c r="BK128" s="166"/>
      <c r="BL128" s="167" t="s">
        <v>2455</v>
      </c>
      <c r="BM128" s="17" t="s">
        <v>608</v>
      </c>
      <c r="BN128" s="168" t="s">
        <v>591</v>
      </c>
      <c r="BO128" s="104" t="s">
        <v>676</v>
      </c>
    </row>
    <row r="129" spans="1:67" s="7" customFormat="1" ht="22.5" hidden="1" customHeight="1" x14ac:dyDescent="0.55000000000000004">
      <c r="A129" s="84" t="s">
        <v>616</v>
      </c>
      <c r="B129" s="68">
        <v>62</v>
      </c>
      <c r="C129" s="68" t="s">
        <v>840</v>
      </c>
      <c r="D129" s="68" t="s">
        <v>2456</v>
      </c>
      <c r="E129" s="68" t="s">
        <v>2457</v>
      </c>
      <c r="F129" s="69" t="s">
        <v>1664</v>
      </c>
      <c r="G129" s="159" t="s">
        <v>1715</v>
      </c>
      <c r="H129" s="68" t="s">
        <v>70</v>
      </c>
      <c r="I129" s="75" t="s">
        <v>55</v>
      </c>
      <c r="J129" s="73" t="s">
        <v>2456</v>
      </c>
      <c r="K129" s="160" t="s">
        <v>594</v>
      </c>
      <c r="L129" s="70" t="s">
        <v>571</v>
      </c>
      <c r="M129" s="76" t="s">
        <v>571</v>
      </c>
      <c r="N129" s="68" t="s">
        <v>124</v>
      </c>
      <c r="O129" s="70" t="s">
        <v>2458</v>
      </c>
      <c r="P129" s="89" t="s">
        <v>2459</v>
      </c>
      <c r="Q129" s="89"/>
      <c r="R129" s="89"/>
      <c r="S129" s="89"/>
      <c r="T129" s="89" t="s">
        <v>665</v>
      </c>
      <c r="U129" s="89"/>
      <c r="V129" s="159" t="s">
        <v>1715</v>
      </c>
      <c r="W129" s="89" t="s">
        <v>666</v>
      </c>
      <c r="X129" s="163"/>
      <c r="Y129" s="68" t="s">
        <v>16</v>
      </c>
      <c r="Z129" s="75" t="s">
        <v>1271</v>
      </c>
      <c r="AA129" s="68"/>
      <c r="AB129" s="76"/>
      <c r="AC129" s="68">
        <v>0</v>
      </c>
      <c r="AD129" s="68">
        <v>1</v>
      </c>
      <c r="AE129" s="68">
        <v>1</v>
      </c>
      <c r="AF129" s="77" t="s">
        <v>578</v>
      </c>
      <c r="AG129" s="78" t="s">
        <v>112</v>
      </c>
      <c r="AH129" s="78" t="s">
        <v>87</v>
      </c>
      <c r="AI129" s="79" t="s">
        <v>2458</v>
      </c>
      <c r="AJ129" s="79" t="s">
        <v>2460</v>
      </c>
      <c r="AK129" s="78" t="s">
        <v>554</v>
      </c>
      <c r="AL129" s="68" t="s">
        <v>86</v>
      </c>
      <c r="AM129" s="68" t="s">
        <v>86</v>
      </c>
      <c r="AN129" s="68" t="s">
        <v>85</v>
      </c>
      <c r="AO129" s="89" t="s">
        <v>2461</v>
      </c>
      <c r="AP129" s="89"/>
      <c r="AQ129" s="89"/>
      <c r="AR129" s="163" t="s">
        <v>2462</v>
      </c>
      <c r="AS129" s="68">
        <v>0.35</v>
      </c>
      <c r="AT129" s="74"/>
      <c r="AU129" s="89"/>
      <c r="AV129" s="74"/>
      <c r="AW129" s="74"/>
      <c r="AX129" s="74"/>
      <c r="AY129" s="74"/>
      <c r="AZ129" s="74"/>
      <c r="BA129" s="74"/>
      <c r="BB129" s="73"/>
      <c r="BC129" s="74"/>
      <c r="BD129" s="74"/>
      <c r="BE129" s="74"/>
      <c r="BF129" s="74"/>
      <c r="BG129" s="74"/>
      <c r="BH129" s="74"/>
      <c r="BI129" s="165"/>
      <c r="BJ129" s="73" t="s">
        <v>2463</v>
      </c>
      <c r="BK129" s="166"/>
      <c r="BL129" s="74" t="s">
        <v>2464</v>
      </c>
      <c r="BM129" s="17" t="s">
        <v>608</v>
      </c>
      <c r="BN129" s="168" t="s">
        <v>591</v>
      </c>
      <c r="BO129" s="104" t="s">
        <v>676</v>
      </c>
    </row>
    <row r="130" spans="1:67" s="7" customFormat="1" ht="34.4" hidden="1" customHeight="1" x14ac:dyDescent="0.55000000000000004">
      <c r="A130" s="158" t="s">
        <v>616</v>
      </c>
      <c r="B130" s="68">
        <v>17</v>
      </c>
      <c r="C130" s="68" t="s">
        <v>618</v>
      </c>
      <c r="D130" s="68" t="s">
        <v>2465</v>
      </c>
      <c r="E130" s="68" t="s">
        <v>2466</v>
      </c>
      <c r="F130" s="69" t="s">
        <v>618</v>
      </c>
      <c r="G130" s="159" t="s">
        <v>1715</v>
      </c>
      <c r="H130" s="68" t="s">
        <v>70</v>
      </c>
      <c r="I130" s="75" t="s">
        <v>118</v>
      </c>
      <c r="J130" s="81" t="s">
        <v>2465</v>
      </c>
      <c r="K130" s="160" t="s">
        <v>620</v>
      </c>
      <c r="L130" s="70" t="s">
        <v>571</v>
      </c>
      <c r="M130" s="76" t="s">
        <v>545</v>
      </c>
      <c r="N130" s="78" t="s">
        <v>86</v>
      </c>
      <c r="O130" s="123"/>
      <c r="P130" s="89" t="s">
        <v>2467</v>
      </c>
      <c r="Q130" s="89"/>
      <c r="R130" s="89"/>
      <c r="S130" s="159"/>
      <c r="T130" s="89" t="s">
        <v>640</v>
      </c>
      <c r="U130" s="89"/>
      <c r="V130" s="159" t="s">
        <v>1715</v>
      </c>
      <c r="W130" s="89"/>
      <c r="X130" s="163"/>
      <c r="Y130" s="68" t="s">
        <v>16</v>
      </c>
      <c r="Z130" s="75"/>
      <c r="AA130" s="68"/>
      <c r="AB130" s="76"/>
      <c r="AC130" s="68">
        <v>0</v>
      </c>
      <c r="AD130" s="68">
        <v>1</v>
      </c>
      <c r="AE130" s="68">
        <v>1</v>
      </c>
      <c r="AF130" s="77" t="s">
        <v>624</v>
      </c>
      <c r="AG130" s="78" t="s">
        <v>86</v>
      </c>
      <c r="AH130" s="78" t="s">
        <v>87</v>
      </c>
      <c r="AI130" s="123"/>
      <c r="AJ130" s="68"/>
      <c r="AK130" s="78" t="s">
        <v>554</v>
      </c>
      <c r="AL130" s="68" t="s">
        <v>327</v>
      </c>
      <c r="AM130" s="68" t="s">
        <v>327</v>
      </c>
      <c r="AN130" s="68" t="s">
        <v>63</v>
      </c>
      <c r="AO130" s="74"/>
      <c r="AP130" s="163"/>
      <c r="AQ130" s="163"/>
      <c r="AR130" s="74"/>
      <c r="AS130" s="68"/>
      <c r="AT130" s="74"/>
      <c r="AU130" s="89"/>
      <c r="AV130" s="74"/>
      <c r="AW130" s="74"/>
      <c r="AX130" s="74"/>
      <c r="AY130" s="74"/>
      <c r="AZ130" s="74"/>
      <c r="BA130" s="74"/>
      <c r="BB130" s="73"/>
      <c r="BC130" s="74"/>
      <c r="BD130" s="74"/>
      <c r="BE130" s="74"/>
      <c r="BF130" s="74"/>
      <c r="BG130" s="74"/>
      <c r="BH130" s="74"/>
      <c r="BI130" s="165"/>
      <c r="BJ130" s="73"/>
      <c r="BK130" s="166"/>
      <c r="BL130" s="188" t="s">
        <v>2468</v>
      </c>
      <c r="BM130" s="92" t="s">
        <v>607</v>
      </c>
      <c r="BN130" s="81" t="s">
        <v>565</v>
      </c>
      <c r="BO130" s="169" t="s">
        <v>566</v>
      </c>
    </row>
    <row r="131" spans="1:67" s="22" customFormat="1" ht="57" hidden="1" customHeight="1" x14ac:dyDescent="0.55000000000000004">
      <c r="A131" s="84">
        <v>41</v>
      </c>
      <c r="B131" s="68">
        <v>55</v>
      </c>
      <c r="C131" s="68" t="s">
        <v>840</v>
      </c>
      <c r="D131" s="68" t="s">
        <v>372</v>
      </c>
      <c r="E131" s="68"/>
      <c r="F131" s="69" t="s">
        <v>1755</v>
      </c>
      <c r="G131" s="159" t="s">
        <v>1715</v>
      </c>
      <c r="H131" s="68" t="s">
        <v>70</v>
      </c>
      <c r="I131" s="75" t="s">
        <v>55</v>
      </c>
      <c r="J131" s="71" t="s">
        <v>372</v>
      </c>
      <c r="K131" s="160" t="s">
        <v>594</v>
      </c>
      <c r="L131" s="70" t="s">
        <v>571</v>
      </c>
      <c r="M131" s="76" t="s">
        <v>571</v>
      </c>
      <c r="N131" s="78" t="s">
        <v>124</v>
      </c>
      <c r="O131" s="79" t="s">
        <v>2469</v>
      </c>
      <c r="P131" s="89" t="s">
        <v>2470</v>
      </c>
      <c r="Q131" s="89"/>
      <c r="R131" s="89"/>
      <c r="S131" s="171" t="s">
        <v>2471</v>
      </c>
      <c r="T131" s="89" t="s">
        <v>640</v>
      </c>
      <c r="U131" s="89"/>
      <c r="V131" s="159" t="s">
        <v>1715</v>
      </c>
      <c r="W131" s="89" t="s">
        <v>666</v>
      </c>
      <c r="X131" s="163"/>
      <c r="Y131" s="68" t="s">
        <v>16</v>
      </c>
      <c r="Z131" s="75"/>
      <c r="AA131" s="68" t="s">
        <v>893</v>
      </c>
      <c r="AB131" s="76"/>
      <c r="AC131" s="68">
        <v>0</v>
      </c>
      <c r="AD131" s="68">
        <v>1</v>
      </c>
      <c r="AE131" s="68">
        <v>1</v>
      </c>
      <c r="AF131" s="77" t="s">
        <v>578</v>
      </c>
      <c r="AG131" s="78" t="s">
        <v>112</v>
      </c>
      <c r="AH131" s="78" t="s">
        <v>87</v>
      </c>
      <c r="AI131" s="79" t="s">
        <v>2469</v>
      </c>
      <c r="AJ131" s="68"/>
      <c r="AK131" s="78" t="s">
        <v>554</v>
      </c>
      <c r="AL131" s="68" t="s">
        <v>86</v>
      </c>
      <c r="AM131" s="68" t="s">
        <v>124</v>
      </c>
      <c r="AN131" s="68" t="s">
        <v>85</v>
      </c>
      <c r="AO131" s="89" t="s">
        <v>2472</v>
      </c>
      <c r="AP131" s="89"/>
      <c r="AQ131" s="163"/>
      <c r="AR131" s="89" t="s">
        <v>2473</v>
      </c>
      <c r="AS131" s="293">
        <v>4000000</v>
      </c>
      <c r="AT131" s="74"/>
      <c r="AU131" s="89"/>
      <c r="AV131" s="74"/>
      <c r="AW131" s="74"/>
      <c r="AX131" s="74"/>
      <c r="AY131" s="74"/>
      <c r="AZ131" s="74"/>
      <c r="BA131" s="74"/>
      <c r="BB131" s="73"/>
      <c r="BC131" s="74"/>
      <c r="BD131" s="74"/>
      <c r="BE131" s="74"/>
      <c r="BF131" s="74"/>
      <c r="BG131" s="74"/>
      <c r="BH131" s="74"/>
      <c r="BI131" s="165"/>
      <c r="BJ131" s="73" t="s">
        <v>2474</v>
      </c>
      <c r="BK131" s="166"/>
      <c r="BL131" s="74" t="s">
        <v>2475</v>
      </c>
      <c r="BM131" s="17" t="s">
        <v>607</v>
      </c>
      <c r="BN131" s="168" t="s">
        <v>608</v>
      </c>
      <c r="BO131" s="104" t="s">
        <v>717</v>
      </c>
    </row>
    <row r="132" spans="1:67" s="7" customFormat="1" ht="37.4" hidden="1" customHeight="1" x14ac:dyDescent="0.55000000000000004">
      <c r="A132" s="158">
        <v>132</v>
      </c>
      <c r="B132" s="68">
        <v>256</v>
      </c>
      <c r="C132" s="68"/>
      <c r="D132" s="68"/>
      <c r="E132" s="68"/>
      <c r="F132" s="69" t="s">
        <v>2075</v>
      </c>
      <c r="G132" s="159" t="s">
        <v>1715</v>
      </c>
      <c r="H132" s="68" t="s">
        <v>2075</v>
      </c>
      <c r="I132" s="75" t="s">
        <v>55</v>
      </c>
      <c r="J132" s="71" t="s">
        <v>2076</v>
      </c>
      <c r="K132" s="160" t="s">
        <v>594</v>
      </c>
      <c r="L132" s="70" t="s">
        <v>571</v>
      </c>
      <c r="M132" s="76" t="s">
        <v>571</v>
      </c>
      <c r="N132" s="78" t="s">
        <v>2075</v>
      </c>
      <c r="O132" s="171" t="s">
        <v>2476</v>
      </c>
      <c r="P132" s="161" t="s">
        <v>2477</v>
      </c>
      <c r="Q132" s="104"/>
      <c r="R132" s="104"/>
      <c r="S132" s="89"/>
      <c r="T132" s="89" t="s">
        <v>16</v>
      </c>
      <c r="U132" s="89"/>
      <c r="V132" s="159" t="s">
        <v>1715</v>
      </c>
      <c r="W132" s="89" t="s">
        <v>2079</v>
      </c>
      <c r="X132" s="163"/>
      <c r="Y132" s="68" t="s">
        <v>16</v>
      </c>
      <c r="Z132" s="75"/>
      <c r="AA132" s="68" t="s">
        <v>893</v>
      </c>
      <c r="AB132" s="76"/>
      <c r="AC132" s="68">
        <v>1</v>
      </c>
      <c r="AD132" s="68">
        <v>0</v>
      </c>
      <c r="AE132" s="68">
        <v>-1</v>
      </c>
      <c r="AF132" s="77" t="s">
        <v>578</v>
      </c>
      <c r="AG132" s="78" t="s">
        <v>2478</v>
      </c>
      <c r="AH132" s="78" t="s">
        <v>202</v>
      </c>
      <c r="AI132" s="171" t="s">
        <v>2476</v>
      </c>
      <c r="AJ132" s="162" t="s">
        <v>2081</v>
      </c>
      <c r="AK132" s="78" t="s">
        <v>554</v>
      </c>
      <c r="AL132" s="68" t="s">
        <v>2075</v>
      </c>
      <c r="AM132" s="68" t="s">
        <v>2075</v>
      </c>
      <c r="AN132" s="68" t="s">
        <v>85</v>
      </c>
      <c r="AO132" s="189" t="s">
        <v>2104</v>
      </c>
      <c r="AP132" s="73" t="s">
        <v>2033</v>
      </c>
      <c r="AQ132" s="163"/>
      <c r="AR132" s="74" t="s">
        <v>2034</v>
      </c>
      <c r="AS132" s="68" t="s">
        <v>2035</v>
      </c>
      <c r="AT132" s="68"/>
      <c r="AU132" s="159" t="s">
        <v>528</v>
      </c>
      <c r="AV132" s="68"/>
      <c r="AW132" s="68"/>
      <c r="AX132" s="68"/>
      <c r="AY132" s="68" t="s">
        <v>556</v>
      </c>
      <c r="AZ132" s="68"/>
      <c r="BA132" s="68"/>
      <c r="BB132" s="73" t="s">
        <v>2082</v>
      </c>
      <c r="BC132" s="163"/>
      <c r="BD132" s="163"/>
      <c r="BE132" s="163"/>
      <c r="BF132" s="163"/>
      <c r="BG132" s="163"/>
      <c r="BH132" s="68"/>
      <c r="BI132" s="75"/>
      <c r="BJ132" s="89" t="s">
        <v>2083</v>
      </c>
      <c r="BK132" s="170"/>
      <c r="BL132" s="74"/>
      <c r="BM132" s="83" t="s">
        <v>738</v>
      </c>
      <c r="BN132" s="85" t="s">
        <v>738</v>
      </c>
      <c r="BO132" s="104" t="s">
        <v>2107</v>
      </c>
    </row>
    <row r="133" spans="1:67" s="7" customFormat="1" ht="36" hidden="1" customHeight="1" x14ac:dyDescent="0.55000000000000004">
      <c r="A133" s="158" t="s">
        <v>616</v>
      </c>
      <c r="B133" s="68">
        <v>116</v>
      </c>
      <c r="C133" s="68" t="s">
        <v>55</v>
      </c>
      <c r="D133" s="68" t="s">
        <v>2479</v>
      </c>
      <c r="E133" s="68" t="s">
        <v>2480</v>
      </c>
      <c r="F133" s="69" t="s">
        <v>541</v>
      </c>
      <c r="G133" s="159" t="s">
        <v>1715</v>
      </c>
      <c r="H133" s="68" t="s">
        <v>541</v>
      </c>
      <c r="I133" s="75" t="s">
        <v>55</v>
      </c>
      <c r="J133" s="71" t="s">
        <v>2061</v>
      </c>
      <c r="K133" s="160" t="s">
        <v>544</v>
      </c>
      <c r="L133" s="70" t="s">
        <v>545</v>
      </c>
      <c r="M133" s="76" t="s">
        <v>545</v>
      </c>
      <c r="N133" s="72" t="s">
        <v>546</v>
      </c>
      <c r="O133" s="171" t="s">
        <v>2481</v>
      </c>
      <c r="P133" s="89" t="s">
        <v>2482</v>
      </c>
      <c r="Q133" s="104"/>
      <c r="R133" s="104" t="s">
        <v>2063</v>
      </c>
      <c r="S133" s="162" t="s">
        <v>2064</v>
      </c>
      <c r="T133" s="89" t="s">
        <v>16</v>
      </c>
      <c r="U133" s="89"/>
      <c r="V133" s="159" t="s">
        <v>1715</v>
      </c>
      <c r="W133" s="89" t="s">
        <v>550</v>
      </c>
      <c r="X133" s="163"/>
      <c r="Y133" s="68" t="s">
        <v>16</v>
      </c>
      <c r="Z133" s="75" t="s">
        <v>2483</v>
      </c>
      <c r="AA133" s="68"/>
      <c r="AB133" s="76"/>
      <c r="AC133" s="68">
        <v>0</v>
      </c>
      <c r="AD133" s="68">
        <v>1</v>
      </c>
      <c r="AE133" s="68">
        <v>1</v>
      </c>
      <c r="AF133" s="77" t="s">
        <v>578</v>
      </c>
      <c r="AG133" s="78" t="s">
        <v>292</v>
      </c>
      <c r="AH133" s="78" t="s">
        <v>293</v>
      </c>
      <c r="AI133" s="171" t="s">
        <v>2481</v>
      </c>
      <c r="AJ133" s="68"/>
      <c r="AK133" s="78" t="s">
        <v>554</v>
      </c>
      <c r="AL133" s="68" t="s">
        <v>199</v>
      </c>
      <c r="AM133" s="68" t="s">
        <v>199</v>
      </c>
      <c r="AN133" s="68" t="s">
        <v>200</v>
      </c>
      <c r="AO133" s="189" t="s">
        <v>2012</v>
      </c>
      <c r="AP133" s="163"/>
      <c r="AQ133" s="163"/>
      <c r="AR133" s="163" t="s">
        <v>2484</v>
      </c>
      <c r="AS133" s="101">
        <v>45291</v>
      </c>
      <c r="AT133" s="68" t="s">
        <v>13</v>
      </c>
      <c r="AU133" s="159"/>
      <c r="AV133" s="68"/>
      <c r="AW133" s="68"/>
      <c r="AX133" s="68"/>
      <c r="AY133" s="68"/>
      <c r="AZ133" s="68"/>
      <c r="BA133" s="68"/>
      <c r="BB133" s="89"/>
      <c r="BC133" s="163"/>
      <c r="BD133" s="163"/>
      <c r="BE133" s="163"/>
      <c r="BF133" s="163"/>
      <c r="BG133" s="163"/>
      <c r="BH133" s="68"/>
      <c r="BI133" s="75"/>
      <c r="BJ133" s="89"/>
      <c r="BK133" s="170"/>
      <c r="BL133" s="167"/>
      <c r="BM133" s="81" t="s">
        <v>564</v>
      </c>
      <c r="BN133" s="81" t="s">
        <v>565</v>
      </c>
      <c r="BO133" s="169" t="s">
        <v>566</v>
      </c>
    </row>
    <row r="134" spans="1:67" s="7" customFormat="1" ht="36" hidden="1" customHeight="1" x14ac:dyDescent="0.55000000000000004">
      <c r="A134" s="158">
        <v>101</v>
      </c>
      <c r="B134" s="68">
        <v>288</v>
      </c>
      <c r="C134" s="68"/>
      <c r="D134" s="68"/>
      <c r="E134" s="68"/>
      <c r="F134" s="69" t="s">
        <v>97</v>
      </c>
      <c r="G134" s="159" t="s">
        <v>1715</v>
      </c>
      <c r="H134" s="68" t="s">
        <v>593</v>
      </c>
      <c r="I134" s="75" t="s">
        <v>55</v>
      </c>
      <c r="J134" s="71" t="s">
        <v>2092</v>
      </c>
      <c r="K134" s="160" t="s">
        <v>594</v>
      </c>
      <c r="L134" s="70" t="s">
        <v>571</v>
      </c>
      <c r="M134" s="76" t="s">
        <v>571</v>
      </c>
      <c r="N134" s="78" t="s">
        <v>267</v>
      </c>
      <c r="O134" s="79" t="s">
        <v>2485</v>
      </c>
      <c r="P134" s="89" t="s">
        <v>2486</v>
      </c>
      <c r="Q134" s="89"/>
      <c r="R134" s="89"/>
      <c r="S134" s="89"/>
      <c r="T134" s="89" t="s">
        <v>16</v>
      </c>
      <c r="U134" s="89" t="s">
        <v>574</v>
      </c>
      <c r="V134" s="159" t="s">
        <v>1715</v>
      </c>
      <c r="W134" s="195" t="s">
        <v>16</v>
      </c>
      <c r="X134" s="167"/>
      <c r="Y134" s="68" t="s">
        <v>16</v>
      </c>
      <c r="Z134" s="75"/>
      <c r="AA134" s="68"/>
      <c r="AB134" s="76"/>
      <c r="AC134" s="68">
        <v>1</v>
      </c>
      <c r="AD134" s="68">
        <v>0</v>
      </c>
      <c r="AE134" s="68">
        <v>-1</v>
      </c>
      <c r="AF134" s="77" t="s">
        <v>578</v>
      </c>
      <c r="AG134" s="78" t="s">
        <v>267</v>
      </c>
      <c r="AH134" s="78" t="s">
        <v>269</v>
      </c>
      <c r="AI134" s="79" t="s">
        <v>2485</v>
      </c>
      <c r="AJ134" s="68"/>
      <c r="AK134" s="78" t="s">
        <v>554</v>
      </c>
      <c r="AL134" s="68" t="s">
        <v>267</v>
      </c>
      <c r="AM134" s="68" t="s">
        <v>267</v>
      </c>
      <c r="AN134" s="68" t="s">
        <v>85</v>
      </c>
      <c r="AO134" s="163"/>
      <c r="AP134" s="163"/>
      <c r="AQ134" s="163"/>
      <c r="AR134" s="89"/>
      <c r="AS134" s="68"/>
      <c r="AT134" s="68"/>
      <c r="AU134" s="159" t="s">
        <v>2487</v>
      </c>
      <c r="AV134" s="68" t="s">
        <v>556</v>
      </c>
      <c r="AW134" s="68"/>
      <c r="AX134" s="68"/>
      <c r="AY134" s="68"/>
      <c r="AZ134" s="68" t="s">
        <v>556</v>
      </c>
      <c r="BA134" s="68"/>
      <c r="BB134" s="89" t="s">
        <v>2488</v>
      </c>
      <c r="BC134" s="163"/>
      <c r="BD134" s="163"/>
      <c r="BE134" s="163"/>
      <c r="BF134" s="163"/>
      <c r="BG134" s="163"/>
      <c r="BH134" s="68"/>
      <c r="BI134" s="75"/>
      <c r="BJ134" s="89"/>
      <c r="BK134" s="170"/>
      <c r="BL134" s="167"/>
      <c r="BM134" s="17" t="s">
        <v>607</v>
      </c>
      <c r="BN134" s="168" t="s">
        <v>1786</v>
      </c>
      <c r="BO134" s="104" t="s">
        <v>63</v>
      </c>
    </row>
    <row r="135" spans="1:67" s="280" customFormat="1" ht="54" hidden="1" customHeight="1" x14ac:dyDescent="0.55000000000000004">
      <c r="A135" s="158">
        <v>133</v>
      </c>
      <c r="B135" s="68">
        <v>13</v>
      </c>
      <c r="C135" s="68" t="s">
        <v>187</v>
      </c>
      <c r="D135" s="68" t="s">
        <v>2489</v>
      </c>
      <c r="E135" s="68" t="s">
        <v>2490</v>
      </c>
      <c r="F135" s="69" t="s">
        <v>568</v>
      </c>
      <c r="G135" s="159" t="s">
        <v>1715</v>
      </c>
      <c r="H135" s="68" t="s">
        <v>568</v>
      </c>
      <c r="I135" s="75" t="s">
        <v>187</v>
      </c>
      <c r="J135" s="81" t="s">
        <v>2491</v>
      </c>
      <c r="K135" s="160" t="s">
        <v>620</v>
      </c>
      <c r="L135" s="70" t="s">
        <v>571</v>
      </c>
      <c r="M135" s="76" t="s">
        <v>545</v>
      </c>
      <c r="N135" s="68" t="s">
        <v>222</v>
      </c>
      <c r="O135" s="224" t="s">
        <v>2492</v>
      </c>
      <c r="P135" s="89" t="s">
        <v>2374</v>
      </c>
      <c r="Q135" s="104"/>
      <c r="R135" s="104"/>
      <c r="S135" s="162" t="s">
        <v>2375</v>
      </c>
      <c r="T135" s="89" t="s">
        <v>16</v>
      </c>
      <c r="U135" s="89"/>
      <c r="V135" s="159" t="s">
        <v>1715</v>
      </c>
      <c r="W135" s="89"/>
      <c r="X135" s="163"/>
      <c r="Y135" s="68" t="s">
        <v>16</v>
      </c>
      <c r="Z135" s="75" t="s">
        <v>855</v>
      </c>
      <c r="AA135" s="68" t="s">
        <v>577</v>
      </c>
      <c r="AB135" s="76" t="s">
        <v>906</v>
      </c>
      <c r="AC135" s="68">
        <v>0</v>
      </c>
      <c r="AD135" s="68">
        <v>1</v>
      </c>
      <c r="AE135" s="68">
        <v>1</v>
      </c>
      <c r="AF135" s="77" t="s">
        <v>624</v>
      </c>
      <c r="AG135" s="68" t="s">
        <v>222</v>
      </c>
      <c r="AH135" s="68" t="s">
        <v>223</v>
      </c>
      <c r="AI135" s="224" t="s">
        <v>2492</v>
      </c>
      <c r="AJ135" s="68"/>
      <c r="AK135" s="78" t="s">
        <v>600</v>
      </c>
      <c r="AL135" s="68"/>
      <c r="AM135" s="68" t="s">
        <v>222</v>
      </c>
      <c r="AN135" s="68" t="s">
        <v>223</v>
      </c>
      <c r="AO135" s="74" t="s">
        <v>2492</v>
      </c>
      <c r="AP135" s="163"/>
      <c r="AQ135" s="163"/>
      <c r="AR135" s="74"/>
      <c r="AS135" s="68"/>
      <c r="AT135" s="68"/>
      <c r="AU135" s="159" t="s">
        <v>1320</v>
      </c>
      <c r="AV135" s="68"/>
      <c r="AW135" s="68"/>
      <c r="AX135" s="68" t="s">
        <v>556</v>
      </c>
      <c r="AY135" s="68"/>
      <c r="AZ135" s="68"/>
      <c r="BA135" s="68"/>
      <c r="BB135" s="73" t="s">
        <v>2493</v>
      </c>
      <c r="BC135" s="163"/>
      <c r="BD135" s="163"/>
      <c r="BE135" s="163"/>
      <c r="BF135" s="163"/>
      <c r="BG135" s="163"/>
      <c r="BH135" s="68"/>
      <c r="BI135" s="75"/>
      <c r="BJ135" s="89"/>
      <c r="BK135" s="170"/>
      <c r="BL135" s="167" t="s">
        <v>2376</v>
      </c>
      <c r="BM135" s="83" t="s">
        <v>607</v>
      </c>
      <c r="BN135" s="85" t="s">
        <v>716</v>
      </c>
      <c r="BO135" s="104" t="s">
        <v>1910</v>
      </c>
    </row>
    <row r="136" spans="1:67" s="7" customFormat="1" ht="90" hidden="1" customHeight="1" x14ac:dyDescent="0.55000000000000004">
      <c r="A136" s="158" t="s">
        <v>616</v>
      </c>
      <c r="B136" s="68">
        <v>46</v>
      </c>
      <c r="C136" s="68" t="s">
        <v>840</v>
      </c>
      <c r="D136" s="68" t="s">
        <v>149</v>
      </c>
      <c r="E136" s="68" t="s">
        <v>2494</v>
      </c>
      <c r="F136" s="69" t="s">
        <v>97</v>
      </c>
      <c r="G136" s="159" t="s">
        <v>1715</v>
      </c>
      <c r="H136" s="68" t="s">
        <v>70</v>
      </c>
      <c r="I136" s="75" t="s">
        <v>55</v>
      </c>
      <c r="J136" s="71" t="s">
        <v>149</v>
      </c>
      <c r="K136" s="160" t="s">
        <v>594</v>
      </c>
      <c r="L136" s="70" t="s">
        <v>571</v>
      </c>
      <c r="M136" s="76" t="s">
        <v>571</v>
      </c>
      <c r="N136" s="78" t="s">
        <v>86</v>
      </c>
      <c r="O136" s="79" t="s">
        <v>2495</v>
      </c>
      <c r="P136" s="89" t="s">
        <v>2496</v>
      </c>
      <c r="Q136" s="89"/>
      <c r="R136" s="89"/>
      <c r="S136" s="89"/>
      <c r="T136" s="89" t="s">
        <v>665</v>
      </c>
      <c r="U136" s="89"/>
      <c r="V136" s="159" t="s">
        <v>1715</v>
      </c>
      <c r="W136" s="89"/>
      <c r="X136" s="163"/>
      <c r="Y136" s="68" t="s">
        <v>16</v>
      </c>
      <c r="Z136" s="75" t="s">
        <v>2497</v>
      </c>
      <c r="AA136" s="68"/>
      <c r="AB136" s="76"/>
      <c r="AC136" s="68">
        <v>0</v>
      </c>
      <c r="AD136" s="68">
        <v>1</v>
      </c>
      <c r="AE136" s="68">
        <v>1</v>
      </c>
      <c r="AF136" s="77" t="s">
        <v>578</v>
      </c>
      <c r="AG136" s="78" t="s">
        <v>86</v>
      </c>
      <c r="AH136" s="78" t="s">
        <v>87</v>
      </c>
      <c r="AI136" s="79" t="s">
        <v>2495</v>
      </c>
      <c r="AJ136" s="79" t="s">
        <v>2095</v>
      </c>
      <c r="AK136" s="79" t="s">
        <v>554</v>
      </c>
      <c r="AL136" s="68" t="s">
        <v>627</v>
      </c>
      <c r="AM136" s="68" t="s">
        <v>117</v>
      </c>
      <c r="AN136" s="68" t="s">
        <v>85</v>
      </c>
      <c r="AO136" s="89" t="s">
        <v>2498</v>
      </c>
      <c r="AP136" s="163"/>
      <c r="AQ136" s="163"/>
      <c r="AR136" s="89" t="s">
        <v>2499</v>
      </c>
      <c r="AS136" s="68"/>
      <c r="AT136" s="74"/>
      <c r="AU136" s="89" t="s">
        <v>583</v>
      </c>
      <c r="AV136" s="74"/>
      <c r="AW136" s="74"/>
      <c r="AX136" s="74"/>
      <c r="AY136" s="74" t="s">
        <v>556</v>
      </c>
      <c r="AZ136" s="74"/>
      <c r="BA136" s="74"/>
      <c r="BB136" s="73" t="s">
        <v>2500</v>
      </c>
      <c r="BC136" s="74"/>
      <c r="BD136" s="74"/>
      <c r="BE136" s="74"/>
      <c r="BF136" s="74"/>
      <c r="BG136" s="74"/>
      <c r="BH136" s="74"/>
      <c r="BI136" s="165"/>
      <c r="BJ136" s="73"/>
      <c r="BK136" s="166"/>
      <c r="BL136" s="167" t="s">
        <v>2501</v>
      </c>
      <c r="BM136" s="17" t="s">
        <v>901</v>
      </c>
      <c r="BN136" s="168" t="s">
        <v>901</v>
      </c>
      <c r="BO136" s="104" t="s">
        <v>877</v>
      </c>
    </row>
    <row r="137" spans="1:67" s="7" customFormat="1" ht="54" hidden="1" customHeight="1" x14ac:dyDescent="0.55000000000000004">
      <c r="A137" s="158" t="s">
        <v>616</v>
      </c>
      <c r="B137" s="68">
        <v>151</v>
      </c>
      <c r="C137" s="68" t="s">
        <v>55</v>
      </c>
      <c r="D137" s="68" t="s">
        <v>2108</v>
      </c>
      <c r="E137" s="68"/>
      <c r="F137" s="69" t="s">
        <v>2075</v>
      </c>
      <c r="G137" s="159" t="s">
        <v>1715</v>
      </c>
      <c r="H137" s="68" t="s">
        <v>2075</v>
      </c>
      <c r="I137" s="75" t="s">
        <v>55</v>
      </c>
      <c r="J137" s="71" t="s">
        <v>2108</v>
      </c>
      <c r="K137" s="160" t="s">
        <v>594</v>
      </c>
      <c r="L137" s="70" t="s">
        <v>571</v>
      </c>
      <c r="M137" s="76" t="s">
        <v>571</v>
      </c>
      <c r="N137" s="78" t="s">
        <v>2075</v>
      </c>
      <c r="O137" s="79" t="s">
        <v>2109</v>
      </c>
      <c r="P137" s="89" t="s">
        <v>2502</v>
      </c>
      <c r="Q137" s="104"/>
      <c r="R137" s="104"/>
      <c r="S137" s="89"/>
      <c r="T137" s="89" t="s">
        <v>16</v>
      </c>
      <c r="U137" s="89"/>
      <c r="V137" s="159" t="s">
        <v>1715</v>
      </c>
      <c r="W137" s="89" t="s">
        <v>2079</v>
      </c>
      <c r="X137" s="163"/>
      <c r="Y137" s="68" t="s">
        <v>16</v>
      </c>
      <c r="Z137" s="75"/>
      <c r="AA137" s="68"/>
      <c r="AB137" s="76"/>
      <c r="AC137" s="68">
        <v>0</v>
      </c>
      <c r="AD137" s="68">
        <v>1</v>
      </c>
      <c r="AE137" s="68">
        <v>1</v>
      </c>
      <c r="AF137" s="77" t="s">
        <v>578</v>
      </c>
      <c r="AG137" s="78" t="s">
        <v>2080</v>
      </c>
      <c r="AH137" s="78" t="s">
        <v>202</v>
      </c>
      <c r="AI137" s="79" t="s">
        <v>2109</v>
      </c>
      <c r="AJ137" s="162" t="s">
        <v>2503</v>
      </c>
      <c r="AK137" s="79" t="s">
        <v>554</v>
      </c>
      <c r="AL137" s="68" t="s">
        <v>2075</v>
      </c>
      <c r="AM137" s="68" t="s">
        <v>2075</v>
      </c>
      <c r="AN137" s="68" t="s">
        <v>85</v>
      </c>
      <c r="AO137" s="174" t="s">
        <v>2104</v>
      </c>
      <c r="AP137" s="73" t="s">
        <v>2105</v>
      </c>
      <c r="AQ137" s="163"/>
      <c r="AR137" s="74" t="s">
        <v>2034</v>
      </c>
      <c r="AS137" s="68" t="s">
        <v>2035</v>
      </c>
      <c r="AT137" s="68"/>
      <c r="AU137" s="159" t="s">
        <v>528</v>
      </c>
      <c r="AV137" s="68"/>
      <c r="AW137" s="68"/>
      <c r="AX137" s="68"/>
      <c r="AY137" s="68" t="s">
        <v>556</v>
      </c>
      <c r="AZ137" s="68"/>
      <c r="BA137" s="68"/>
      <c r="BB137" s="73" t="s">
        <v>2112</v>
      </c>
      <c r="BC137" s="163"/>
      <c r="BD137" s="163"/>
      <c r="BE137" s="163"/>
      <c r="BF137" s="163"/>
      <c r="BG137" s="163"/>
      <c r="BH137" s="68"/>
      <c r="BI137" s="75"/>
      <c r="BJ137" s="89" t="s">
        <v>2115</v>
      </c>
      <c r="BK137" s="170"/>
      <c r="BL137" s="167"/>
      <c r="BM137" s="83" t="s">
        <v>607</v>
      </c>
      <c r="BN137" s="85" t="s">
        <v>738</v>
      </c>
      <c r="BO137" s="104" t="s">
        <v>2107</v>
      </c>
    </row>
    <row r="138" spans="1:67" s="7" customFormat="1" ht="72" hidden="1" customHeight="1" x14ac:dyDescent="0.55000000000000004">
      <c r="A138" s="177"/>
      <c r="B138" s="94">
        <v>307</v>
      </c>
      <c r="C138" s="94"/>
      <c r="D138" s="94"/>
      <c r="E138" s="94"/>
      <c r="F138" s="94" t="s">
        <v>867</v>
      </c>
      <c r="G138" s="190" t="s">
        <v>1715</v>
      </c>
      <c r="H138" s="94" t="s">
        <v>867</v>
      </c>
      <c r="I138" s="191" t="s">
        <v>55</v>
      </c>
      <c r="J138" s="192" t="s">
        <v>116</v>
      </c>
      <c r="K138" s="160" t="s">
        <v>594</v>
      </c>
      <c r="L138" s="70" t="s">
        <v>571</v>
      </c>
      <c r="M138" s="76" t="s">
        <v>571</v>
      </c>
      <c r="N138" s="78" t="s">
        <v>112</v>
      </c>
      <c r="O138" s="291" t="s">
        <v>2504</v>
      </c>
      <c r="P138" s="89" t="s">
        <v>2505</v>
      </c>
      <c r="Q138" s="71"/>
      <c r="R138" s="71"/>
      <c r="S138" s="179"/>
      <c r="T138" s="180" t="s">
        <v>640</v>
      </c>
      <c r="U138" s="180" t="s">
        <v>2506</v>
      </c>
      <c r="V138" s="159" t="s">
        <v>1715</v>
      </c>
      <c r="W138" s="179"/>
      <c r="X138" s="266"/>
      <c r="Y138" s="181" t="s">
        <v>16</v>
      </c>
      <c r="Z138" s="294"/>
      <c r="AA138" s="295"/>
      <c r="AB138" s="296" t="s">
        <v>552</v>
      </c>
      <c r="AC138" s="295">
        <v>1</v>
      </c>
      <c r="AD138" s="295">
        <v>0</v>
      </c>
      <c r="AE138" s="295">
        <v>-1</v>
      </c>
      <c r="AF138" s="77" t="s">
        <v>578</v>
      </c>
      <c r="AG138" s="78" t="s">
        <v>112</v>
      </c>
      <c r="AH138" s="78" t="s">
        <v>87</v>
      </c>
      <c r="AI138" s="291" t="s">
        <v>2504</v>
      </c>
      <c r="AJ138" s="181"/>
      <c r="AK138" s="78" t="s">
        <v>554</v>
      </c>
      <c r="AL138" s="181" t="s">
        <v>86</v>
      </c>
      <c r="AM138" s="68" t="s">
        <v>86</v>
      </c>
      <c r="AN138" s="68" t="s">
        <v>85</v>
      </c>
      <c r="AO138" s="163"/>
      <c r="AP138" s="179"/>
      <c r="AQ138" s="179"/>
      <c r="AR138" s="163"/>
      <c r="AS138" s="68"/>
      <c r="AT138" s="68" t="s">
        <v>13</v>
      </c>
      <c r="AU138" s="159" t="s">
        <v>1284</v>
      </c>
      <c r="AV138" s="70" t="s">
        <v>556</v>
      </c>
      <c r="AW138" s="70"/>
      <c r="AX138" s="70" t="s">
        <v>556</v>
      </c>
      <c r="AY138" s="70"/>
      <c r="AZ138" s="70"/>
      <c r="BA138" s="70"/>
      <c r="BB138" s="89" t="s">
        <v>1396</v>
      </c>
      <c r="BC138" s="266"/>
      <c r="BD138" s="266"/>
      <c r="BE138" s="266"/>
      <c r="BF138" s="266"/>
      <c r="BG138" s="266"/>
      <c r="BH138" s="181"/>
      <c r="BI138" s="267"/>
      <c r="BJ138" s="179" t="s">
        <v>2507</v>
      </c>
      <c r="BK138" s="297"/>
      <c r="BL138" s="298"/>
      <c r="BM138" s="17" t="s">
        <v>607</v>
      </c>
      <c r="BN138" s="168" t="s">
        <v>1392</v>
      </c>
      <c r="BO138" s="104" t="s">
        <v>1876</v>
      </c>
    </row>
    <row r="139" spans="1:67" s="7" customFormat="1" ht="108" hidden="1" customHeight="1" x14ac:dyDescent="0.55000000000000004">
      <c r="A139" s="177"/>
      <c r="B139" s="68">
        <v>310</v>
      </c>
      <c r="C139" s="68"/>
      <c r="D139" s="68"/>
      <c r="E139" s="68"/>
      <c r="F139" s="69" t="s">
        <v>867</v>
      </c>
      <c r="G139" s="159" t="s">
        <v>1715</v>
      </c>
      <c r="H139" s="68" t="s">
        <v>867</v>
      </c>
      <c r="I139" s="75" t="s">
        <v>55</v>
      </c>
      <c r="J139" s="81" t="s">
        <v>879</v>
      </c>
      <c r="K139" s="160" t="s">
        <v>594</v>
      </c>
      <c r="L139" s="70" t="s">
        <v>571</v>
      </c>
      <c r="M139" s="76" t="s">
        <v>571</v>
      </c>
      <c r="N139" s="78" t="s">
        <v>112</v>
      </c>
      <c r="O139" s="79" t="s">
        <v>2508</v>
      </c>
      <c r="P139" s="104" t="s">
        <v>2509</v>
      </c>
      <c r="Q139" s="104"/>
      <c r="R139" s="104"/>
      <c r="S139" s="89"/>
      <c r="T139" s="89" t="s">
        <v>16</v>
      </c>
      <c r="U139" s="89" t="s">
        <v>2510</v>
      </c>
      <c r="V139" s="159" t="s">
        <v>1715</v>
      </c>
      <c r="W139" s="89" t="s">
        <v>666</v>
      </c>
      <c r="X139" s="163"/>
      <c r="Y139" s="68" t="s">
        <v>16</v>
      </c>
      <c r="Z139" s="75"/>
      <c r="AA139" s="68"/>
      <c r="AB139" s="76" t="s">
        <v>552</v>
      </c>
      <c r="AC139" s="68">
        <v>1</v>
      </c>
      <c r="AD139" s="68">
        <v>0</v>
      </c>
      <c r="AE139" s="68">
        <v>-1</v>
      </c>
      <c r="AF139" s="77" t="s">
        <v>578</v>
      </c>
      <c r="AG139" s="78" t="s">
        <v>112</v>
      </c>
      <c r="AH139" s="78" t="s">
        <v>87</v>
      </c>
      <c r="AI139" s="79" t="s">
        <v>2508</v>
      </c>
      <c r="AJ139" s="68"/>
      <c r="AK139" s="79" t="s">
        <v>554</v>
      </c>
      <c r="AL139" s="68" t="s">
        <v>86</v>
      </c>
      <c r="AM139" s="159" t="s">
        <v>86</v>
      </c>
      <c r="AN139" s="159" t="s">
        <v>85</v>
      </c>
      <c r="AO139" s="104" t="s">
        <v>2511</v>
      </c>
      <c r="AP139" s="163"/>
      <c r="AQ139" s="163"/>
      <c r="AR139" s="104" t="s">
        <v>2510</v>
      </c>
      <c r="AS139" s="104">
        <v>4214859</v>
      </c>
      <c r="AT139" s="104"/>
      <c r="AU139" s="104"/>
      <c r="AV139" s="104"/>
      <c r="AW139" s="104"/>
      <c r="AX139" s="104"/>
      <c r="AY139" s="104"/>
      <c r="AZ139" s="104"/>
      <c r="BA139" s="104"/>
      <c r="BB139" s="104"/>
      <c r="BC139" s="163"/>
      <c r="BD139" s="163"/>
      <c r="BE139" s="163"/>
      <c r="BF139" s="163"/>
      <c r="BG139" s="163"/>
      <c r="BH139" s="68"/>
      <c r="BI139" s="75"/>
      <c r="BJ139" s="89" t="s">
        <v>2512</v>
      </c>
      <c r="BK139" s="170"/>
      <c r="BL139" s="167" t="s">
        <v>2513</v>
      </c>
      <c r="BM139" s="92" t="s">
        <v>607</v>
      </c>
      <c r="BN139" s="168" t="s">
        <v>608</v>
      </c>
      <c r="BO139" s="104" t="s">
        <v>63</v>
      </c>
    </row>
    <row r="140" spans="1:67" s="7" customFormat="1" ht="108" hidden="1" customHeight="1" x14ac:dyDescent="0.55000000000000004">
      <c r="A140" s="84">
        <v>115</v>
      </c>
      <c r="B140" s="68">
        <v>112</v>
      </c>
      <c r="C140" s="68" t="s">
        <v>55</v>
      </c>
      <c r="D140" s="68" t="s">
        <v>2514</v>
      </c>
      <c r="E140" s="68" t="s">
        <v>935</v>
      </c>
      <c r="F140" s="69" t="s">
        <v>735</v>
      </c>
      <c r="G140" s="159" t="s">
        <v>1715</v>
      </c>
      <c r="H140" s="68" t="s">
        <v>735</v>
      </c>
      <c r="I140" s="75" t="s">
        <v>55</v>
      </c>
      <c r="J140" s="81" t="s">
        <v>936</v>
      </c>
      <c r="K140" s="160" t="s">
        <v>594</v>
      </c>
      <c r="L140" s="70" t="s">
        <v>571</v>
      </c>
      <c r="M140" s="76" t="s">
        <v>571</v>
      </c>
      <c r="N140" s="78" t="s">
        <v>267</v>
      </c>
      <c r="O140" s="117" t="s">
        <v>2515</v>
      </c>
      <c r="P140" s="89" t="s">
        <v>938</v>
      </c>
      <c r="Q140" s="104"/>
      <c r="R140" s="104"/>
      <c r="S140" s="178" t="s">
        <v>2516</v>
      </c>
      <c r="T140" s="89" t="s">
        <v>16</v>
      </c>
      <c r="U140" s="89"/>
      <c r="V140" s="159" t="s">
        <v>1715</v>
      </c>
      <c r="W140" s="89" t="s">
        <v>16</v>
      </c>
      <c r="X140" s="163"/>
      <c r="Y140" s="68" t="s">
        <v>16</v>
      </c>
      <c r="Z140" s="75" t="s">
        <v>551</v>
      </c>
      <c r="AA140" s="68"/>
      <c r="AB140" s="76"/>
      <c r="AC140" s="68">
        <v>0</v>
      </c>
      <c r="AD140" s="68">
        <v>1</v>
      </c>
      <c r="AE140" s="68">
        <v>1</v>
      </c>
      <c r="AF140" s="77" t="s">
        <v>578</v>
      </c>
      <c r="AG140" s="78" t="s">
        <v>267</v>
      </c>
      <c r="AH140" s="78" t="s">
        <v>269</v>
      </c>
      <c r="AI140" s="117" t="s">
        <v>2515</v>
      </c>
      <c r="AJ140" s="68"/>
      <c r="AK140" s="134" t="s">
        <v>554</v>
      </c>
      <c r="AL140" s="68" t="s">
        <v>267</v>
      </c>
      <c r="AM140" s="68" t="s">
        <v>267</v>
      </c>
      <c r="AN140" s="68" t="s">
        <v>85</v>
      </c>
      <c r="AO140" s="283" t="s">
        <v>2183</v>
      </c>
      <c r="AP140" s="163"/>
      <c r="AQ140" s="79" t="s">
        <v>600</v>
      </c>
      <c r="AR140" s="163"/>
      <c r="AS140" s="68"/>
      <c r="AT140" s="68"/>
      <c r="AU140" s="159" t="s">
        <v>1284</v>
      </c>
      <c r="AV140" s="70" t="s">
        <v>556</v>
      </c>
      <c r="AW140" s="70"/>
      <c r="AX140" s="70" t="s">
        <v>556</v>
      </c>
      <c r="AY140" s="68"/>
      <c r="AZ140" s="68"/>
      <c r="BA140" s="68"/>
      <c r="BB140" s="89"/>
      <c r="BC140" s="163"/>
      <c r="BD140" s="163"/>
      <c r="BE140" s="163"/>
      <c r="BF140" s="163"/>
      <c r="BG140" s="163"/>
      <c r="BH140" s="68"/>
      <c r="BI140" s="75"/>
      <c r="BJ140" s="89"/>
      <c r="BK140" s="170"/>
      <c r="BL140" s="167"/>
      <c r="BM140" s="17" t="s">
        <v>607</v>
      </c>
      <c r="BN140" s="168" t="s">
        <v>1786</v>
      </c>
      <c r="BO140" s="169" t="s">
        <v>566</v>
      </c>
    </row>
    <row r="141" spans="1:67" s="7" customFormat="1" ht="37.4" hidden="1" customHeight="1" x14ac:dyDescent="0.55000000000000004">
      <c r="A141" s="158">
        <v>217</v>
      </c>
      <c r="B141" s="68">
        <v>111</v>
      </c>
      <c r="C141" s="68" t="s">
        <v>55</v>
      </c>
      <c r="D141" s="68" t="s">
        <v>2517</v>
      </c>
      <c r="E141" s="68" t="s">
        <v>2518</v>
      </c>
      <c r="F141" s="69" t="s">
        <v>735</v>
      </c>
      <c r="G141" s="159" t="s">
        <v>1715</v>
      </c>
      <c r="H141" s="68" t="s">
        <v>735</v>
      </c>
      <c r="I141" s="75" t="s">
        <v>55</v>
      </c>
      <c r="J141" s="81" t="s">
        <v>216</v>
      </c>
      <c r="K141" s="160" t="s">
        <v>594</v>
      </c>
      <c r="L141" s="70" t="s">
        <v>571</v>
      </c>
      <c r="M141" s="76" t="s">
        <v>571</v>
      </c>
      <c r="N141" s="78" t="s">
        <v>199</v>
      </c>
      <c r="O141" s="79" t="s">
        <v>2519</v>
      </c>
      <c r="P141" s="89" t="s">
        <v>946</v>
      </c>
      <c r="Q141" s="104"/>
      <c r="R141" s="104"/>
      <c r="S141" s="89"/>
      <c r="T141" s="89" t="s">
        <v>16</v>
      </c>
      <c r="U141" s="89"/>
      <c r="V141" s="159" t="s">
        <v>1715</v>
      </c>
      <c r="W141" s="89" t="s">
        <v>550</v>
      </c>
      <c r="X141" s="163"/>
      <c r="Y141" s="68" t="s">
        <v>16</v>
      </c>
      <c r="Z141" s="75" t="s">
        <v>990</v>
      </c>
      <c r="AA141" s="68" t="s">
        <v>893</v>
      </c>
      <c r="AB141" s="76"/>
      <c r="AC141" s="68">
        <v>0</v>
      </c>
      <c r="AD141" s="68">
        <v>1</v>
      </c>
      <c r="AE141" s="68">
        <v>1</v>
      </c>
      <c r="AF141" s="77" t="s">
        <v>578</v>
      </c>
      <c r="AG141" s="78" t="s">
        <v>199</v>
      </c>
      <c r="AH141" s="78" t="s">
        <v>1790</v>
      </c>
      <c r="AI141" s="79" t="s">
        <v>2519</v>
      </c>
      <c r="AJ141" s="68"/>
      <c r="AK141" s="79" t="s">
        <v>600</v>
      </c>
      <c r="AL141" s="68" t="s">
        <v>199</v>
      </c>
      <c r="AM141" s="68" t="s">
        <v>199</v>
      </c>
      <c r="AN141" s="68" t="s">
        <v>200</v>
      </c>
      <c r="AO141" s="184" t="s">
        <v>949</v>
      </c>
      <c r="AP141" s="163"/>
      <c r="AQ141" s="163"/>
      <c r="AR141" s="163"/>
      <c r="AS141" s="68"/>
      <c r="AT141" s="68" t="s">
        <v>13</v>
      </c>
      <c r="AU141" s="159" t="s">
        <v>1284</v>
      </c>
      <c r="AV141" s="70" t="s">
        <v>556</v>
      </c>
      <c r="AW141" s="70"/>
      <c r="AX141" s="70" t="s">
        <v>556</v>
      </c>
      <c r="AY141" s="70"/>
      <c r="AZ141" s="70"/>
      <c r="BA141" s="70"/>
      <c r="BB141" s="89" t="s">
        <v>1240</v>
      </c>
      <c r="BC141" s="163"/>
      <c r="BD141" s="163"/>
      <c r="BE141" s="163"/>
      <c r="BF141" s="163"/>
      <c r="BG141" s="163"/>
      <c r="BH141" s="68"/>
      <c r="BI141" s="75"/>
      <c r="BJ141" s="89"/>
      <c r="BK141" s="170"/>
      <c r="BL141" s="167"/>
      <c r="BM141" s="17" t="s">
        <v>607</v>
      </c>
      <c r="BN141" s="168" t="s">
        <v>788</v>
      </c>
      <c r="BO141" s="169" t="s">
        <v>566</v>
      </c>
    </row>
    <row r="142" spans="1:67" s="7" customFormat="1" ht="16.5" hidden="1" customHeight="1" x14ac:dyDescent="0.55000000000000004">
      <c r="A142" s="84" t="s">
        <v>616</v>
      </c>
      <c r="B142" s="68">
        <v>118</v>
      </c>
      <c r="C142" s="68" t="s">
        <v>55</v>
      </c>
      <c r="D142" s="68" t="s">
        <v>2520</v>
      </c>
      <c r="E142" s="68" t="s">
        <v>2521</v>
      </c>
      <c r="F142" s="69" t="s">
        <v>541</v>
      </c>
      <c r="G142" s="159" t="s">
        <v>1715</v>
      </c>
      <c r="H142" s="68" t="s">
        <v>541</v>
      </c>
      <c r="I142" s="75" t="s">
        <v>55</v>
      </c>
      <c r="J142" s="81" t="s">
        <v>986</v>
      </c>
      <c r="K142" s="160" t="s">
        <v>594</v>
      </c>
      <c r="L142" s="70" t="s">
        <v>571</v>
      </c>
      <c r="M142" s="76" t="s">
        <v>571</v>
      </c>
      <c r="N142" s="72" t="s">
        <v>546</v>
      </c>
      <c r="O142" s="171" t="s">
        <v>2522</v>
      </c>
      <c r="P142" s="89" t="s">
        <v>2523</v>
      </c>
      <c r="Q142" s="104"/>
      <c r="R142" s="104"/>
      <c r="S142" s="89" t="s">
        <v>2524</v>
      </c>
      <c r="T142" s="89" t="s">
        <v>16</v>
      </c>
      <c r="U142" s="89"/>
      <c r="V142" s="159" t="s">
        <v>1715</v>
      </c>
      <c r="W142" s="89" t="s">
        <v>550</v>
      </c>
      <c r="X142" s="163"/>
      <c r="Y142" s="68" t="s">
        <v>16</v>
      </c>
      <c r="Z142" s="75" t="s">
        <v>990</v>
      </c>
      <c r="AA142" s="68"/>
      <c r="AB142" s="76"/>
      <c r="AC142" s="68">
        <v>0</v>
      </c>
      <c r="AD142" s="68">
        <v>1</v>
      </c>
      <c r="AE142" s="68">
        <v>1</v>
      </c>
      <c r="AF142" s="77" t="s">
        <v>578</v>
      </c>
      <c r="AG142" s="78" t="s">
        <v>292</v>
      </c>
      <c r="AH142" s="78" t="s">
        <v>293</v>
      </c>
      <c r="AI142" s="171" t="s">
        <v>2522</v>
      </c>
      <c r="AJ142" s="68"/>
      <c r="AK142" s="78" t="s">
        <v>554</v>
      </c>
      <c r="AL142" s="68" t="s">
        <v>199</v>
      </c>
      <c r="AM142" s="68" t="s">
        <v>199</v>
      </c>
      <c r="AN142" s="68" t="s">
        <v>200</v>
      </c>
      <c r="AO142" s="189" t="s">
        <v>991</v>
      </c>
      <c r="AP142" s="163"/>
      <c r="AQ142" s="163"/>
      <c r="AR142" s="163" t="s">
        <v>993</v>
      </c>
      <c r="AS142" s="68"/>
      <c r="AT142" s="68"/>
      <c r="AU142" s="159" t="s">
        <v>1543</v>
      </c>
      <c r="AV142" s="70" t="s">
        <v>556</v>
      </c>
      <c r="AW142" s="70"/>
      <c r="AX142" s="70" t="s">
        <v>556</v>
      </c>
      <c r="AY142" s="70" t="s">
        <v>556</v>
      </c>
      <c r="AZ142" s="70"/>
      <c r="BA142" s="70"/>
      <c r="BB142" s="89" t="s">
        <v>2294</v>
      </c>
      <c r="BC142" s="163"/>
      <c r="BD142" s="163"/>
      <c r="BE142" s="163"/>
      <c r="BF142" s="163"/>
      <c r="BG142" s="163"/>
      <c r="BH142" s="68"/>
      <c r="BI142" s="75"/>
      <c r="BJ142" s="89"/>
      <c r="BK142" s="170"/>
      <c r="BL142" s="167"/>
      <c r="BM142" s="92" t="s">
        <v>607</v>
      </c>
      <c r="BN142" s="81" t="s">
        <v>565</v>
      </c>
      <c r="BO142" s="169" t="s">
        <v>566</v>
      </c>
    </row>
    <row r="143" spans="1:67" s="7" customFormat="1" ht="16.5" hidden="1" customHeight="1" x14ac:dyDescent="0.55000000000000004">
      <c r="A143" s="158" t="s">
        <v>616</v>
      </c>
      <c r="B143" s="68">
        <v>521</v>
      </c>
      <c r="C143" s="68"/>
      <c r="D143" s="68"/>
      <c r="E143" s="68"/>
      <c r="F143" s="69" t="s">
        <v>735</v>
      </c>
      <c r="G143" s="159" t="s">
        <v>1715</v>
      </c>
      <c r="H143" s="68" t="s">
        <v>735</v>
      </c>
      <c r="I143" s="75" t="s">
        <v>55</v>
      </c>
      <c r="J143" s="81" t="s">
        <v>1128</v>
      </c>
      <c r="K143" s="160" t="s">
        <v>594</v>
      </c>
      <c r="L143" s="70" t="s">
        <v>571</v>
      </c>
      <c r="M143" s="76" t="s">
        <v>571</v>
      </c>
      <c r="N143" s="78" t="s">
        <v>199</v>
      </c>
      <c r="O143" s="299" t="s">
        <v>2525</v>
      </c>
      <c r="P143" s="161" t="s">
        <v>1130</v>
      </c>
      <c r="Q143" s="104"/>
      <c r="R143" s="104"/>
      <c r="S143" s="89"/>
      <c r="T143" s="89" t="s">
        <v>16</v>
      </c>
      <c r="U143" s="89"/>
      <c r="V143" s="159" t="s">
        <v>1715</v>
      </c>
      <c r="W143" s="89" t="s">
        <v>550</v>
      </c>
      <c r="X143" s="163"/>
      <c r="Y143" s="68" t="s">
        <v>16</v>
      </c>
      <c r="Z143" s="75"/>
      <c r="AA143" s="68"/>
      <c r="AB143" s="76"/>
      <c r="AC143" s="68"/>
      <c r="AD143" s="68"/>
      <c r="AE143" s="68">
        <v>1</v>
      </c>
      <c r="AF143" s="77" t="s">
        <v>578</v>
      </c>
      <c r="AG143" s="78" t="s">
        <v>199</v>
      </c>
      <c r="AH143" s="78" t="s">
        <v>1790</v>
      </c>
      <c r="AI143" s="299" t="s">
        <v>2525</v>
      </c>
      <c r="AJ143" s="299" t="s">
        <v>1828</v>
      </c>
      <c r="AK143" s="78" t="s">
        <v>554</v>
      </c>
      <c r="AL143" s="68" t="s">
        <v>199</v>
      </c>
      <c r="AM143" s="68" t="s">
        <v>199</v>
      </c>
      <c r="AN143" s="68" t="s">
        <v>200</v>
      </c>
      <c r="AO143" s="184" t="s">
        <v>2197</v>
      </c>
      <c r="AP143" s="163"/>
      <c r="AQ143" s="163"/>
      <c r="AR143" s="163" t="s">
        <v>2198</v>
      </c>
      <c r="AS143" s="68" t="s">
        <v>2199</v>
      </c>
      <c r="AT143" s="68"/>
      <c r="AU143" s="159" t="s">
        <v>1284</v>
      </c>
      <c r="AV143" s="70" t="s">
        <v>556</v>
      </c>
      <c r="AW143" s="70"/>
      <c r="AX143" s="70" t="s">
        <v>556</v>
      </c>
      <c r="AY143" s="70"/>
      <c r="AZ143" s="70"/>
      <c r="BA143" s="70"/>
      <c r="BB143" s="89" t="s">
        <v>1240</v>
      </c>
      <c r="BC143" s="163"/>
      <c r="BD143" s="163"/>
      <c r="BE143" s="163"/>
      <c r="BF143" s="163"/>
      <c r="BG143" s="163"/>
      <c r="BH143" s="68"/>
      <c r="BI143" s="75"/>
      <c r="BJ143" s="89" t="s">
        <v>1137</v>
      </c>
      <c r="BK143" s="170"/>
      <c r="BL143" s="167"/>
      <c r="BM143" s="17" t="s">
        <v>607</v>
      </c>
      <c r="BN143" s="168" t="s">
        <v>788</v>
      </c>
      <c r="BO143" s="169" t="s">
        <v>566</v>
      </c>
    </row>
    <row r="144" spans="1:67" s="7" customFormat="1" ht="22.5" hidden="1" customHeight="1" x14ac:dyDescent="0.55000000000000004">
      <c r="A144" s="158" t="s">
        <v>616</v>
      </c>
      <c r="B144" s="68">
        <v>348</v>
      </c>
      <c r="C144" s="68"/>
      <c r="D144" s="68"/>
      <c r="E144" s="68"/>
      <c r="F144" s="69" t="s">
        <v>735</v>
      </c>
      <c r="G144" s="159" t="s">
        <v>1715</v>
      </c>
      <c r="H144" s="68" t="s">
        <v>735</v>
      </c>
      <c r="I144" s="75" t="s">
        <v>55</v>
      </c>
      <c r="J144" s="81" t="s">
        <v>2194</v>
      </c>
      <c r="K144" s="160" t="s">
        <v>594</v>
      </c>
      <c r="L144" s="70" t="s">
        <v>571</v>
      </c>
      <c r="M144" s="76" t="s">
        <v>571</v>
      </c>
      <c r="N144" s="78" t="s">
        <v>199</v>
      </c>
      <c r="O144" s="79" t="s">
        <v>2526</v>
      </c>
      <c r="P144" s="161" t="s">
        <v>2196</v>
      </c>
      <c r="Q144" s="104"/>
      <c r="R144" s="104"/>
      <c r="S144" s="89"/>
      <c r="T144" s="89" t="s">
        <v>16</v>
      </c>
      <c r="U144" s="89"/>
      <c r="V144" s="159" t="s">
        <v>1715</v>
      </c>
      <c r="W144" s="89" t="s">
        <v>550</v>
      </c>
      <c r="X144" s="163"/>
      <c r="Y144" s="68" t="s">
        <v>16</v>
      </c>
      <c r="Z144" s="75"/>
      <c r="AA144" s="68" t="s">
        <v>893</v>
      </c>
      <c r="AB144" s="76"/>
      <c r="AC144" s="68">
        <v>1</v>
      </c>
      <c r="AD144" s="68">
        <v>0</v>
      </c>
      <c r="AE144" s="68">
        <v>-1</v>
      </c>
      <c r="AF144" s="77" t="s">
        <v>578</v>
      </c>
      <c r="AG144" s="78" t="s">
        <v>298</v>
      </c>
      <c r="AH144" s="78" t="s">
        <v>202</v>
      </c>
      <c r="AI144" s="79" t="s">
        <v>2526</v>
      </c>
      <c r="AJ144" s="68"/>
      <c r="AK144" s="78" t="s">
        <v>554</v>
      </c>
      <c r="AL144" s="68" t="s">
        <v>199</v>
      </c>
      <c r="AM144" s="246" t="s">
        <v>1644</v>
      </c>
      <c r="AN144" s="246" t="s">
        <v>1644</v>
      </c>
      <c r="AO144" s="253" t="s">
        <v>2197</v>
      </c>
      <c r="AP144" s="163"/>
      <c r="AQ144" s="163"/>
      <c r="AR144" s="257" t="s">
        <v>2198</v>
      </c>
      <c r="AS144" s="246" t="s">
        <v>2199</v>
      </c>
      <c r="AT144" s="246"/>
      <c r="AU144" s="247" t="s">
        <v>1284</v>
      </c>
      <c r="AV144" s="251" t="s">
        <v>556</v>
      </c>
      <c r="AW144" s="251"/>
      <c r="AX144" s="251" t="s">
        <v>556</v>
      </c>
      <c r="AY144" s="251"/>
      <c r="AZ144" s="251"/>
      <c r="BA144" s="251"/>
      <c r="BB144" s="253" t="s">
        <v>1444</v>
      </c>
      <c r="BC144" s="163"/>
      <c r="BD144" s="163"/>
      <c r="BE144" s="163"/>
      <c r="BF144" s="163"/>
      <c r="BG144" s="163"/>
      <c r="BH144" s="68"/>
      <c r="BI144" s="75"/>
      <c r="BJ144" s="89"/>
      <c r="BK144" s="170"/>
      <c r="BL144" s="167"/>
      <c r="BM144" s="17" t="s">
        <v>607</v>
      </c>
      <c r="BN144" s="168" t="s">
        <v>788</v>
      </c>
      <c r="BO144" s="169" t="s">
        <v>566</v>
      </c>
    </row>
    <row r="145" spans="1:67" s="7" customFormat="1" ht="42" hidden="1" customHeight="1" x14ac:dyDescent="0.55000000000000004">
      <c r="A145" s="158" t="s">
        <v>616</v>
      </c>
      <c r="B145" s="94">
        <v>352</v>
      </c>
      <c r="C145" s="94"/>
      <c r="D145" s="94"/>
      <c r="E145" s="94"/>
      <c r="F145" s="94" t="s">
        <v>593</v>
      </c>
      <c r="G145" s="190" t="s">
        <v>1715</v>
      </c>
      <c r="H145" s="94" t="s">
        <v>593</v>
      </c>
      <c r="I145" s="191" t="s">
        <v>55</v>
      </c>
      <c r="J145" s="192" t="s">
        <v>282</v>
      </c>
      <c r="K145" s="213" t="s">
        <v>594</v>
      </c>
      <c r="L145" s="70" t="s">
        <v>571</v>
      </c>
      <c r="M145" s="76" t="s">
        <v>571</v>
      </c>
      <c r="N145" s="78" t="s">
        <v>285</v>
      </c>
      <c r="O145" s="79" t="s">
        <v>2527</v>
      </c>
      <c r="P145" s="89" t="s">
        <v>1830</v>
      </c>
      <c r="Q145" s="89"/>
      <c r="R145" s="89"/>
      <c r="S145" s="171" t="s">
        <v>1831</v>
      </c>
      <c r="T145" s="89" t="s">
        <v>16</v>
      </c>
      <c r="U145" s="89" t="s">
        <v>1832</v>
      </c>
      <c r="V145" s="159" t="s">
        <v>1715</v>
      </c>
      <c r="W145" s="89" t="s">
        <v>666</v>
      </c>
      <c r="X145" s="163"/>
      <c r="Y145" s="68" t="s">
        <v>16</v>
      </c>
      <c r="Z145" s="75"/>
      <c r="AA145" s="68"/>
      <c r="AB145" s="76"/>
      <c r="AC145" s="68">
        <v>1</v>
      </c>
      <c r="AD145" s="68">
        <v>0</v>
      </c>
      <c r="AE145" s="68">
        <v>-1</v>
      </c>
      <c r="AF145" s="77" t="s">
        <v>578</v>
      </c>
      <c r="AG145" s="78" t="s">
        <v>285</v>
      </c>
      <c r="AH145" s="78" t="s">
        <v>286</v>
      </c>
      <c r="AI145" s="79" t="s">
        <v>2527</v>
      </c>
      <c r="AJ145" s="68"/>
      <c r="AK145" s="78" t="s">
        <v>554</v>
      </c>
      <c r="AL145" s="68"/>
      <c r="AM145" s="68" t="s">
        <v>86</v>
      </c>
      <c r="AN145" s="68" t="s">
        <v>85</v>
      </c>
      <c r="AO145" s="89" t="s">
        <v>1832</v>
      </c>
      <c r="AP145" s="89"/>
      <c r="AQ145" s="89"/>
      <c r="AR145" s="163" t="s">
        <v>2201</v>
      </c>
      <c r="AS145" s="68"/>
      <c r="AT145" s="68"/>
      <c r="AU145" s="159" t="s">
        <v>1284</v>
      </c>
      <c r="AV145" s="70" t="s">
        <v>556</v>
      </c>
      <c r="AW145" s="70"/>
      <c r="AX145" s="70" t="s">
        <v>556</v>
      </c>
      <c r="AY145" s="70"/>
      <c r="AZ145" s="70"/>
      <c r="BA145" s="70"/>
      <c r="BB145" s="89" t="s">
        <v>2528</v>
      </c>
      <c r="BC145" s="163"/>
      <c r="BD145" s="163"/>
      <c r="BE145" s="163"/>
      <c r="BF145" s="163"/>
      <c r="BG145" s="163"/>
      <c r="BH145" s="68"/>
      <c r="BI145" s="75"/>
      <c r="BJ145" s="89" t="s">
        <v>1836</v>
      </c>
      <c r="BK145" s="170"/>
      <c r="BL145" s="167"/>
      <c r="BM145" s="17" t="s">
        <v>607</v>
      </c>
      <c r="BN145" s="168" t="s">
        <v>1362</v>
      </c>
      <c r="BO145" s="169" t="s">
        <v>566</v>
      </c>
    </row>
    <row r="146" spans="1:67" s="7" customFormat="1" ht="36" customHeight="1" x14ac:dyDescent="0.55000000000000004">
      <c r="A146" s="158" t="s">
        <v>616</v>
      </c>
      <c r="B146" s="181">
        <v>143</v>
      </c>
      <c r="C146" s="68" t="s">
        <v>55</v>
      </c>
      <c r="D146" s="68" t="s">
        <v>2529</v>
      </c>
      <c r="E146" s="68"/>
      <c r="F146" s="69" t="s">
        <v>867</v>
      </c>
      <c r="G146" s="159" t="s">
        <v>1715</v>
      </c>
      <c r="H146" s="68" t="s">
        <v>867</v>
      </c>
      <c r="I146" s="75" t="s">
        <v>55</v>
      </c>
      <c r="J146" s="81" t="s">
        <v>1839</v>
      </c>
      <c r="K146" s="160" t="s">
        <v>594</v>
      </c>
      <c r="L146" s="70" t="s">
        <v>571</v>
      </c>
      <c r="M146" s="76" t="s">
        <v>571</v>
      </c>
      <c r="N146" s="78" t="s">
        <v>124</v>
      </c>
      <c r="O146" s="79" t="s">
        <v>2530</v>
      </c>
      <c r="P146" s="89" t="s">
        <v>2531</v>
      </c>
      <c r="Q146" s="300"/>
      <c r="R146" s="300"/>
      <c r="S146" s="171" t="s">
        <v>1842</v>
      </c>
      <c r="T146" s="180" t="s">
        <v>665</v>
      </c>
      <c r="U146" s="180" t="s">
        <v>1844</v>
      </c>
      <c r="V146" s="159" t="s">
        <v>1715</v>
      </c>
      <c r="W146" s="179"/>
      <c r="X146" s="266"/>
      <c r="Y146" s="181" t="s">
        <v>16</v>
      </c>
      <c r="Z146" s="295" t="s">
        <v>990</v>
      </c>
      <c r="AA146" s="301"/>
      <c r="AB146" s="302"/>
      <c r="AC146" s="295">
        <v>0</v>
      </c>
      <c r="AD146" s="295">
        <v>1</v>
      </c>
      <c r="AE146" s="295">
        <v>1</v>
      </c>
      <c r="AF146" s="77" t="s">
        <v>578</v>
      </c>
      <c r="AG146" s="78" t="s">
        <v>112</v>
      </c>
      <c r="AH146" s="78" t="s">
        <v>87</v>
      </c>
      <c r="AI146" s="79" t="s">
        <v>2530</v>
      </c>
      <c r="AJ146" s="181"/>
      <c r="AK146" s="78" t="s">
        <v>554</v>
      </c>
      <c r="AL146" s="181" t="s">
        <v>86</v>
      </c>
      <c r="AM146" s="181" t="s">
        <v>86</v>
      </c>
      <c r="AN146" s="181" t="s">
        <v>85</v>
      </c>
      <c r="AO146" s="179" t="s">
        <v>1843</v>
      </c>
      <c r="AP146" s="179"/>
      <c r="AQ146" s="179"/>
      <c r="AR146" s="271" t="s">
        <v>1844</v>
      </c>
      <c r="AS146" s="180">
        <v>1998666.66</v>
      </c>
      <c r="AT146" s="181" t="s">
        <v>13</v>
      </c>
      <c r="AU146" s="182"/>
      <c r="AV146" s="181"/>
      <c r="AW146" s="181"/>
      <c r="AX146" s="181"/>
      <c r="AY146" s="181"/>
      <c r="AZ146" s="181"/>
      <c r="BA146" s="181"/>
      <c r="BB146" s="179"/>
      <c r="BC146" s="266"/>
      <c r="BD146" s="266"/>
      <c r="BE146" s="266"/>
      <c r="BF146" s="266"/>
      <c r="BG146" s="266"/>
      <c r="BH146" s="181"/>
      <c r="BI146" s="267"/>
      <c r="BJ146" s="179" t="s">
        <v>2532</v>
      </c>
      <c r="BK146" s="297"/>
      <c r="BL146" s="298" t="s">
        <v>2533</v>
      </c>
      <c r="BM146" s="17" t="s">
        <v>607</v>
      </c>
      <c r="BN146" s="168" t="s">
        <v>591</v>
      </c>
      <c r="BO146" s="104" t="s">
        <v>877</v>
      </c>
    </row>
    <row r="147" spans="1:67" s="7" customFormat="1" ht="36" hidden="1" customHeight="1" x14ac:dyDescent="0.55000000000000004">
      <c r="A147" s="84" t="s">
        <v>616</v>
      </c>
      <c r="B147" s="68">
        <v>546</v>
      </c>
      <c r="C147" s="17"/>
      <c r="D147" s="17"/>
      <c r="E147" s="17"/>
      <c r="F147" s="241"/>
      <c r="G147" s="159" t="s">
        <v>1715</v>
      </c>
      <c r="H147" s="68" t="s">
        <v>2075</v>
      </c>
      <c r="I147" s="75" t="s">
        <v>55</v>
      </c>
      <c r="J147" s="81" t="s">
        <v>2228</v>
      </c>
      <c r="K147" s="160" t="s">
        <v>594</v>
      </c>
      <c r="L147" s="70" t="s">
        <v>571</v>
      </c>
      <c r="M147" s="76" t="s">
        <v>571</v>
      </c>
      <c r="N147" s="78" t="s">
        <v>2075</v>
      </c>
      <c r="O147" s="171" t="s">
        <v>2534</v>
      </c>
      <c r="P147" s="89" t="s">
        <v>2535</v>
      </c>
      <c r="Q147" s="161"/>
      <c r="R147" s="161"/>
      <c r="S147" s="147"/>
      <c r="T147" s="147"/>
      <c r="U147" s="147"/>
      <c r="V147" s="159" t="s">
        <v>1715</v>
      </c>
      <c r="W147" s="89"/>
      <c r="X147" s="163"/>
      <c r="Y147" s="68" t="s">
        <v>16</v>
      </c>
      <c r="Z147" s="17"/>
      <c r="AA147" s="17"/>
      <c r="AB147" s="168"/>
      <c r="AC147" s="17"/>
      <c r="AD147" s="17"/>
      <c r="AE147" s="17"/>
      <c r="AF147" s="77" t="s">
        <v>578</v>
      </c>
      <c r="AG147" s="78" t="s">
        <v>2478</v>
      </c>
      <c r="AH147" s="78" t="s">
        <v>202</v>
      </c>
      <c r="AI147" s="171" t="s">
        <v>2534</v>
      </c>
      <c r="AJ147" s="229"/>
      <c r="AK147" s="79" t="s">
        <v>554</v>
      </c>
      <c r="AL147" s="115"/>
      <c r="AM147" s="68" t="s">
        <v>2075</v>
      </c>
      <c r="AN147" s="68" t="s">
        <v>85</v>
      </c>
      <c r="AO147" s="89" t="s">
        <v>2231</v>
      </c>
      <c r="AP147" s="243"/>
      <c r="AQ147" s="243"/>
      <c r="AR147" s="89" t="s">
        <v>2536</v>
      </c>
      <c r="AS147" s="68"/>
      <c r="AT147" s="68"/>
      <c r="AU147" s="159"/>
      <c r="AV147" s="68"/>
      <c r="AW147" s="68"/>
      <c r="AX147" s="68"/>
      <c r="AY147" s="68"/>
      <c r="AZ147" s="68"/>
      <c r="BA147" s="74"/>
      <c r="BB147" s="73"/>
      <c r="BC147" s="92"/>
      <c r="BD147" s="92"/>
      <c r="BE147" s="92"/>
      <c r="BF147" s="243"/>
      <c r="BG147" s="147"/>
      <c r="BH147" s="115"/>
      <c r="BI147" s="177"/>
      <c r="BJ147" s="147"/>
      <c r="BK147" s="244"/>
      <c r="BL147" s="17"/>
      <c r="BM147" s="83" t="s">
        <v>607</v>
      </c>
      <c r="BN147" s="83" t="s">
        <v>738</v>
      </c>
      <c r="BO147" s="104" t="s">
        <v>2107</v>
      </c>
    </row>
    <row r="148" spans="1:67" s="7" customFormat="1" ht="36" hidden="1" customHeight="1" x14ac:dyDescent="0.55000000000000004">
      <c r="A148" s="158">
        <v>28</v>
      </c>
      <c r="B148" s="68">
        <v>150</v>
      </c>
      <c r="C148" s="68" t="s">
        <v>55</v>
      </c>
      <c r="D148" s="68" t="s">
        <v>2537</v>
      </c>
      <c r="E148" s="68"/>
      <c r="F148" s="69" t="s">
        <v>2075</v>
      </c>
      <c r="G148" s="159" t="s">
        <v>1715</v>
      </c>
      <c r="H148" s="68" t="s">
        <v>2075</v>
      </c>
      <c r="I148" s="75" t="s">
        <v>55</v>
      </c>
      <c r="J148" s="81" t="s">
        <v>2233</v>
      </c>
      <c r="K148" s="160" t="s">
        <v>594</v>
      </c>
      <c r="L148" s="70" t="s">
        <v>571</v>
      </c>
      <c r="M148" s="76" t="s">
        <v>571</v>
      </c>
      <c r="N148" s="78" t="s">
        <v>2075</v>
      </c>
      <c r="O148" s="171" t="s">
        <v>2538</v>
      </c>
      <c r="P148" s="161" t="s">
        <v>2539</v>
      </c>
      <c r="Q148" s="288"/>
      <c r="R148" s="288"/>
      <c r="S148" s="89"/>
      <c r="T148" s="89" t="s">
        <v>16</v>
      </c>
      <c r="U148" s="89"/>
      <c r="V148" s="159" t="s">
        <v>1715</v>
      </c>
      <c r="W148" s="89" t="s">
        <v>2079</v>
      </c>
      <c r="X148" s="163"/>
      <c r="Y148" s="68" t="s">
        <v>16</v>
      </c>
      <c r="Z148" s="68"/>
      <c r="AA148" s="68" t="s">
        <v>893</v>
      </c>
      <c r="AB148" s="70"/>
      <c r="AC148" s="68">
        <v>0</v>
      </c>
      <c r="AD148" s="68">
        <v>1</v>
      </c>
      <c r="AE148" s="68">
        <v>1</v>
      </c>
      <c r="AF148" s="77" t="s">
        <v>578</v>
      </c>
      <c r="AG148" s="78" t="s">
        <v>2540</v>
      </c>
      <c r="AH148" s="78" t="s">
        <v>202</v>
      </c>
      <c r="AI148" s="171" t="s">
        <v>2538</v>
      </c>
      <c r="AJ148" s="162" t="s">
        <v>2236</v>
      </c>
      <c r="AK148" s="78" t="s">
        <v>554</v>
      </c>
      <c r="AL148" s="68" t="s">
        <v>2075</v>
      </c>
      <c r="AM148" s="68" t="s">
        <v>2075</v>
      </c>
      <c r="AN148" s="68" t="s">
        <v>85</v>
      </c>
      <c r="AO148" s="174" t="s">
        <v>2237</v>
      </c>
      <c r="AP148" s="73" t="s">
        <v>2541</v>
      </c>
      <c r="AQ148" s="163"/>
      <c r="AR148" s="74" t="s">
        <v>2239</v>
      </c>
      <c r="AS148" s="70" t="s">
        <v>2240</v>
      </c>
      <c r="AT148" s="68"/>
      <c r="AU148" s="159" t="s">
        <v>1969</v>
      </c>
      <c r="AV148" s="70"/>
      <c r="AW148" s="70"/>
      <c r="AX148" s="70" t="s">
        <v>556</v>
      </c>
      <c r="AY148" s="70" t="s">
        <v>556</v>
      </c>
      <c r="AZ148" s="70"/>
      <c r="BA148" s="70"/>
      <c r="BB148" s="73" t="s">
        <v>2541</v>
      </c>
      <c r="BC148" s="163"/>
      <c r="BD148" s="163"/>
      <c r="BE148" s="163"/>
      <c r="BF148" s="163"/>
      <c r="BG148" s="163"/>
      <c r="BH148" s="68"/>
      <c r="BI148" s="75"/>
      <c r="BJ148" s="89" t="s">
        <v>2115</v>
      </c>
      <c r="BK148" s="170"/>
      <c r="BL148" s="167"/>
      <c r="BM148" s="83" t="s">
        <v>607</v>
      </c>
      <c r="BN148" s="85" t="s">
        <v>738</v>
      </c>
      <c r="BO148" s="104" t="s">
        <v>2107</v>
      </c>
    </row>
    <row r="149" spans="1:67" s="7" customFormat="1" ht="36" hidden="1" customHeight="1" x14ac:dyDescent="0.55000000000000004">
      <c r="A149" s="158">
        <v>157</v>
      </c>
      <c r="B149" s="68">
        <v>356</v>
      </c>
      <c r="C149" s="68"/>
      <c r="D149" s="68"/>
      <c r="E149" s="68"/>
      <c r="F149" s="69" t="s">
        <v>2075</v>
      </c>
      <c r="G149" s="159" t="s">
        <v>1715</v>
      </c>
      <c r="H149" s="68" t="s">
        <v>2075</v>
      </c>
      <c r="I149" s="75" t="s">
        <v>55</v>
      </c>
      <c r="J149" s="81" t="s">
        <v>2241</v>
      </c>
      <c r="K149" s="160" t="s">
        <v>594</v>
      </c>
      <c r="L149" s="70" t="s">
        <v>571</v>
      </c>
      <c r="M149" s="76" t="s">
        <v>571</v>
      </c>
      <c r="N149" s="78" t="s">
        <v>2075</v>
      </c>
      <c r="O149" s="171" t="s">
        <v>2542</v>
      </c>
      <c r="P149" s="161" t="s">
        <v>2543</v>
      </c>
      <c r="Q149" s="104"/>
      <c r="R149" s="104"/>
      <c r="S149" s="89"/>
      <c r="T149" s="89" t="s">
        <v>16</v>
      </c>
      <c r="U149" s="89"/>
      <c r="V149" s="159" t="s">
        <v>1715</v>
      </c>
      <c r="W149" s="89" t="s">
        <v>2079</v>
      </c>
      <c r="X149" s="163"/>
      <c r="Y149" s="68" t="s">
        <v>16</v>
      </c>
      <c r="Z149" s="68"/>
      <c r="AA149" s="68" t="s">
        <v>893</v>
      </c>
      <c r="AB149" s="70"/>
      <c r="AC149" s="68">
        <v>1</v>
      </c>
      <c r="AD149" s="68">
        <v>0</v>
      </c>
      <c r="AE149" s="68">
        <v>-1</v>
      </c>
      <c r="AF149" s="77" t="s">
        <v>578</v>
      </c>
      <c r="AG149" s="78" t="s">
        <v>2478</v>
      </c>
      <c r="AH149" s="78" t="s">
        <v>202</v>
      </c>
      <c r="AI149" s="171" t="s">
        <v>2542</v>
      </c>
      <c r="AJ149" s="162" t="s">
        <v>2081</v>
      </c>
      <c r="AK149" s="78" t="s">
        <v>554</v>
      </c>
      <c r="AL149" s="68" t="s">
        <v>2075</v>
      </c>
      <c r="AM149" s="68" t="s">
        <v>2075</v>
      </c>
      <c r="AN149" s="68" t="s">
        <v>85</v>
      </c>
      <c r="AO149" s="174" t="s">
        <v>2237</v>
      </c>
      <c r="AP149" s="73" t="s">
        <v>1240</v>
      </c>
      <c r="AQ149" s="163"/>
      <c r="AR149" s="74" t="s">
        <v>2239</v>
      </c>
      <c r="AS149" s="70" t="s">
        <v>2240</v>
      </c>
      <c r="AT149" s="68"/>
      <c r="AU149" s="159" t="s">
        <v>1969</v>
      </c>
      <c r="AV149" s="70"/>
      <c r="AW149" s="70"/>
      <c r="AX149" s="70" t="s">
        <v>556</v>
      </c>
      <c r="AY149" s="70"/>
      <c r="AZ149" s="70"/>
      <c r="BA149" s="70"/>
      <c r="BB149" s="73" t="s">
        <v>1240</v>
      </c>
      <c r="BC149" s="163"/>
      <c r="BD149" s="163"/>
      <c r="BE149" s="163"/>
      <c r="BF149" s="163"/>
      <c r="BG149" s="163"/>
      <c r="BH149" s="68"/>
      <c r="BI149" s="75"/>
      <c r="BJ149" s="89" t="s">
        <v>2244</v>
      </c>
      <c r="BK149" s="170"/>
      <c r="BL149" s="167" t="s">
        <v>2245</v>
      </c>
      <c r="BM149" s="83" t="s">
        <v>607</v>
      </c>
      <c r="BN149" s="85" t="s">
        <v>738</v>
      </c>
      <c r="BO149" s="104" t="s">
        <v>2107</v>
      </c>
    </row>
    <row r="150" spans="1:67" s="7" customFormat="1" ht="72" hidden="1" x14ac:dyDescent="0.55000000000000004">
      <c r="A150" s="158">
        <v>37</v>
      </c>
      <c r="B150" s="68">
        <v>59</v>
      </c>
      <c r="C150" s="68" t="s">
        <v>840</v>
      </c>
      <c r="D150" s="68" t="s">
        <v>2544</v>
      </c>
      <c r="E150" s="68" t="s">
        <v>2545</v>
      </c>
      <c r="F150" s="69" t="s">
        <v>2544</v>
      </c>
      <c r="G150" s="159" t="s">
        <v>1715</v>
      </c>
      <c r="H150" s="68" t="s">
        <v>2546</v>
      </c>
      <c r="I150" s="75" t="s">
        <v>55</v>
      </c>
      <c r="J150" s="81" t="s">
        <v>2544</v>
      </c>
      <c r="K150" s="160" t="s">
        <v>620</v>
      </c>
      <c r="L150" s="70" t="s">
        <v>571</v>
      </c>
      <c r="M150" s="76" t="s">
        <v>545</v>
      </c>
      <c r="N150" s="68" t="s">
        <v>124</v>
      </c>
      <c r="O150" s="79"/>
      <c r="P150" s="89" t="s">
        <v>2545</v>
      </c>
      <c r="Q150" s="104" t="s">
        <v>2363</v>
      </c>
      <c r="R150" s="89"/>
      <c r="S150" s="162" t="s">
        <v>2547</v>
      </c>
      <c r="T150" s="89" t="s">
        <v>16</v>
      </c>
      <c r="U150" s="89" t="s">
        <v>2548</v>
      </c>
      <c r="V150" s="159" t="s">
        <v>1715</v>
      </c>
      <c r="W150" s="89"/>
      <c r="X150" s="163"/>
      <c r="Y150" s="68" t="s">
        <v>16</v>
      </c>
      <c r="Z150" s="68" t="s">
        <v>990</v>
      </c>
      <c r="AA150" s="68"/>
      <c r="AB150" s="70"/>
      <c r="AC150" s="68">
        <v>0</v>
      </c>
      <c r="AD150" s="68">
        <v>1</v>
      </c>
      <c r="AE150" s="68">
        <v>1</v>
      </c>
      <c r="AF150" s="77" t="s">
        <v>624</v>
      </c>
      <c r="AG150" s="78" t="s">
        <v>112</v>
      </c>
      <c r="AH150" s="78" t="s">
        <v>87</v>
      </c>
      <c r="AI150" s="303" t="s">
        <v>2549</v>
      </c>
      <c r="AJ150" s="68"/>
      <c r="AK150" s="78" t="s">
        <v>554</v>
      </c>
      <c r="AL150" s="68" t="s">
        <v>86</v>
      </c>
      <c r="AM150" s="304" t="s">
        <v>124</v>
      </c>
      <c r="AN150" s="304" t="s">
        <v>85</v>
      </c>
      <c r="AO150" s="224" t="s">
        <v>2550</v>
      </c>
      <c r="AP150" s="163"/>
      <c r="AQ150" s="163"/>
      <c r="AR150" s="163" t="s">
        <v>2551</v>
      </c>
      <c r="AS150" s="68"/>
      <c r="AT150" s="68"/>
      <c r="AU150" s="159" t="s">
        <v>1320</v>
      </c>
      <c r="AV150" s="68"/>
      <c r="AW150" s="68"/>
      <c r="AX150" s="68" t="s">
        <v>556</v>
      </c>
      <c r="AY150" s="68"/>
      <c r="AZ150" s="68"/>
      <c r="BA150" s="68"/>
      <c r="BB150" s="89" t="s">
        <v>2552</v>
      </c>
      <c r="BC150" s="163"/>
      <c r="BD150" s="163"/>
      <c r="BE150" s="163"/>
      <c r="BF150" s="163"/>
      <c r="BG150" s="163"/>
      <c r="BH150" s="68"/>
      <c r="BI150" s="75"/>
      <c r="BJ150" s="89" t="s">
        <v>2553</v>
      </c>
      <c r="BK150" s="170"/>
      <c r="BL150" s="277" t="s">
        <v>2370</v>
      </c>
      <c r="BM150" s="167" t="s">
        <v>607</v>
      </c>
      <c r="BN150" s="81" t="s">
        <v>716</v>
      </c>
      <c r="BO150" s="169" t="s">
        <v>566</v>
      </c>
    </row>
    <row r="151" spans="1:67" s="7" customFormat="1" ht="36" hidden="1" customHeight="1" x14ac:dyDescent="0.55000000000000004">
      <c r="A151" s="84" t="s">
        <v>616</v>
      </c>
      <c r="B151" s="68">
        <v>548</v>
      </c>
      <c r="C151" s="17"/>
      <c r="D151" s="17"/>
      <c r="E151" s="17"/>
      <c r="F151" s="241"/>
      <c r="G151" s="159" t="s">
        <v>1715</v>
      </c>
      <c r="H151" s="68" t="s">
        <v>2075</v>
      </c>
      <c r="I151" s="75" t="s">
        <v>55</v>
      </c>
      <c r="J151" s="81" t="s">
        <v>2246</v>
      </c>
      <c r="K151" s="160" t="s">
        <v>594</v>
      </c>
      <c r="L151" s="70" t="s">
        <v>571</v>
      </c>
      <c r="M151" s="76" t="s">
        <v>571</v>
      </c>
      <c r="N151" s="78" t="s">
        <v>2075</v>
      </c>
      <c r="O151" s="171" t="s">
        <v>2554</v>
      </c>
      <c r="P151" s="161" t="s">
        <v>2555</v>
      </c>
      <c r="Q151" s="161"/>
      <c r="R151" s="161"/>
      <c r="S151" s="147"/>
      <c r="T151" s="147"/>
      <c r="U151" s="147"/>
      <c r="V151" s="159" t="s">
        <v>1715</v>
      </c>
      <c r="W151" s="89"/>
      <c r="X151" s="163"/>
      <c r="Y151" s="68" t="s">
        <v>16</v>
      </c>
      <c r="Z151" s="17"/>
      <c r="AA151" s="17"/>
      <c r="AB151" s="168"/>
      <c r="AC151" s="17"/>
      <c r="AD151" s="17"/>
      <c r="AE151" s="17"/>
      <c r="AF151" s="77" t="s">
        <v>578</v>
      </c>
      <c r="AG151" s="78" t="s">
        <v>2478</v>
      </c>
      <c r="AH151" s="78" t="s">
        <v>202</v>
      </c>
      <c r="AI151" s="171" t="s">
        <v>2554</v>
      </c>
      <c r="AJ151" s="229"/>
      <c r="AK151" s="78" t="s">
        <v>554</v>
      </c>
      <c r="AL151" s="115"/>
      <c r="AM151" s="68" t="s">
        <v>2075</v>
      </c>
      <c r="AN151" s="68" t="s">
        <v>85</v>
      </c>
      <c r="AO151" s="89" t="s">
        <v>2249</v>
      </c>
      <c r="AP151" s="243"/>
      <c r="AQ151" s="243"/>
      <c r="AR151" s="243" t="s">
        <v>2250</v>
      </c>
      <c r="AS151" s="68"/>
      <c r="AT151" s="68"/>
      <c r="AU151" s="159"/>
      <c r="AV151" s="68"/>
      <c r="AW151" s="68"/>
      <c r="AX151" s="68"/>
      <c r="AY151" s="68"/>
      <c r="AZ151" s="68"/>
      <c r="BA151" s="74"/>
      <c r="BB151" s="73"/>
      <c r="BC151" s="92"/>
      <c r="BD151" s="92"/>
      <c r="BE151" s="92"/>
      <c r="BF151" s="243"/>
      <c r="BG151" s="147"/>
      <c r="BH151" s="115"/>
      <c r="BI151" s="177"/>
      <c r="BJ151" s="147"/>
      <c r="BK151" s="244"/>
      <c r="BL151" s="17"/>
      <c r="BM151" s="83" t="s">
        <v>607</v>
      </c>
      <c r="BN151" s="83" t="s">
        <v>738</v>
      </c>
      <c r="BO151" s="104" t="s">
        <v>2107</v>
      </c>
    </row>
    <row r="152" spans="1:67" s="7" customFormat="1" ht="75" hidden="1" customHeight="1" x14ac:dyDescent="0.55000000000000004">
      <c r="A152" s="158" t="s">
        <v>616</v>
      </c>
      <c r="B152" s="68">
        <v>42</v>
      </c>
      <c r="C152" s="68" t="s">
        <v>840</v>
      </c>
      <c r="D152" s="68" t="s">
        <v>2556</v>
      </c>
      <c r="E152" s="68" t="s">
        <v>2557</v>
      </c>
      <c r="F152" s="69" t="s">
        <v>97</v>
      </c>
      <c r="G152" s="159" t="s">
        <v>1715</v>
      </c>
      <c r="H152" s="68" t="s">
        <v>70</v>
      </c>
      <c r="I152" s="75" t="s">
        <v>55</v>
      </c>
      <c r="J152" s="81" t="s">
        <v>2556</v>
      </c>
      <c r="K152" s="160" t="s">
        <v>620</v>
      </c>
      <c r="L152" s="93" t="s">
        <v>571</v>
      </c>
      <c r="M152" s="76" t="s">
        <v>545</v>
      </c>
      <c r="N152" s="78" t="s">
        <v>86</v>
      </c>
      <c r="O152" s="79" t="s">
        <v>2558</v>
      </c>
      <c r="P152" s="89" t="s">
        <v>2559</v>
      </c>
      <c r="Q152" s="89"/>
      <c r="R152" s="89"/>
      <c r="S152" s="162" t="s">
        <v>2560</v>
      </c>
      <c r="T152" s="89" t="s">
        <v>640</v>
      </c>
      <c r="U152" s="89"/>
      <c r="V152" s="159" t="s">
        <v>1715</v>
      </c>
      <c r="W152" s="89" t="s">
        <v>666</v>
      </c>
      <c r="X152" s="163"/>
      <c r="Y152" s="68" t="s">
        <v>16</v>
      </c>
      <c r="Z152" s="68" t="s">
        <v>855</v>
      </c>
      <c r="AA152" s="68"/>
      <c r="AB152" s="70"/>
      <c r="AC152" s="68">
        <v>0</v>
      </c>
      <c r="AD152" s="68">
        <v>1</v>
      </c>
      <c r="AE152" s="68">
        <v>1</v>
      </c>
      <c r="AF152" s="77" t="s">
        <v>624</v>
      </c>
      <c r="AG152" s="78" t="s">
        <v>86</v>
      </c>
      <c r="AH152" s="78" t="s">
        <v>87</v>
      </c>
      <c r="AI152" s="79" t="s">
        <v>2558</v>
      </c>
      <c r="AJ152" s="68"/>
      <c r="AK152" s="78" t="s">
        <v>554</v>
      </c>
      <c r="AL152" s="68" t="s">
        <v>117</v>
      </c>
      <c r="AM152" s="68" t="s">
        <v>86</v>
      </c>
      <c r="AN152" s="68" t="s">
        <v>85</v>
      </c>
      <c r="AO152" s="173" t="s">
        <v>2561</v>
      </c>
      <c r="AP152" s="89"/>
      <c r="AQ152" s="89"/>
      <c r="AR152" s="163" t="s">
        <v>2562</v>
      </c>
      <c r="AS152" s="68" t="s">
        <v>2563</v>
      </c>
      <c r="AT152" s="74"/>
      <c r="AU152" s="89"/>
      <c r="AV152" s="74"/>
      <c r="AW152" s="74"/>
      <c r="AX152" s="74"/>
      <c r="AY152" s="74"/>
      <c r="AZ152" s="74"/>
      <c r="BA152" s="74"/>
      <c r="BB152" s="73"/>
      <c r="BC152" s="74"/>
      <c r="BD152" s="74"/>
      <c r="BE152" s="74"/>
      <c r="BF152" s="74"/>
      <c r="BG152" s="74"/>
      <c r="BH152" s="74"/>
      <c r="BI152" s="165"/>
      <c r="BJ152" s="73"/>
      <c r="BK152" s="166"/>
      <c r="BL152" s="167" t="s">
        <v>1742</v>
      </c>
      <c r="BM152" s="17" t="s">
        <v>607</v>
      </c>
      <c r="BN152" s="168" t="s">
        <v>591</v>
      </c>
      <c r="BO152" s="169" t="s">
        <v>566</v>
      </c>
    </row>
    <row r="153" spans="1:67" s="7" customFormat="1" ht="61.5" hidden="1" x14ac:dyDescent="0.55000000000000004">
      <c r="A153" s="158" t="s">
        <v>616</v>
      </c>
      <c r="B153" s="68">
        <v>358</v>
      </c>
      <c r="C153" s="68"/>
      <c r="D153" s="68"/>
      <c r="E153" s="68"/>
      <c r="F153" s="69" t="s">
        <v>568</v>
      </c>
      <c r="G153" s="159" t="s">
        <v>1715</v>
      </c>
      <c r="H153" s="68" t="s">
        <v>568</v>
      </c>
      <c r="I153" s="75" t="s">
        <v>55</v>
      </c>
      <c r="J153" s="81" t="s">
        <v>2564</v>
      </c>
      <c r="K153" s="160" t="s">
        <v>594</v>
      </c>
      <c r="L153" s="70" t="s">
        <v>571</v>
      </c>
      <c r="M153" s="76" t="s">
        <v>571</v>
      </c>
      <c r="N153" s="78" t="s">
        <v>84</v>
      </c>
      <c r="O153" s="305" t="s">
        <v>2565</v>
      </c>
      <c r="P153" s="161" t="s">
        <v>2566</v>
      </c>
      <c r="Q153" s="104"/>
      <c r="R153" s="104" t="s">
        <v>1793</v>
      </c>
      <c r="S153" s="162" t="s">
        <v>2567</v>
      </c>
      <c r="T153" s="89" t="s">
        <v>640</v>
      </c>
      <c r="U153" s="89"/>
      <c r="V153" s="159" t="s">
        <v>1715</v>
      </c>
      <c r="W153" s="89" t="s">
        <v>904</v>
      </c>
      <c r="X153" s="163"/>
      <c r="Y153" s="68" t="s">
        <v>16</v>
      </c>
      <c r="Z153" s="68"/>
      <c r="AA153" s="68" t="s">
        <v>577</v>
      </c>
      <c r="AB153" s="70"/>
      <c r="AC153" s="68">
        <v>1</v>
      </c>
      <c r="AD153" s="68">
        <v>0</v>
      </c>
      <c r="AE153" s="68">
        <v>-1</v>
      </c>
      <c r="AF153" s="77" t="s">
        <v>578</v>
      </c>
      <c r="AG153" s="78" t="s">
        <v>2276</v>
      </c>
      <c r="AH153" s="78" t="s">
        <v>186</v>
      </c>
      <c r="AI153" s="305" t="s">
        <v>2565</v>
      </c>
      <c r="AJ153" s="229"/>
      <c r="AK153" s="78" t="s">
        <v>554</v>
      </c>
      <c r="AL153" s="68" t="s">
        <v>84</v>
      </c>
      <c r="AM153" s="68" t="s">
        <v>84</v>
      </c>
      <c r="AN153" s="68" t="s">
        <v>85</v>
      </c>
      <c r="AO153" s="173" t="s">
        <v>2568</v>
      </c>
      <c r="AP153" s="89"/>
      <c r="AQ153" s="89"/>
      <c r="AR153" s="163" t="s">
        <v>2569</v>
      </c>
      <c r="AS153" s="70" t="s">
        <v>2570</v>
      </c>
      <c r="AT153" s="68"/>
      <c r="AU153" s="159" t="s">
        <v>1284</v>
      </c>
      <c r="AV153" s="70" t="s">
        <v>556</v>
      </c>
      <c r="AW153" s="70"/>
      <c r="AX153" s="70" t="s">
        <v>556</v>
      </c>
      <c r="AY153" s="68"/>
      <c r="AZ153" s="68"/>
      <c r="BA153" s="68"/>
      <c r="BB153" s="89"/>
      <c r="BC153" s="163"/>
      <c r="BD153" s="163"/>
      <c r="BE153" s="163"/>
      <c r="BF153" s="163"/>
      <c r="BG153" s="163"/>
      <c r="BH153" s="68"/>
      <c r="BI153" s="75"/>
      <c r="BJ153" s="89"/>
      <c r="BK153" s="170"/>
      <c r="BL153" s="167" t="s">
        <v>2571</v>
      </c>
      <c r="BM153" s="17" t="s">
        <v>607</v>
      </c>
      <c r="BN153" s="168" t="s">
        <v>608</v>
      </c>
      <c r="BO153" s="169" t="s">
        <v>566</v>
      </c>
    </row>
    <row r="154" spans="1:67" s="7" customFormat="1" ht="73.400000000000006" hidden="1" customHeight="1" x14ac:dyDescent="0.55000000000000004">
      <c r="A154" s="158" t="s">
        <v>616</v>
      </c>
      <c r="B154" s="68">
        <v>467</v>
      </c>
      <c r="C154" s="68"/>
      <c r="D154" s="68"/>
      <c r="E154" s="68"/>
      <c r="F154" s="69"/>
      <c r="G154" s="159" t="s">
        <v>1715</v>
      </c>
      <c r="H154" s="68" t="s">
        <v>867</v>
      </c>
      <c r="I154" s="75" t="s">
        <v>55</v>
      </c>
      <c r="J154" s="81" t="s">
        <v>123</v>
      </c>
      <c r="K154" s="160" t="s">
        <v>594</v>
      </c>
      <c r="L154" s="70" t="s">
        <v>571</v>
      </c>
      <c r="M154" s="76" t="s">
        <v>571</v>
      </c>
      <c r="N154" s="78" t="s">
        <v>86</v>
      </c>
      <c r="O154" s="79" t="s">
        <v>2572</v>
      </c>
      <c r="P154" s="161" t="s">
        <v>1139</v>
      </c>
      <c r="Q154" s="104"/>
      <c r="R154" s="104"/>
      <c r="S154" s="89"/>
      <c r="T154" s="89" t="s">
        <v>640</v>
      </c>
      <c r="U154" s="89"/>
      <c r="V154" s="159" t="s">
        <v>1715</v>
      </c>
      <c r="W154" s="89"/>
      <c r="X154" s="163"/>
      <c r="Y154" s="68" t="s">
        <v>16</v>
      </c>
      <c r="Z154" s="75"/>
      <c r="AA154" s="68"/>
      <c r="AB154" s="76"/>
      <c r="AC154" s="68"/>
      <c r="AD154" s="68"/>
      <c r="AE154" s="68"/>
      <c r="AF154" s="77" t="s">
        <v>578</v>
      </c>
      <c r="AG154" s="78" t="s">
        <v>86</v>
      </c>
      <c r="AH154" s="78" t="s">
        <v>87</v>
      </c>
      <c r="AI154" s="79" t="s">
        <v>2572</v>
      </c>
      <c r="AJ154" s="79" t="s">
        <v>1142</v>
      </c>
      <c r="AK154" s="79" t="s">
        <v>554</v>
      </c>
      <c r="AL154" s="68"/>
      <c r="AM154" s="68" t="s">
        <v>86</v>
      </c>
      <c r="AN154" s="68" t="s">
        <v>85</v>
      </c>
      <c r="AO154" s="163" t="s">
        <v>2573</v>
      </c>
      <c r="AP154" s="163"/>
      <c r="AQ154" s="163"/>
      <c r="AR154" s="163"/>
      <c r="AS154" s="68"/>
      <c r="AT154" s="74"/>
      <c r="AU154" s="159" t="s">
        <v>1101</v>
      </c>
      <c r="AV154" s="70" t="s">
        <v>556</v>
      </c>
      <c r="AW154" s="70"/>
      <c r="AX154" s="70"/>
      <c r="AY154" s="74" t="s">
        <v>556</v>
      </c>
      <c r="AZ154" s="74"/>
      <c r="BA154" s="74"/>
      <c r="BB154" s="89" t="s">
        <v>1874</v>
      </c>
      <c r="BC154" s="74"/>
      <c r="BD154" s="74"/>
      <c r="BE154" s="74"/>
      <c r="BF154" s="74"/>
      <c r="BG154" s="74"/>
      <c r="BH154" s="74"/>
      <c r="BI154" s="165"/>
      <c r="BJ154" s="73" t="s">
        <v>876</v>
      </c>
      <c r="BK154" s="166"/>
      <c r="BL154" s="167"/>
      <c r="BM154" s="17" t="s">
        <v>607</v>
      </c>
      <c r="BN154" s="168" t="s">
        <v>565</v>
      </c>
      <c r="BO154" s="169" t="s">
        <v>566</v>
      </c>
    </row>
    <row r="155" spans="1:67" s="22" customFormat="1" ht="57" hidden="1" customHeight="1" x14ac:dyDescent="0.55000000000000004">
      <c r="A155" s="158">
        <v>167</v>
      </c>
      <c r="B155" s="181">
        <v>470</v>
      </c>
      <c r="C155" s="68"/>
      <c r="D155" s="68"/>
      <c r="E155" s="68"/>
      <c r="F155" s="69"/>
      <c r="G155" s="159" t="s">
        <v>1715</v>
      </c>
      <c r="H155" s="68" t="s">
        <v>867</v>
      </c>
      <c r="I155" s="75" t="s">
        <v>55</v>
      </c>
      <c r="J155" s="81" t="s">
        <v>1148</v>
      </c>
      <c r="K155" s="160" t="s">
        <v>594</v>
      </c>
      <c r="L155" s="70" t="s">
        <v>571</v>
      </c>
      <c r="M155" s="76" t="s">
        <v>571</v>
      </c>
      <c r="N155" s="78" t="s">
        <v>112</v>
      </c>
      <c r="O155" s="79" t="s">
        <v>2574</v>
      </c>
      <c r="P155" s="89"/>
      <c r="Q155" s="306"/>
      <c r="R155" s="306"/>
      <c r="S155" s="179"/>
      <c r="T155" s="179" t="s">
        <v>16</v>
      </c>
      <c r="U155" s="179"/>
      <c r="V155" s="159" t="s">
        <v>1715</v>
      </c>
      <c r="W155" s="179"/>
      <c r="X155" s="266"/>
      <c r="Y155" s="181" t="s">
        <v>16</v>
      </c>
      <c r="Z155" s="267"/>
      <c r="AA155" s="181"/>
      <c r="AB155" s="268"/>
      <c r="AC155" s="181"/>
      <c r="AD155" s="181"/>
      <c r="AE155" s="181"/>
      <c r="AF155" s="77" t="s">
        <v>578</v>
      </c>
      <c r="AG155" s="78" t="s">
        <v>112</v>
      </c>
      <c r="AH155" s="78" t="s">
        <v>87</v>
      </c>
      <c r="AI155" s="79" t="s">
        <v>2574</v>
      </c>
      <c r="AJ155" s="79" t="s">
        <v>1150</v>
      </c>
      <c r="AK155" s="79" t="s">
        <v>554</v>
      </c>
      <c r="AL155" s="181"/>
      <c r="AM155" s="78" t="s">
        <v>86</v>
      </c>
      <c r="AN155" s="78" t="s">
        <v>85</v>
      </c>
      <c r="AO155" s="78"/>
      <c r="AP155" s="266"/>
      <c r="AQ155" s="266"/>
      <c r="AR155" s="307"/>
      <c r="AS155" s="78"/>
      <c r="AT155" s="78"/>
      <c r="AU155" s="162"/>
      <c r="AV155" s="79"/>
      <c r="AW155" s="79"/>
      <c r="AX155" s="79"/>
      <c r="AY155" s="78"/>
      <c r="AZ155" s="78"/>
      <c r="BA155" s="78"/>
      <c r="BB155" s="171" t="s">
        <v>2575</v>
      </c>
      <c r="BC155" s="266"/>
      <c r="BD155" s="266"/>
      <c r="BE155" s="266"/>
      <c r="BF155" s="266"/>
      <c r="BG155" s="266"/>
      <c r="BH155" s="181"/>
      <c r="BI155" s="267"/>
      <c r="BJ155" s="179" t="s">
        <v>2576</v>
      </c>
      <c r="BK155" s="297"/>
      <c r="BL155" s="308" t="s">
        <v>2577</v>
      </c>
      <c r="BM155" s="309" t="s">
        <v>607</v>
      </c>
      <c r="BN155" s="310"/>
      <c r="BO155" s="227" t="s">
        <v>877</v>
      </c>
    </row>
    <row r="156" spans="1:67" s="7" customFormat="1" ht="34.4" hidden="1" customHeight="1" x14ac:dyDescent="0.55000000000000004">
      <c r="A156" s="158">
        <v>73</v>
      </c>
      <c r="B156" s="68">
        <v>207</v>
      </c>
      <c r="C156" s="68" t="s">
        <v>728</v>
      </c>
      <c r="D156" s="68" t="s">
        <v>2578</v>
      </c>
      <c r="E156" s="68"/>
      <c r="F156" s="69" t="s">
        <v>728</v>
      </c>
      <c r="G156" s="159" t="s">
        <v>1715</v>
      </c>
      <c r="H156" s="68" t="s">
        <v>593</v>
      </c>
      <c r="I156" s="75" t="s">
        <v>118</v>
      </c>
      <c r="J156" s="81" t="s">
        <v>2578</v>
      </c>
      <c r="K156" s="160" t="s">
        <v>544</v>
      </c>
      <c r="L156" s="70" t="s">
        <v>545</v>
      </c>
      <c r="M156" s="76" t="s">
        <v>545</v>
      </c>
      <c r="N156" s="78" t="s">
        <v>2579</v>
      </c>
      <c r="O156" s="68"/>
      <c r="P156" s="161" t="s">
        <v>2580</v>
      </c>
      <c r="Q156" s="89"/>
      <c r="R156" s="89" t="s">
        <v>2581</v>
      </c>
      <c r="S156" s="162" t="s">
        <v>2582</v>
      </c>
      <c r="T156" s="89" t="s">
        <v>16</v>
      </c>
      <c r="U156" s="89"/>
      <c r="V156" s="159" t="s">
        <v>1715</v>
      </c>
      <c r="W156" s="89"/>
      <c r="X156" s="163"/>
      <c r="Y156" s="202" t="s">
        <v>16</v>
      </c>
      <c r="Z156" s="75"/>
      <c r="AA156" s="68"/>
      <c r="AB156" s="76"/>
      <c r="AC156" s="68">
        <v>0</v>
      </c>
      <c r="AD156" s="68">
        <v>1</v>
      </c>
      <c r="AE156" s="68">
        <v>1</v>
      </c>
      <c r="AF156" s="77" t="s">
        <v>553</v>
      </c>
      <c r="AG156" s="78" t="s">
        <v>2579</v>
      </c>
      <c r="AH156" s="78" t="s">
        <v>2583</v>
      </c>
      <c r="AI156" s="311" t="s">
        <v>2584</v>
      </c>
      <c r="AJ156" s="68"/>
      <c r="AK156" s="79" t="s">
        <v>554</v>
      </c>
      <c r="AL156" s="68"/>
      <c r="AM156" s="68" t="s">
        <v>2139</v>
      </c>
      <c r="AN156" s="68" t="s">
        <v>85</v>
      </c>
      <c r="AO156" s="174" t="s">
        <v>2585</v>
      </c>
      <c r="AP156" s="163"/>
      <c r="AQ156" s="163"/>
      <c r="AR156" s="74" t="s">
        <v>809</v>
      </c>
      <c r="AS156" s="68"/>
      <c r="AT156" s="68"/>
      <c r="AU156" s="312" t="s">
        <v>2586</v>
      </c>
      <c r="AV156" s="68" t="s">
        <v>556</v>
      </c>
      <c r="AW156" s="68"/>
      <c r="AX156" s="68"/>
      <c r="AY156" s="68" t="s">
        <v>556</v>
      </c>
      <c r="AZ156" s="68"/>
      <c r="BA156" s="68"/>
      <c r="BB156" s="89" t="s">
        <v>2587</v>
      </c>
      <c r="BC156" s="163"/>
      <c r="BD156" s="163"/>
      <c r="BE156" s="163"/>
      <c r="BF156" s="163"/>
      <c r="BG156" s="163"/>
      <c r="BH156" s="68"/>
      <c r="BI156" s="75"/>
      <c r="BJ156" s="89" t="s">
        <v>674</v>
      </c>
      <c r="BK156" s="170"/>
      <c r="BL156" s="277" t="s">
        <v>1252</v>
      </c>
      <c r="BM156" s="92" t="s">
        <v>607</v>
      </c>
      <c r="BN156" s="81" t="s">
        <v>2588</v>
      </c>
      <c r="BO156" s="104" t="s">
        <v>2589</v>
      </c>
    </row>
    <row r="157" spans="1:67" s="7" customFormat="1" ht="34.4" hidden="1" customHeight="1" x14ac:dyDescent="0.55000000000000004">
      <c r="A157" s="158" t="s">
        <v>616</v>
      </c>
      <c r="B157" s="68">
        <v>64</v>
      </c>
      <c r="C157" s="68" t="s">
        <v>840</v>
      </c>
      <c r="D157" s="68" t="s">
        <v>2590</v>
      </c>
      <c r="E157" s="68" t="s">
        <v>2591</v>
      </c>
      <c r="F157" s="69" t="s">
        <v>1664</v>
      </c>
      <c r="G157" s="159" t="s">
        <v>1715</v>
      </c>
      <c r="H157" s="68" t="s">
        <v>70</v>
      </c>
      <c r="I157" s="75" t="s">
        <v>55</v>
      </c>
      <c r="J157" s="81" t="s">
        <v>2590</v>
      </c>
      <c r="K157" s="160" t="s">
        <v>594</v>
      </c>
      <c r="L157" s="70" t="s">
        <v>571</v>
      </c>
      <c r="M157" s="76" t="s">
        <v>571</v>
      </c>
      <c r="N157" s="78" t="s">
        <v>112</v>
      </c>
      <c r="O157" s="79" t="s">
        <v>2592</v>
      </c>
      <c r="P157" s="89" t="s">
        <v>2591</v>
      </c>
      <c r="Q157" s="89"/>
      <c r="R157" s="89"/>
      <c r="S157" s="89" t="s">
        <v>2593</v>
      </c>
      <c r="T157" s="89" t="s">
        <v>665</v>
      </c>
      <c r="U157" s="89"/>
      <c r="V157" s="159" t="s">
        <v>1715</v>
      </c>
      <c r="W157" s="89" t="s">
        <v>666</v>
      </c>
      <c r="X157" s="163"/>
      <c r="Y157" s="68" t="s">
        <v>16</v>
      </c>
      <c r="Z157" s="75" t="s">
        <v>1271</v>
      </c>
      <c r="AA157" s="68"/>
      <c r="AB157" s="76"/>
      <c r="AC157" s="68">
        <v>0</v>
      </c>
      <c r="AD157" s="68">
        <v>1</v>
      </c>
      <c r="AE157" s="68">
        <v>1</v>
      </c>
      <c r="AF157" s="77" t="s">
        <v>578</v>
      </c>
      <c r="AG157" s="78" t="s">
        <v>112</v>
      </c>
      <c r="AH157" s="78" t="s">
        <v>87</v>
      </c>
      <c r="AI157" s="79" t="s">
        <v>2592</v>
      </c>
      <c r="AJ157" s="68"/>
      <c r="AK157" s="79" t="s">
        <v>554</v>
      </c>
      <c r="AL157" s="68" t="s">
        <v>86</v>
      </c>
      <c r="AM157" s="68" t="s">
        <v>86</v>
      </c>
      <c r="AN157" s="68" t="s">
        <v>85</v>
      </c>
      <c r="AO157" s="89" t="s">
        <v>2594</v>
      </c>
      <c r="AP157" s="89"/>
      <c r="AQ157" s="89"/>
      <c r="AR157" s="163" t="s">
        <v>2595</v>
      </c>
      <c r="AS157" s="68">
        <v>0.1</v>
      </c>
      <c r="AT157" s="74"/>
      <c r="AU157" s="89"/>
      <c r="AV157" s="74"/>
      <c r="AW157" s="74"/>
      <c r="AX157" s="74"/>
      <c r="AY157" s="74"/>
      <c r="AZ157" s="74"/>
      <c r="BA157" s="74"/>
      <c r="BB157" s="73"/>
      <c r="BC157" s="74"/>
      <c r="BD157" s="74"/>
      <c r="BE157" s="74"/>
      <c r="BF157" s="74"/>
      <c r="BG157" s="74"/>
      <c r="BH157" s="74"/>
      <c r="BI157" s="165"/>
      <c r="BJ157" s="73" t="s">
        <v>2596</v>
      </c>
      <c r="BK157" s="166"/>
      <c r="BL157" s="167" t="s">
        <v>2597</v>
      </c>
      <c r="BM157" s="17" t="s">
        <v>607</v>
      </c>
      <c r="BN157" s="168" t="s">
        <v>608</v>
      </c>
      <c r="BO157" s="104" t="s">
        <v>676</v>
      </c>
    </row>
    <row r="158" spans="1:67" s="7" customFormat="1" ht="37.5" hidden="1" customHeight="1" x14ac:dyDescent="0.55000000000000004">
      <c r="A158" s="158" t="s">
        <v>616</v>
      </c>
      <c r="B158" s="94">
        <v>475</v>
      </c>
      <c r="C158" s="94"/>
      <c r="D158" s="94"/>
      <c r="E158" s="94"/>
      <c r="F158" s="94" t="s">
        <v>568</v>
      </c>
      <c r="G158" s="190" t="s">
        <v>1715</v>
      </c>
      <c r="H158" s="94" t="s">
        <v>568</v>
      </c>
      <c r="I158" s="191" t="s">
        <v>55</v>
      </c>
      <c r="J158" s="192" t="s">
        <v>2598</v>
      </c>
      <c r="K158" s="160" t="s">
        <v>594</v>
      </c>
      <c r="L158" s="70" t="s">
        <v>571</v>
      </c>
      <c r="M158" s="76" t="s">
        <v>571</v>
      </c>
      <c r="N158" s="78" t="s">
        <v>84</v>
      </c>
      <c r="O158" s="224" t="s">
        <v>2599</v>
      </c>
      <c r="P158" s="161" t="s">
        <v>2600</v>
      </c>
      <c r="Q158" s="104"/>
      <c r="R158" s="104" t="s">
        <v>2049</v>
      </c>
      <c r="S158" s="171" t="s">
        <v>2601</v>
      </c>
      <c r="T158" s="89" t="s">
        <v>640</v>
      </c>
      <c r="U158" s="89"/>
      <c r="V158" s="159" t="s">
        <v>1715</v>
      </c>
      <c r="W158" s="89" t="s">
        <v>904</v>
      </c>
      <c r="X158" s="163"/>
      <c r="Y158" s="68" t="s">
        <v>16</v>
      </c>
      <c r="Z158" s="75"/>
      <c r="AA158" s="68" t="s">
        <v>577</v>
      </c>
      <c r="AB158" s="76"/>
      <c r="AC158" s="68">
        <v>1</v>
      </c>
      <c r="AD158" s="68">
        <v>0</v>
      </c>
      <c r="AE158" s="68">
        <v>-1</v>
      </c>
      <c r="AF158" s="77" t="s">
        <v>578</v>
      </c>
      <c r="AG158" s="78" t="s">
        <v>2276</v>
      </c>
      <c r="AH158" s="78" t="s">
        <v>186</v>
      </c>
      <c r="AI158" s="224" t="s">
        <v>2599</v>
      </c>
      <c r="AJ158" s="68"/>
      <c r="AK158" s="79" t="s">
        <v>554</v>
      </c>
      <c r="AL158" s="68" t="s">
        <v>84</v>
      </c>
      <c r="AM158" s="68" t="s">
        <v>84</v>
      </c>
      <c r="AN158" s="68" t="s">
        <v>85</v>
      </c>
      <c r="AO158" s="174" t="s">
        <v>2602</v>
      </c>
      <c r="AP158" s="163"/>
      <c r="AQ158" s="163"/>
      <c r="AR158" s="163" t="s">
        <v>2603</v>
      </c>
      <c r="AS158" s="68" t="s">
        <v>2604</v>
      </c>
      <c r="AT158" s="68"/>
      <c r="AU158" s="159" t="s">
        <v>1284</v>
      </c>
      <c r="AV158" s="70" t="s">
        <v>556</v>
      </c>
      <c r="AW158" s="70"/>
      <c r="AX158" s="70" t="s">
        <v>556</v>
      </c>
      <c r="AY158" s="68"/>
      <c r="AZ158" s="68"/>
      <c r="BA158" s="68"/>
      <c r="BB158" s="89"/>
      <c r="BC158" s="163"/>
      <c r="BD158" s="163"/>
      <c r="BE158" s="163"/>
      <c r="BF158" s="163"/>
      <c r="BG158" s="163"/>
      <c r="BH158" s="68"/>
      <c r="BI158" s="75"/>
      <c r="BJ158" s="89"/>
      <c r="BK158" s="170"/>
      <c r="BL158" s="167" t="s">
        <v>2605</v>
      </c>
      <c r="BM158" s="17" t="s">
        <v>607</v>
      </c>
      <c r="BN158" s="168" t="s">
        <v>608</v>
      </c>
      <c r="BO158" s="169" t="s">
        <v>566</v>
      </c>
    </row>
    <row r="159" spans="1:67" s="7" customFormat="1" ht="45.65" hidden="1" customHeight="1" x14ac:dyDescent="0.55000000000000004">
      <c r="A159" s="158" t="s">
        <v>616</v>
      </c>
      <c r="B159" s="68">
        <v>74</v>
      </c>
      <c r="C159" s="68" t="s">
        <v>840</v>
      </c>
      <c r="D159" s="68" t="s">
        <v>2606</v>
      </c>
      <c r="E159" s="68" t="s">
        <v>2607</v>
      </c>
      <c r="F159" s="69" t="s">
        <v>541</v>
      </c>
      <c r="G159" s="159" t="s">
        <v>1715</v>
      </c>
      <c r="H159" s="68" t="s">
        <v>541</v>
      </c>
      <c r="I159" s="75" t="s">
        <v>618</v>
      </c>
      <c r="J159" s="81" t="s">
        <v>2608</v>
      </c>
      <c r="K159" s="160" t="s">
        <v>544</v>
      </c>
      <c r="L159" s="70" t="s">
        <v>545</v>
      </c>
      <c r="M159" s="76" t="s">
        <v>545</v>
      </c>
      <c r="N159" s="72" t="s">
        <v>546</v>
      </c>
      <c r="O159" s="79" t="s">
        <v>2609</v>
      </c>
      <c r="P159" s="89" t="s">
        <v>2610</v>
      </c>
      <c r="Q159" s="104"/>
      <c r="R159" s="104" t="s">
        <v>1724</v>
      </c>
      <c r="S159" s="162" t="s">
        <v>1725</v>
      </c>
      <c r="T159" s="89" t="s">
        <v>16</v>
      </c>
      <c r="U159" s="89"/>
      <c r="V159" s="159" t="s">
        <v>1715</v>
      </c>
      <c r="W159" s="89" t="s">
        <v>550</v>
      </c>
      <c r="X159" s="163"/>
      <c r="Y159" s="68" t="s">
        <v>16</v>
      </c>
      <c r="Z159" s="68" t="s">
        <v>990</v>
      </c>
      <c r="AA159" s="88"/>
      <c r="AB159" s="70"/>
      <c r="AC159" s="68">
        <v>0</v>
      </c>
      <c r="AD159" s="68">
        <v>1</v>
      </c>
      <c r="AE159" s="68">
        <v>1</v>
      </c>
      <c r="AF159" s="77" t="s">
        <v>553</v>
      </c>
      <c r="AG159" s="96" t="s">
        <v>292</v>
      </c>
      <c r="AH159" s="91" t="s">
        <v>293</v>
      </c>
      <c r="AI159" s="132" t="s">
        <v>2609</v>
      </c>
      <c r="AJ159" s="78" t="s">
        <v>2611</v>
      </c>
      <c r="AK159" s="78" t="s">
        <v>554</v>
      </c>
      <c r="AL159" s="68" t="s">
        <v>199</v>
      </c>
      <c r="AM159" s="68" t="s">
        <v>199</v>
      </c>
      <c r="AN159" s="68" t="s">
        <v>200</v>
      </c>
      <c r="AO159" s="189" t="s">
        <v>2612</v>
      </c>
      <c r="AP159" s="163"/>
      <c r="AQ159" s="163"/>
      <c r="AR159" s="89"/>
      <c r="AS159" s="68"/>
      <c r="AT159" s="68"/>
      <c r="AU159" s="159" t="s">
        <v>1284</v>
      </c>
      <c r="AV159" s="70" t="s">
        <v>556</v>
      </c>
      <c r="AW159" s="70"/>
      <c r="AX159" s="70" t="s">
        <v>556</v>
      </c>
      <c r="AY159" s="70"/>
      <c r="AZ159" s="70"/>
      <c r="BA159" s="70"/>
      <c r="BB159" s="89" t="s">
        <v>1444</v>
      </c>
      <c r="BC159" s="163"/>
      <c r="BD159" s="163"/>
      <c r="BE159" s="163"/>
      <c r="BF159" s="163"/>
      <c r="BG159" s="163"/>
      <c r="BH159" s="68"/>
      <c r="BI159" s="75"/>
      <c r="BJ159" s="89" t="s">
        <v>2613</v>
      </c>
      <c r="BK159" s="170"/>
      <c r="BL159" s="167" t="s">
        <v>2614</v>
      </c>
      <c r="BM159" s="81" t="s">
        <v>607</v>
      </c>
      <c r="BN159" s="81" t="s">
        <v>565</v>
      </c>
      <c r="BO159" s="169" t="s">
        <v>566</v>
      </c>
    </row>
    <row r="160" spans="1:67" s="7" customFormat="1" ht="18" hidden="1" customHeight="1" x14ac:dyDescent="0.55000000000000004">
      <c r="A160" s="158">
        <v>68</v>
      </c>
      <c r="B160" s="68">
        <v>132</v>
      </c>
      <c r="C160" s="68" t="s">
        <v>55</v>
      </c>
      <c r="D160" s="68" t="s">
        <v>2615</v>
      </c>
      <c r="E160" s="68" t="s">
        <v>2616</v>
      </c>
      <c r="F160" s="69" t="s">
        <v>541</v>
      </c>
      <c r="G160" s="159" t="s">
        <v>1715</v>
      </c>
      <c r="H160" s="68" t="s">
        <v>541</v>
      </c>
      <c r="I160" s="75" t="s">
        <v>55</v>
      </c>
      <c r="J160" s="81" t="s">
        <v>2608</v>
      </c>
      <c r="K160" s="160" t="s">
        <v>544</v>
      </c>
      <c r="L160" s="70" t="s">
        <v>545</v>
      </c>
      <c r="M160" s="76" t="s">
        <v>545</v>
      </c>
      <c r="N160" s="72" t="s">
        <v>546</v>
      </c>
      <c r="O160" s="79" t="s">
        <v>2617</v>
      </c>
      <c r="P160" s="89" t="s">
        <v>2618</v>
      </c>
      <c r="Q160" s="104"/>
      <c r="R160" s="104"/>
      <c r="S160" s="89"/>
      <c r="T160" s="89" t="s">
        <v>16</v>
      </c>
      <c r="U160" s="89"/>
      <c r="V160" s="159" t="s">
        <v>1715</v>
      </c>
      <c r="W160" s="89" t="s">
        <v>550</v>
      </c>
      <c r="X160" s="163"/>
      <c r="Y160" s="68" t="s">
        <v>16</v>
      </c>
      <c r="Z160" s="68" t="s">
        <v>990</v>
      </c>
      <c r="AA160" s="68"/>
      <c r="AB160" s="70"/>
      <c r="AC160" s="68">
        <v>0</v>
      </c>
      <c r="AD160" s="68">
        <v>1</v>
      </c>
      <c r="AE160" s="68">
        <v>1</v>
      </c>
      <c r="AF160" s="77" t="s">
        <v>553</v>
      </c>
      <c r="AG160" s="96" t="s">
        <v>292</v>
      </c>
      <c r="AH160" s="91" t="s">
        <v>293</v>
      </c>
      <c r="AI160" s="132" t="s">
        <v>2617</v>
      </c>
      <c r="AJ160" s="78" t="s">
        <v>2611</v>
      </c>
      <c r="AK160" s="79" t="s">
        <v>554</v>
      </c>
      <c r="AL160" s="68" t="s">
        <v>199</v>
      </c>
      <c r="AM160" s="68" t="s">
        <v>199</v>
      </c>
      <c r="AN160" s="68" t="s">
        <v>200</v>
      </c>
      <c r="AO160" s="189" t="s">
        <v>2612</v>
      </c>
      <c r="AP160" s="89"/>
      <c r="AQ160" s="89"/>
      <c r="AR160" s="89" t="s">
        <v>2619</v>
      </c>
      <c r="AS160" s="68"/>
      <c r="AT160" s="68"/>
      <c r="AU160" s="159" t="s">
        <v>1284</v>
      </c>
      <c r="AV160" s="70" t="s">
        <v>556</v>
      </c>
      <c r="AW160" s="70"/>
      <c r="AX160" s="70" t="s">
        <v>556</v>
      </c>
      <c r="AY160" s="70"/>
      <c r="AZ160" s="70"/>
      <c r="BA160" s="70"/>
      <c r="BB160" s="89" t="s">
        <v>1240</v>
      </c>
      <c r="BC160" s="163"/>
      <c r="BD160" s="163"/>
      <c r="BE160" s="163"/>
      <c r="BF160" s="163"/>
      <c r="BG160" s="163"/>
      <c r="BH160" s="68"/>
      <c r="BI160" s="75"/>
      <c r="BJ160" s="89" t="s">
        <v>2613</v>
      </c>
      <c r="BK160" s="170"/>
      <c r="BL160" s="167" t="s">
        <v>2614</v>
      </c>
      <c r="BM160" s="81" t="s">
        <v>607</v>
      </c>
      <c r="BN160" s="81" t="s">
        <v>565</v>
      </c>
      <c r="BO160" s="169" t="s">
        <v>566</v>
      </c>
    </row>
    <row r="161" spans="1:67" s="7" customFormat="1" ht="126" hidden="1" customHeight="1" x14ac:dyDescent="0.55000000000000004">
      <c r="A161" s="158" t="s">
        <v>616</v>
      </c>
      <c r="B161" s="68">
        <v>165</v>
      </c>
      <c r="C161" s="68" t="s">
        <v>118</v>
      </c>
      <c r="D161" s="68" t="s">
        <v>2608</v>
      </c>
      <c r="E161" s="68"/>
      <c r="F161" s="69" t="s">
        <v>541</v>
      </c>
      <c r="G161" s="159" t="s">
        <v>1715</v>
      </c>
      <c r="H161" s="68" t="s">
        <v>541</v>
      </c>
      <c r="I161" s="75" t="s">
        <v>118</v>
      </c>
      <c r="J161" s="81" t="s">
        <v>2608</v>
      </c>
      <c r="K161" s="160" t="s">
        <v>544</v>
      </c>
      <c r="L161" s="70" t="s">
        <v>545</v>
      </c>
      <c r="M161" s="76" t="s">
        <v>545</v>
      </c>
      <c r="N161" s="72" t="s">
        <v>546</v>
      </c>
      <c r="O161" s="79" t="s">
        <v>2620</v>
      </c>
      <c r="P161" s="89" t="s">
        <v>2621</v>
      </c>
      <c r="Q161" s="104"/>
      <c r="R161" s="104"/>
      <c r="S161" s="89"/>
      <c r="T161" s="89" t="s">
        <v>16</v>
      </c>
      <c r="U161" s="89"/>
      <c r="V161" s="159" t="s">
        <v>1715</v>
      </c>
      <c r="W161" s="89" t="s">
        <v>550</v>
      </c>
      <c r="X161" s="163"/>
      <c r="Y161" s="68" t="s">
        <v>16</v>
      </c>
      <c r="Z161" s="68" t="s">
        <v>990</v>
      </c>
      <c r="AA161" s="68"/>
      <c r="AB161" s="70"/>
      <c r="AC161" s="68">
        <v>0</v>
      </c>
      <c r="AD161" s="68">
        <v>1</v>
      </c>
      <c r="AE161" s="68">
        <v>1</v>
      </c>
      <c r="AF161" s="77" t="s">
        <v>553</v>
      </c>
      <c r="AG161" s="96" t="s">
        <v>292</v>
      </c>
      <c r="AH161" s="91" t="s">
        <v>293</v>
      </c>
      <c r="AI161" s="132" t="s">
        <v>2620</v>
      </c>
      <c r="AJ161" s="78" t="s">
        <v>2611</v>
      </c>
      <c r="AK161" s="79" t="s">
        <v>554</v>
      </c>
      <c r="AL161" s="68" t="s">
        <v>199</v>
      </c>
      <c r="AM161" s="68" t="s">
        <v>199</v>
      </c>
      <c r="AN161" s="68" t="s">
        <v>200</v>
      </c>
      <c r="AO161" s="189" t="s">
        <v>2612</v>
      </c>
      <c r="AP161" s="89"/>
      <c r="AQ161" s="89"/>
      <c r="AR161" s="89" t="s">
        <v>2619</v>
      </c>
      <c r="AS161" s="68"/>
      <c r="AT161" s="68"/>
      <c r="AU161" s="159" t="s">
        <v>528</v>
      </c>
      <c r="AV161" s="68"/>
      <c r="AW161" s="68"/>
      <c r="AX161" s="68"/>
      <c r="AY161" s="68" t="s">
        <v>556</v>
      </c>
      <c r="AZ161" s="68"/>
      <c r="BA161" s="68"/>
      <c r="BB161" s="89" t="s">
        <v>2622</v>
      </c>
      <c r="BC161" s="163"/>
      <c r="BD161" s="163"/>
      <c r="BE161" s="163"/>
      <c r="BF161" s="163"/>
      <c r="BG161" s="163"/>
      <c r="BH161" s="68"/>
      <c r="BI161" s="75"/>
      <c r="BJ161" s="89" t="s">
        <v>2613</v>
      </c>
      <c r="BK161" s="170"/>
      <c r="BL161" s="167" t="s">
        <v>2614</v>
      </c>
      <c r="BM161" s="81" t="s">
        <v>607</v>
      </c>
      <c r="BN161" s="81" t="s">
        <v>565</v>
      </c>
      <c r="BO161" s="169" t="s">
        <v>566</v>
      </c>
    </row>
    <row r="162" spans="1:67" s="7" customFormat="1" ht="90" hidden="1" customHeight="1" x14ac:dyDescent="0.55000000000000004">
      <c r="A162" s="158" t="s">
        <v>616</v>
      </c>
      <c r="B162" s="68">
        <v>84</v>
      </c>
      <c r="C162" s="68" t="s">
        <v>840</v>
      </c>
      <c r="D162" s="68" t="s">
        <v>2623</v>
      </c>
      <c r="E162" s="68" t="s">
        <v>2624</v>
      </c>
      <c r="F162" s="69" t="s">
        <v>541</v>
      </c>
      <c r="G162" s="159" t="s">
        <v>1715</v>
      </c>
      <c r="H162" s="68" t="s">
        <v>541</v>
      </c>
      <c r="I162" s="75" t="s">
        <v>618</v>
      </c>
      <c r="J162" s="81" t="s">
        <v>2623</v>
      </c>
      <c r="K162" s="160" t="s">
        <v>544</v>
      </c>
      <c r="L162" s="70" t="s">
        <v>545</v>
      </c>
      <c r="M162" s="76" t="s">
        <v>545</v>
      </c>
      <c r="N162" s="72" t="s">
        <v>546</v>
      </c>
      <c r="O162" s="79" t="s">
        <v>2625</v>
      </c>
      <c r="P162" s="89" t="s">
        <v>2626</v>
      </c>
      <c r="Q162" s="104"/>
      <c r="R162" s="104"/>
      <c r="S162" s="162" t="s">
        <v>2627</v>
      </c>
      <c r="T162" s="89" t="s">
        <v>16</v>
      </c>
      <c r="U162" s="89"/>
      <c r="V162" s="159" t="s">
        <v>1715</v>
      </c>
      <c r="W162" s="89" t="s">
        <v>550</v>
      </c>
      <c r="X162" s="163"/>
      <c r="Y162" s="68" t="s">
        <v>16</v>
      </c>
      <c r="Z162" s="68" t="s">
        <v>990</v>
      </c>
      <c r="AA162" s="68"/>
      <c r="AB162" s="70" t="s">
        <v>552</v>
      </c>
      <c r="AC162" s="68">
        <v>0</v>
      </c>
      <c r="AD162" s="68">
        <v>1</v>
      </c>
      <c r="AE162" s="68">
        <v>1</v>
      </c>
      <c r="AF162" s="77" t="s">
        <v>553</v>
      </c>
      <c r="AG162" s="96" t="s">
        <v>292</v>
      </c>
      <c r="AH162" s="91" t="s">
        <v>293</v>
      </c>
      <c r="AI162" s="132" t="s">
        <v>2625</v>
      </c>
      <c r="AJ162" s="78" t="s">
        <v>2628</v>
      </c>
      <c r="AK162" s="79" t="s">
        <v>554</v>
      </c>
      <c r="AL162" s="68" t="s">
        <v>199</v>
      </c>
      <c r="AM162" s="68" t="s">
        <v>199</v>
      </c>
      <c r="AN162" s="68" t="s">
        <v>200</v>
      </c>
      <c r="AO162" s="189" t="s">
        <v>2629</v>
      </c>
      <c r="AP162" s="89"/>
      <c r="AQ162" s="89"/>
      <c r="AR162" s="89" t="s">
        <v>2630</v>
      </c>
      <c r="AS162" s="68"/>
      <c r="AT162" s="68"/>
      <c r="AU162" s="159" t="s">
        <v>1284</v>
      </c>
      <c r="AV162" s="70" t="s">
        <v>556</v>
      </c>
      <c r="AW162" s="70"/>
      <c r="AX162" s="70" t="s">
        <v>556</v>
      </c>
      <c r="AY162" s="70"/>
      <c r="AZ162" s="70"/>
      <c r="BA162" s="70"/>
      <c r="BB162" s="89" t="s">
        <v>1444</v>
      </c>
      <c r="BC162" s="163"/>
      <c r="BD162" s="163"/>
      <c r="BE162" s="163"/>
      <c r="BF162" s="163"/>
      <c r="BG162" s="163"/>
      <c r="BH162" s="68"/>
      <c r="BI162" s="75"/>
      <c r="BJ162" s="89" t="s">
        <v>2631</v>
      </c>
      <c r="BK162" s="170"/>
      <c r="BL162" s="167" t="s">
        <v>2614</v>
      </c>
      <c r="BM162" s="81" t="s">
        <v>607</v>
      </c>
      <c r="BN162" s="81" t="s">
        <v>565</v>
      </c>
      <c r="BO162" s="169" t="s">
        <v>566</v>
      </c>
    </row>
    <row r="163" spans="1:67" s="7" customFormat="1" ht="54" hidden="1" customHeight="1" x14ac:dyDescent="0.55000000000000004">
      <c r="A163" s="158" t="s">
        <v>616</v>
      </c>
      <c r="B163" s="68">
        <v>128</v>
      </c>
      <c r="C163" s="68" t="s">
        <v>55</v>
      </c>
      <c r="D163" s="68" t="s">
        <v>2632</v>
      </c>
      <c r="E163" s="68"/>
      <c r="F163" s="69" t="s">
        <v>541</v>
      </c>
      <c r="G163" s="159" t="s">
        <v>1715</v>
      </c>
      <c r="H163" s="68" t="s">
        <v>541</v>
      </c>
      <c r="I163" s="75" t="s">
        <v>55</v>
      </c>
      <c r="J163" s="81" t="s">
        <v>2623</v>
      </c>
      <c r="K163" s="160" t="s">
        <v>544</v>
      </c>
      <c r="L163" s="70" t="s">
        <v>545</v>
      </c>
      <c r="M163" s="76" t="s">
        <v>545</v>
      </c>
      <c r="N163" s="72" t="s">
        <v>546</v>
      </c>
      <c r="O163" s="171" t="s">
        <v>2633</v>
      </c>
      <c r="P163" s="89" t="s">
        <v>2634</v>
      </c>
      <c r="Q163" s="104"/>
      <c r="R163" s="104"/>
      <c r="S163" s="171" t="s">
        <v>2627</v>
      </c>
      <c r="T163" s="89" t="s">
        <v>16</v>
      </c>
      <c r="U163" s="89"/>
      <c r="V163" s="159" t="s">
        <v>1715</v>
      </c>
      <c r="W163" s="89" t="s">
        <v>550</v>
      </c>
      <c r="X163" s="163"/>
      <c r="Y163" s="68" t="s">
        <v>16</v>
      </c>
      <c r="Z163" s="68" t="s">
        <v>990</v>
      </c>
      <c r="AA163" s="68"/>
      <c r="AB163" s="70" t="s">
        <v>552</v>
      </c>
      <c r="AC163" s="68">
        <v>0</v>
      </c>
      <c r="AD163" s="68">
        <v>1</v>
      </c>
      <c r="AE163" s="68">
        <v>1</v>
      </c>
      <c r="AF163" s="77" t="s">
        <v>553</v>
      </c>
      <c r="AG163" s="96" t="s">
        <v>292</v>
      </c>
      <c r="AH163" s="91" t="s">
        <v>293</v>
      </c>
      <c r="AI163" s="290" t="s">
        <v>2633</v>
      </c>
      <c r="AJ163" s="78" t="s">
        <v>2628</v>
      </c>
      <c r="AK163" s="79" t="s">
        <v>554</v>
      </c>
      <c r="AL163" s="68" t="s">
        <v>199</v>
      </c>
      <c r="AM163" s="68" t="s">
        <v>199</v>
      </c>
      <c r="AN163" s="68" t="s">
        <v>200</v>
      </c>
      <c r="AO163" s="189" t="s">
        <v>2629</v>
      </c>
      <c r="AP163" s="89"/>
      <c r="AQ163" s="89"/>
      <c r="AR163" s="89" t="s">
        <v>2630</v>
      </c>
      <c r="AS163" s="68"/>
      <c r="AT163" s="68"/>
      <c r="AU163" s="159" t="s">
        <v>1284</v>
      </c>
      <c r="AV163" s="70" t="s">
        <v>556</v>
      </c>
      <c r="AW163" s="70"/>
      <c r="AX163" s="70" t="s">
        <v>556</v>
      </c>
      <c r="AY163" s="70"/>
      <c r="AZ163" s="70"/>
      <c r="BA163" s="70"/>
      <c r="BB163" s="89" t="s">
        <v>1240</v>
      </c>
      <c r="BC163" s="163"/>
      <c r="BD163" s="163"/>
      <c r="BE163" s="163"/>
      <c r="BF163" s="163"/>
      <c r="BG163" s="163"/>
      <c r="BH163" s="68"/>
      <c r="BI163" s="75"/>
      <c r="BJ163" s="89" t="s">
        <v>2631</v>
      </c>
      <c r="BK163" s="170"/>
      <c r="BL163" s="167" t="s">
        <v>2614</v>
      </c>
      <c r="BM163" s="81" t="s">
        <v>607</v>
      </c>
      <c r="BN163" s="81" t="s">
        <v>565</v>
      </c>
      <c r="BO163" s="169" t="s">
        <v>566</v>
      </c>
    </row>
    <row r="164" spans="1:67" s="7" customFormat="1" ht="90" hidden="1" customHeight="1" x14ac:dyDescent="0.55000000000000004">
      <c r="A164" s="158">
        <v>141</v>
      </c>
      <c r="B164" s="68">
        <v>176</v>
      </c>
      <c r="C164" s="68" t="s">
        <v>118</v>
      </c>
      <c r="D164" s="68" t="s">
        <v>2623</v>
      </c>
      <c r="E164" s="68"/>
      <c r="F164" s="69" t="s">
        <v>541</v>
      </c>
      <c r="G164" s="159" t="s">
        <v>1715</v>
      </c>
      <c r="H164" s="68" t="s">
        <v>541</v>
      </c>
      <c r="I164" s="75" t="s">
        <v>118</v>
      </c>
      <c r="J164" s="81" t="s">
        <v>2623</v>
      </c>
      <c r="K164" s="160" t="s">
        <v>544</v>
      </c>
      <c r="L164" s="70" t="s">
        <v>545</v>
      </c>
      <c r="M164" s="76" t="s">
        <v>545</v>
      </c>
      <c r="N164" s="72" t="s">
        <v>546</v>
      </c>
      <c r="O164" s="171" t="s">
        <v>2635</v>
      </c>
      <c r="P164" s="89" t="s">
        <v>2636</v>
      </c>
      <c r="Q164" s="104"/>
      <c r="R164" s="104"/>
      <c r="S164" s="171" t="s">
        <v>2627</v>
      </c>
      <c r="T164" s="89" t="s">
        <v>16</v>
      </c>
      <c r="U164" s="89"/>
      <c r="V164" s="159" t="s">
        <v>1715</v>
      </c>
      <c r="W164" s="89" t="s">
        <v>550</v>
      </c>
      <c r="X164" s="163"/>
      <c r="Y164" s="68" t="s">
        <v>16</v>
      </c>
      <c r="Z164" s="68" t="s">
        <v>990</v>
      </c>
      <c r="AA164" s="68"/>
      <c r="AB164" s="70" t="s">
        <v>552</v>
      </c>
      <c r="AC164" s="68">
        <v>0</v>
      </c>
      <c r="AD164" s="68">
        <v>1</v>
      </c>
      <c r="AE164" s="68">
        <v>1</v>
      </c>
      <c r="AF164" s="77" t="s">
        <v>553</v>
      </c>
      <c r="AG164" s="96" t="s">
        <v>292</v>
      </c>
      <c r="AH164" s="78" t="s">
        <v>293</v>
      </c>
      <c r="AI164" s="290" t="s">
        <v>2635</v>
      </c>
      <c r="AJ164" s="78" t="s">
        <v>2628</v>
      </c>
      <c r="AK164" s="78" t="s">
        <v>554</v>
      </c>
      <c r="AL164" s="68" t="s">
        <v>199</v>
      </c>
      <c r="AM164" s="68" t="s">
        <v>199</v>
      </c>
      <c r="AN164" s="68" t="s">
        <v>200</v>
      </c>
      <c r="AO164" s="189" t="s">
        <v>2629</v>
      </c>
      <c r="AP164" s="89"/>
      <c r="AQ164" s="89"/>
      <c r="AR164" s="89" t="s">
        <v>2630</v>
      </c>
      <c r="AS164" s="68"/>
      <c r="AT164" s="68"/>
      <c r="AU164" s="159" t="s">
        <v>528</v>
      </c>
      <c r="AV164" s="68"/>
      <c r="AW164" s="68"/>
      <c r="AX164" s="68"/>
      <c r="AY164" s="68" t="s">
        <v>556</v>
      </c>
      <c r="AZ164" s="68"/>
      <c r="BA164" s="68"/>
      <c r="BB164" s="89" t="s">
        <v>2622</v>
      </c>
      <c r="BC164" s="163"/>
      <c r="BD164" s="163"/>
      <c r="BE164" s="163"/>
      <c r="BF164" s="163"/>
      <c r="BG164" s="163"/>
      <c r="BH164" s="68"/>
      <c r="BI164" s="75"/>
      <c r="BJ164" s="89" t="s">
        <v>2631</v>
      </c>
      <c r="BK164" s="170"/>
      <c r="BL164" s="167" t="s">
        <v>2614</v>
      </c>
      <c r="BM164" s="81" t="s">
        <v>607</v>
      </c>
      <c r="BN164" s="81" t="s">
        <v>565</v>
      </c>
      <c r="BO164" s="169" t="s">
        <v>566</v>
      </c>
    </row>
    <row r="165" spans="1:67" s="7" customFormat="1" ht="144" hidden="1" x14ac:dyDescent="0.55000000000000004">
      <c r="A165" s="158" t="s">
        <v>616</v>
      </c>
      <c r="B165" s="68">
        <v>88</v>
      </c>
      <c r="C165" s="68" t="s">
        <v>840</v>
      </c>
      <c r="D165" s="68" t="s">
        <v>2637</v>
      </c>
      <c r="E165" s="68"/>
      <c r="F165" s="69" t="s">
        <v>541</v>
      </c>
      <c r="G165" s="159" t="s">
        <v>1715</v>
      </c>
      <c r="H165" s="68" t="s">
        <v>541</v>
      </c>
      <c r="I165" s="75" t="s">
        <v>618</v>
      </c>
      <c r="J165" s="81" t="s">
        <v>1191</v>
      </c>
      <c r="K165" s="160" t="s">
        <v>544</v>
      </c>
      <c r="L165" s="70" t="s">
        <v>545</v>
      </c>
      <c r="M165" s="76" t="s">
        <v>545</v>
      </c>
      <c r="N165" s="78" t="s">
        <v>199</v>
      </c>
      <c r="O165" s="171" t="s">
        <v>2638</v>
      </c>
      <c r="P165" s="89" t="s">
        <v>2637</v>
      </c>
      <c r="Q165" s="104"/>
      <c r="R165" s="104" t="s">
        <v>2639</v>
      </c>
      <c r="S165" s="162" t="s">
        <v>2640</v>
      </c>
      <c r="T165" s="89" t="s">
        <v>16</v>
      </c>
      <c r="U165" s="89"/>
      <c r="V165" s="159" t="s">
        <v>1715</v>
      </c>
      <c r="W165" s="89"/>
      <c r="X165" s="163"/>
      <c r="Y165" s="68" t="s">
        <v>13</v>
      </c>
      <c r="Z165" s="68" t="s">
        <v>990</v>
      </c>
      <c r="AA165" s="68"/>
      <c r="AB165" s="68"/>
      <c r="AC165" s="68">
        <v>0</v>
      </c>
      <c r="AD165" s="68">
        <v>1</v>
      </c>
      <c r="AE165" s="68">
        <v>1</v>
      </c>
      <c r="AF165" s="77" t="s">
        <v>553</v>
      </c>
      <c r="AG165" s="78" t="s">
        <v>298</v>
      </c>
      <c r="AH165" s="78" t="s">
        <v>202</v>
      </c>
      <c r="AI165" s="171" t="s">
        <v>2638</v>
      </c>
      <c r="AJ165" s="79" t="s">
        <v>2641</v>
      </c>
      <c r="AK165" s="78" t="s">
        <v>554</v>
      </c>
      <c r="AL165" s="68" t="s">
        <v>301</v>
      </c>
      <c r="AM165" s="68" t="s">
        <v>301</v>
      </c>
      <c r="AN165" s="68"/>
      <c r="AO165" s="163"/>
      <c r="AP165" s="163"/>
      <c r="AQ165" s="163"/>
      <c r="AR165" s="163"/>
      <c r="AS165" s="68"/>
      <c r="AT165" s="68"/>
      <c r="AU165" s="159"/>
      <c r="AV165" s="68"/>
      <c r="AW165" s="68"/>
      <c r="AX165" s="68"/>
      <c r="AY165" s="68"/>
      <c r="AZ165" s="68"/>
      <c r="BA165" s="68"/>
      <c r="BB165" s="89"/>
      <c r="BC165" s="163"/>
      <c r="BD165" s="163"/>
      <c r="BE165" s="163"/>
      <c r="BF165" s="163"/>
      <c r="BG165" s="163"/>
      <c r="BH165" s="68"/>
      <c r="BI165" s="75"/>
      <c r="BJ165" s="89" t="s">
        <v>1344</v>
      </c>
      <c r="BK165" s="170"/>
      <c r="BL165" s="74"/>
      <c r="BM165" s="81" t="s">
        <v>607</v>
      </c>
      <c r="BN165" s="81" t="s">
        <v>565</v>
      </c>
      <c r="BO165" s="104"/>
    </row>
    <row r="166" spans="1:67" s="7" customFormat="1" ht="126" hidden="1" customHeight="1" x14ac:dyDescent="0.55000000000000004">
      <c r="A166" s="158">
        <v>87</v>
      </c>
      <c r="B166" s="68">
        <v>138</v>
      </c>
      <c r="C166" s="68" t="s">
        <v>55</v>
      </c>
      <c r="D166" s="68" t="s">
        <v>2642</v>
      </c>
      <c r="E166" s="68" t="s">
        <v>2643</v>
      </c>
      <c r="F166" s="69" t="s">
        <v>541</v>
      </c>
      <c r="G166" s="159" t="s">
        <v>1715</v>
      </c>
      <c r="H166" s="68" t="s">
        <v>541</v>
      </c>
      <c r="I166" s="75" t="s">
        <v>55</v>
      </c>
      <c r="J166" s="81" t="s">
        <v>1191</v>
      </c>
      <c r="K166" s="160" t="s">
        <v>544</v>
      </c>
      <c r="L166" s="70" t="s">
        <v>545</v>
      </c>
      <c r="M166" s="76" t="s">
        <v>545</v>
      </c>
      <c r="N166" s="78" t="s">
        <v>199</v>
      </c>
      <c r="O166" s="171" t="s">
        <v>2644</v>
      </c>
      <c r="P166" s="89" t="s">
        <v>2645</v>
      </c>
      <c r="Q166" s="104"/>
      <c r="R166" s="104" t="s">
        <v>2639</v>
      </c>
      <c r="S166" s="171" t="s">
        <v>2640</v>
      </c>
      <c r="T166" s="89" t="s">
        <v>16</v>
      </c>
      <c r="U166" s="89"/>
      <c r="V166" s="159" t="s">
        <v>1715</v>
      </c>
      <c r="W166" s="89"/>
      <c r="X166" s="163"/>
      <c r="Y166" s="68" t="s">
        <v>13</v>
      </c>
      <c r="Z166" s="68" t="s">
        <v>990</v>
      </c>
      <c r="AA166" s="68"/>
      <c r="AB166" s="68"/>
      <c r="AC166" s="68">
        <v>0</v>
      </c>
      <c r="AD166" s="68">
        <v>1</v>
      </c>
      <c r="AE166" s="68">
        <v>1</v>
      </c>
      <c r="AF166" s="77" t="s">
        <v>553</v>
      </c>
      <c r="AG166" s="78" t="s">
        <v>298</v>
      </c>
      <c r="AH166" s="78" t="s">
        <v>202</v>
      </c>
      <c r="AI166" s="171" t="s">
        <v>2644</v>
      </c>
      <c r="AJ166" s="79" t="s">
        <v>2641</v>
      </c>
      <c r="AK166" s="78" t="s">
        <v>554</v>
      </c>
      <c r="AL166" s="68" t="s">
        <v>301</v>
      </c>
      <c r="AM166" s="68" t="s">
        <v>301</v>
      </c>
      <c r="AN166" s="68"/>
      <c r="AO166" s="163"/>
      <c r="AP166" s="163"/>
      <c r="AQ166" s="163"/>
      <c r="AR166" s="163"/>
      <c r="AS166" s="68"/>
      <c r="AT166" s="68"/>
      <c r="AU166" s="159"/>
      <c r="AV166" s="68"/>
      <c r="AW166" s="68"/>
      <c r="AX166" s="68"/>
      <c r="AY166" s="68"/>
      <c r="AZ166" s="68"/>
      <c r="BA166" s="68"/>
      <c r="BB166" s="89"/>
      <c r="BC166" s="163"/>
      <c r="BD166" s="163"/>
      <c r="BE166" s="163"/>
      <c r="BF166" s="163"/>
      <c r="BG166" s="163"/>
      <c r="BH166" s="68"/>
      <c r="BI166" s="75"/>
      <c r="BJ166" s="89"/>
      <c r="BK166" s="170"/>
      <c r="BL166" s="167"/>
      <c r="BM166" s="81" t="s">
        <v>607</v>
      </c>
      <c r="BN166" s="81" t="s">
        <v>565</v>
      </c>
      <c r="BO166" s="104"/>
    </row>
    <row r="167" spans="1:67" s="7" customFormat="1" ht="22.5" hidden="1" customHeight="1" x14ac:dyDescent="0.55000000000000004">
      <c r="A167" s="84"/>
      <c r="B167" s="68">
        <v>486</v>
      </c>
      <c r="C167" s="68"/>
      <c r="D167" s="68"/>
      <c r="E167" s="68"/>
      <c r="F167" s="69" t="s">
        <v>541</v>
      </c>
      <c r="G167" s="159" t="s">
        <v>1715</v>
      </c>
      <c r="H167" s="68" t="s">
        <v>541</v>
      </c>
      <c r="I167" s="75" t="s">
        <v>55</v>
      </c>
      <c r="J167" s="81" t="s">
        <v>1660</v>
      </c>
      <c r="K167" s="160" t="s">
        <v>544</v>
      </c>
      <c r="L167" s="70" t="s">
        <v>545</v>
      </c>
      <c r="M167" s="76" t="s">
        <v>545</v>
      </c>
      <c r="N167" s="78" t="s">
        <v>199</v>
      </c>
      <c r="O167" s="171" t="s">
        <v>2646</v>
      </c>
      <c r="P167" s="288" t="s">
        <v>1660</v>
      </c>
      <c r="Q167" s="104"/>
      <c r="R167" s="104" t="s">
        <v>2397</v>
      </c>
      <c r="S167" s="162" t="s">
        <v>2647</v>
      </c>
      <c r="T167" s="89" t="s">
        <v>16</v>
      </c>
      <c r="U167" s="89"/>
      <c r="V167" s="159" t="s">
        <v>1715</v>
      </c>
      <c r="W167" s="89"/>
      <c r="X167" s="163"/>
      <c r="Y167" s="68" t="s">
        <v>13</v>
      </c>
      <c r="Z167" s="75"/>
      <c r="AA167" s="68"/>
      <c r="AB167" s="97"/>
      <c r="AC167" s="68">
        <v>1</v>
      </c>
      <c r="AD167" s="68">
        <v>0</v>
      </c>
      <c r="AE167" s="68">
        <v>-1</v>
      </c>
      <c r="AF167" s="77" t="s">
        <v>553</v>
      </c>
      <c r="AG167" s="78" t="s">
        <v>298</v>
      </c>
      <c r="AH167" s="78" t="s">
        <v>202</v>
      </c>
      <c r="AI167" s="171" t="s">
        <v>2646</v>
      </c>
      <c r="AJ167" s="79" t="s">
        <v>2641</v>
      </c>
      <c r="AK167" s="78" t="s">
        <v>554</v>
      </c>
      <c r="AL167" s="68" t="s">
        <v>301</v>
      </c>
      <c r="AM167" s="68" t="s">
        <v>301</v>
      </c>
      <c r="AN167" s="68"/>
      <c r="AO167" s="163"/>
      <c r="AP167" s="163"/>
      <c r="AQ167" s="163"/>
      <c r="AR167" s="163"/>
      <c r="AS167" s="68"/>
      <c r="AT167" s="68"/>
      <c r="AU167" s="159"/>
      <c r="AV167" s="68"/>
      <c r="AW167" s="68"/>
      <c r="AX167" s="68"/>
      <c r="AY167" s="68"/>
      <c r="AZ167" s="68"/>
      <c r="BA167" s="68"/>
      <c r="BB167" s="89"/>
      <c r="BC167" s="163"/>
      <c r="BD167" s="163"/>
      <c r="BE167" s="163"/>
      <c r="BF167" s="163"/>
      <c r="BG167" s="163"/>
      <c r="BH167" s="68"/>
      <c r="BI167" s="75"/>
      <c r="BJ167" s="89"/>
      <c r="BK167" s="170"/>
      <c r="BL167" s="167"/>
      <c r="BM167" s="81" t="s">
        <v>607</v>
      </c>
      <c r="BN167" s="81" t="s">
        <v>565</v>
      </c>
      <c r="BO167" s="104"/>
    </row>
    <row r="168" spans="1:67" s="22" customFormat="1" ht="57" hidden="1" customHeight="1" x14ac:dyDescent="0.55000000000000004">
      <c r="A168" s="158" t="s">
        <v>616</v>
      </c>
      <c r="B168" s="68">
        <v>488</v>
      </c>
      <c r="C168" s="68"/>
      <c r="D168" s="68"/>
      <c r="E168" s="68"/>
      <c r="F168" s="69" t="s">
        <v>541</v>
      </c>
      <c r="G168" s="159" t="s">
        <v>1715</v>
      </c>
      <c r="H168" s="68" t="s">
        <v>541</v>
      </c>
      <c r="I168" s="75" t="s">
        <v>618</v>
      </c>
      <c r="J168" s="81" t="s">
        <v>1660</v>
      </c>
      <c r="K168" s="160" t="s">
        <v>544</v>
      </c>
      <c r="L168" s="70" t="s">
        <v>545</v>
      </c>
      <c r="M168" s="76" t="s">
        <v>545</v>
      </c>
      <c r="N168" s="78" t="s">
        <v>199</v>
      </c>
      <c r="O168" s="171" t="s">
        <v>2648</v>
      </c>
      <c r="P168" s="288" t="s">
        <v>1660</v>
      </c>
      <c r="Q168" s="104"/>
      <c r="R168" s="104" t="s">
        <v>2397</v>
      </c>
      <c r="S168" s="162" t="s">
        <v>2647</v>
      </c>
      <c r="T168" s="89" t="s">
        <v>16</v>
      </c>
      <c r="U168" s="89"/>
      <c r="V168" s="159" t="s">
        <v>1715</v>
      </c>
      <c r="W168" s="89"/>
      <c r="X168" s="163"/>
      <c r="Y168" s="68" t="s">
        <v>13</v>
      </c>
      <c r="Z168" s="75"/>
      <c r="AA168" s="68"/>
      <c r="AB168" s="97"/>
      <c r="AC168" s="68">
        <v>1</v>
      </c>
      <c r="AD168" s="68">
        <v>0</v>
      </c>
      <c r="AE168" s="68">
        <v>-1</v>
      </c>
      <c r="AF168" s="77" t="s">
        <v>553</v>
      </c>
      <c r="AG168" s="78" t="s">
        <v>298</v>
      </c>
      <c r="AH168" s="78" t="s">
        <v>202</v>
      </c>
      <c r="AI168" s="171" t="s">
        <v>2648</v>
      </c>
      <c r="AJ168" s="79" t="s">
        <v>2641</v>
      </c>
      <c r="AK168" s="78" t="s">
        <v>554</v>
      </c>
      <c r="AL168" s="68" t="s">
        <v>301</v>
      </c>
      <c r="AM168" s="68" t="s">
        <v>301</v>
      </c>
      <c r="AN168" s="68"/>
      <c r="AO168" s="163"/>
      <c r="AP168" s="163"/>
      <c r="AQ168" s="163"/>
      <c r="AR168" s="163"/>
      <c r="AS168" s="68"/>
      <c r="AT168" s="68"/>
      <c r="AU168" s="159"/>
      <c r="AV168" s="68"/>
      <c r="AW168" s="68"/>
      <c r="AX168" s="68"/>
      <c r="AY168" s="68"/>
      <c r="AZ168" s="68"/>
      <c r="BA168" s="68"/>
      <c r="BB168" s="89"/>
      <c r="BC168" s="163"/>
      <c r="BD168" s="163"/>
      <c r="BE168" s="163"/>
      <c r="BF168" s="163"/>
      <c r="BG168" s="163"/>
      <c r="BH168" s="68"/>
      <c r="BI168" s="75"/>
      <c r="BJ168" s="89"/>
      <c r="BK168" s="170" t="s">
        <v>13</v>
      </c>
      <c r="BL168" s="167"/>
      <c r="BM168" s="81" t="s">
        <v>607</v>
      </c>
      <c r="BN168" s="81" t="s">
        <v>565</v>
      </c>
      <c r="BO168" s="104"/>
    </row>
    <row r="169" spans="1:67" s="7" customFormat="1" ht="22.4" hidden="1" customHeight="1" x14ac:dyDescent="0.55000000000000004">
      <c r="A169" s="158">
        <v>207</v>
      </c>
      <c r="B169" s="68">
        <v>103</v>
      </c>
      <c r="C169" s="68" t="s">
        <v>840</v>
      </c>
      <c r="D169" s="68" t="s">
        <v>2649</v>
      </c>
      <c r="E169" s="68"/>
      <c r="F169" s="69" t="s">
        <v>541</v>
      </c>
      <c r="G169" s="159" t="s">
        <v>1715</v>
      </c>
      <c r="H169" s="68" t="s">
        <v>541</v>
      </c>
      <c r="I169" s="75" t="s">
        <v>618</v>
      </c>
      <c r="J169" s="81" t="s">
        <v>1661</v>
      </c>
      <c r="K169" s="160" t="s">
        <v>544</v>
      </c>
      <c r="L169" s="70" t="s">
        <v>545</v>
      </c>
      <c r="M169" s="76" t="s">
        <v>545</v>
      </c>
      <c r="N169" s="78" t="s">
        <v>199</v>
      </c>
      <c r="O169" s="171" t="s">
        <v>2650</v>
      </c>
      <c r="P169" s="288" t="s">
        <v>1661</v>
      </c>
      <c r="Q169" s="104"/>
      <c r="R169" s="104"/>
      <c r="S169" s="159"/>
      <c r="T169" s="89" t="s">
        <v>16</v>
      </c>
      <c r="U169" s="89"/>
      <c r="V169" s="159" t="s">
        <v>1715</v>
      </c>
      <c r="W169" s="89"/>
      <c r="X169" s="163"/>
      <c r="Y169" s="68" t="s">
        <v>13</v>
      </c>
      <c r="Z169" s="75"/>
      <c r="AA169" s="68"/>
      <c r="AB169" s="97"/>
      <c r="AC169" s="68">
        <v>0</v>
      </c>
      <c r="AD169" s="68">
        <v>1</v>
      </c>
      <c r="AE169" s="68">
        <v>1</v>
      </c>
      <c r="AF169" s="77" t="s">
        <v>553</v>
      </c>
      <c r="AG169" s="78" t="s">
        <v>298</v>
      </c>
      <c r="AH169" s="78" t="s">
        <v>202</v>
      </c>
      <c r="AI169" s="171" t="s">
        <v>2650</v>
      </c>
      <c r="AJ169" s="79" t="s">
        <v>2641</v>
      </c>
      <c r="AK169" s="78" t="s">
        <v>554</v>
      </c>
      <c r="AL169" s="68" t="s">
        <v>301</v>
      </c>
      <c r="AM169" s="68" t="s">
        <v>301</v>
      </c>
      <c r="AN169" s="68"/>
      <c r="AO169" s="163"/>
      <c r="AP169" s="163"/>
      <c r="AQ169" s="163"/>
      <c r="AR169" s="163"/>
      <c r="AS169" s="68"/>
      <c r="AT169" s="68"/>
      <c r="AU169" s="159"/>
      <c r="AV169" s="68"/>
      <c r="AW169" s="68"/>
      <c r="AX169" s="68"/>
      <c r="AY169" s="68"/>
      <c r="AZ169" s="68"/>
      <c r="BA169" s="68"/>
      <c r="BB169" s="89"/>
      <c r="BC169" s="163"/>
      <c r="BD169" s="163"/>
      <c r="BE169" s="163"/>
      <c r="BF169" s="163"/>
      <c r="BG169" s="163"/>
      <c r="BH169" s="68"/>
      <c r="BI169" s="75"/>
      <c r="BJ169" s="89"/>
      <c r="BK169" s="170"/>
      <c r="BL169" s="167"/>
      <c r="BM169" s="81" t="s">
        <v>607</v>
      </c>
      <c r="BN169" s="81" t="s">
        <v>565</v>
      </c>
      <c r="BO169" s="104"/>
    </row>
    <row r="170" spans="1:67" s="7" customFormat="1" ht="22.5" hidden="1" customHeight="1" x14ac:dyDescent="0.55000000000000004">
      <c r="A170" s="158">
        <v>21</v>
      </c>
      <c r="B170" s="68">
        <v>489</v>
      </c>
      <c r="C170" s="68"/>
      <c r="D170" s="68"/>
      <c r="E170" s="68"/>
      <c r="F170" s="69" t="s">
        <v>541</v>
      </c>
      <c r="G170" s="159" t="s">
        <v>1715</v>
      </c>
      <c r="H170" s="68" t="s">
        <v>541</v>
      </c>
      <c r="I170" s="75" t="s">
        <v>55</v>
      </c>
      <c r="J170" s="81" t="s">
        <v>1661</v>
      </c>
      <c r="K170" s="160" t="s">
        <v>544</v>
      </c>
      <c r="L170" s="70" t="s">
        <v>545</v>
      </c>
      <c r="M170" s="76" t="s">
        <v>545</v>
      </c>
      <c r="N170" s="78" t="s">
        <v>199</v>
      </c>
      <c r="O170" s="171" t="s">
        <v>2651</v>
      </c>
      <c r="P170" s="288" t="s">
        <v>1661</v>
      </c>
      <c r="Q170" s="104"/>
      <c r="R170" s="104" t="s">
        <v>2397</v>
      </c>
      <c r="S170" s="162" t="s">
        <v>2652</v>
      </c>
      <c r="T170" s="89" t="s">
        <v>16</v>
      </c>
      <c r="U170" s="89"/>
      <c r="V170" s="159" t="s">
        <v>1715</v>
      </c>
      <c r="W170" s="89"/>
      <c r="X170" s="163"/>
      <c r="Y170" s="68" t="s">
        <v>13</v>
      </c>
      <c r="Z170" s="75"/>
      <c r="AA170" s="68"/>
      <c r="AB170" s="97"/>
      <c r="AC170" s="68">
        <v>1</v>
      </c>
      <c r="AD170" s="68">
        <v>0</v>
      </c>
      <c r="AE170" s="68">
        <v>-1</v>
      </c>
      <c r="AF170" s="77" t="s">
        <v>553</v>
      </c>
      <c r="AG170" s="78" t="s">
        <v>298</v>
      </c>
      <c r="AH170" s="78" t="s">
        <v>202</v>
      </c>
      <c r="AI170" s="171" t="s">
        <v>2651</v>
      </c>
      <c r="AJ170" s="79" t="s">
        <v>2641</v>
      </c>
      <c r="AK170" s="78" t="s">
        <v>554</v>
      </c>
      <c r="AL170" s="68" t="s">
        <v>301</v>
      </c>
      <c r="AM170" s="68" t="s">
        <v>301</v>
      </c>
      <c r="AN170" s="68"/>
      <c r="AO170" s="163"/>
      <c r="AP170" s="163"/>
      <c r="AQ170" s="163"/>
      <c r="AR170" s="163"/>
      <c r="AS170" s="68"/>
      <c r="AT170" s="68"/>
      <c r="AU170" s="159"/>
      <c r="AV170" s="68"/>
      <c r="AW170" s="68"/>
      <c r="AX170" s="68"/>
      <c r="AY170" s="68"/>
      <c r="AZ170" s="68"/>
      <c r="BA170" s="68"/>
      <c r="BB170" s="89"/>
      <c r="BC170" s="163"/>
      <c r="BD170" s="163"/>
      <c r="BE170" s="163"/>
      <c r="BF170" s="163"/>
      <c r="BG170" s="163"/>
      <c r="BH170" s="68"/>
      <c r="BI170" s="75"/>
      <c r="BJ170" s="89"/>
      <c r="BK170" s="170"/>
      <c r="BL170" s="74"/>
      <c r="BM170" s="81" t="s">
        <v>607</v>
      </c>
      <c r="BN170" s="81" t="s">
        <v>565</v>
      </c>
      <c r="BO170" s="104"/>
    </row>
    <row r="171" spans="1:67" s="7" customFormat="1" ht="36" hidden="1" customHeight="1" x14ac:dyDescent="0.55000000000000004">
      <c r="A171" s="84">
        <v>159</v>
      </c>
      <c r="B171" s="68">
        <v>491</v>
      </c>
      <c r="C171" s="68"/>
      <c r="D171" s="68"/>
      <c r="E171" s="68"/>
      <c r="F171" s="69" t="s">
        <v>541</v>
      </c>
      <c r="G171" s="159" t="s">
        <v>1715</v>
      </c>
      <c r="H171" s="68" t="s">
        <v>541</v>
      </c>
      <c r="I171" s="75" t="s">
        <v>55</v>
      </c>
      <c r="J171" s="81" t="s">
        <v>1662</v>
      </c>
      <c r="K171" s="160" t="s">
        <v>544</v>
      </c>
      <c r="L171" s="70" t="s">
        <v>545</v>
      </c>
      <c r="M171" s="76" t="s">
        <v>545</v>
      </c>
      <c r="N171" s="78" t="s">
        <v>199</v>
      </c>
      <c r="O171" s="68"/>
      <c r="P171" s="288" t="s">
        <v>1662</v>
      </c>
      <c r="Q171" s="104"/>
      <c r="R171" s="104"/>
      <c r="S171" s="159"/>
      <c r="T171" s="89" t="s">
        <v>16</v>
      </c>
      <c r="U171" s="89"/>
      <c r="V171" s="159" t="s">
        <v>1715</v>
      </c>
      <c r="W171" s="89"/>
      <c r="X171" s="163"/>
      <c r="Y171" s="68" t="s">
        <v>13</v>
      </c>
      <c r="Z171" s="68"/>
      <c r="AA171" s="68"/>
      <c r="AB171" s="68"/>
      <c r="AC171" s="68">
        <v>1</v>
      </c>
      <c r="AD171" s="68">
        <v>0</v>
      </c>
      <c r="AE171" s="68">
        <v>-1</v>
      </c>
      <c r="AF171" s="77" t="s">
        <v>553</v>
      </c>
      <c r="AG171" s="78" t="s">
        <v>298</v>
      </c>
      <c r="AH171" s="78" t="s">
        <v>202</v>
      </c>
      <c r="AI171" s="68"/>
      <c r="AJ171" s="68"/>
      <c r="AK171" s="78" t="s">
        <v>554</v>
      </c>
      <c r="AL171" s="68" t="s">
        <v>301</v>
      </c>
      <c r="AM171" s="68" t="s">
        <v>301</v>
      </c>
      <c r="AN171" s="68"/>
      <c r="AO171" s="163"/>
      <c r="AP171" s="163"/>
      <c r="AQ171" s="163"/>
      <c r="AR171" s="163"/>
      <c r="AS171" s="68"/>
      <c r="AT171" s="68"/>
      <c r="AU171" s="159"/>
      <c r="AV171" s="68"/>
      <c r="AW171" s="68"/>
      <c r="AX171" s="68"/>
      <c r="AY171" s="68"/>
      <c r="AZ171" s="68"/>
      <c r="BA171" s="68"/>
      <c r="BB171" s="89"/>
      <c r="BC171" s="163"/>
      <c r="BD171" s="163"/>
      <c r="BE171" s="163"/>
      <c r="BF171" s="163"/>
      <c r="BG171" s="163"/>
      <c r="BH171" s="68"/>
      <c r="BI171" s="75"/>
      <c r="BJ171" s="89"/>
      <c r="BK171" s="170"/>
      <c r="BL171" s="167"/>
      <c r="BM171" s="81" t="s">
        <v>607</v>
      </c>
      <c r="BN171" s="81" t="s">
        <v>565</v>
      </c>
      <c r="BO171" s="104"/>
    </row>
    <row r="172" spans="1:67" s="7" customFormat="1" ht="36" hidden="1" customHeight="1" x14ac:dyDescent="0.55000000000000004">
      <c r="A172" s="158" t="s">
        <v>616</v>
      </c>
      <c r="B172" s="68">
        <v>493</v>
      </c>
      <c r="C172" s="68"/>
      <c r="D172" s="68"/>
      <c r="E172" s="68"/>
      <c r="F172" s="69" t="s">
        <v>541</v>
      </c>
      <c r="G172" s="159" t="s">
        <v>1715</v>
      </c>
      <c r="H172" s="68" t="s">
        <v>541</v>
      </c>
      <c r="I172" s="75" t="s">
        <v>618</v>
      </c>
      <c r="J172" s="81" t="s">
        <v>1662</v>
      </c>
      <c r="K172" s="160" t="s">
        <v>544</v>
      </c>
      <c r="L172" s="70" t="s">
        <v>545</v>
      </c>
      <c r="M172" s="76" t="s">
        <v>545</v>
      </c>
      <c r="N172" s="78" t="s">
        <v>199</v>
      </c>
      <c r="O172" s="68"/>
      <c r="P172" s="288" t="s">
        <v>1662</v>
      </c>
      <c r="Q172" s="104"/>
      <c r="R172" s="104"/>
      <c r="S172" s="159"/>
      <c r="T172" s="89" t="s">
        <v>16</v>
      </c>
      <c r="U172" s="89"/>
      <c r="V172" s="159" t="s">
        <v>1715</v>
      </c>
      <c r="W172" s="89"/>
      <c r="X172" s="163"/>
      <c r="Y172" s="68" t="s">
        <v>13</v>
      </c>
      <c r="Z172" s="68"/>
      <c r="AA172" s="68"/>
      <c r="AB172" s="68"/>
      <c r="AC172" s="68">
        <v>1</v>
      </c>
      <c r="AD172" s="68">
        <v>0</v>
      </c>
      <c r="AE172" s="68">
        <v>-1</v>
      </c>
      <c r="AF172" s="77" t="s">
        <v>553</v>
      </c>
      <c r="AG172" s="78" t="s">
        <v>298</v>
      </c>
      <c r="AH172" s="91" t="s">
        <v>202</v>
      </c>
      <c r="AI172" s="68"/>
      <c r="AJ172" s="68"/>
      <c r="AK172" s="78" t="s">
        <v>554</v>
      </c>
      <c r="AL172" s="68" t="s">
        <v>301</v>
      </c>
      <c r="AM172" s="68" t="s">
        <v>301</v>
      </c>
      <c r="AN172" s="68"/>
      <c r="AO172" s="163"/>
      <c r="AP172" s="163"/>
      <c r="AQ172" s="163"/>
      <c r="AR172" s="163"/>
      <c r="AS172" s="68"/>
      <c r="AT172" s="68"/>
      <c r="AU172" s="159"/>
      <c r="AV172" s="68"/>
      <c r="AW172" s="68"/>
      <c r="AX172" s="68"/>
      <c r="AY172" s="68"/>
      <c r="AZ172" s="68"/>
      <c r="BA172" s="68"/>
      <c r="BB172" s="89"/>
      <c r="BC172" s="163"/>
      <c r="BD172" s="163"/>
      <c r="BE172" s="163"/>
      <c r="BF172" s="163"/>
      <c r="BG172" s="163"/>
      <c r="BH172" s="68"/>
      <c r="BI172" s="75"/>
      <c r="BJ172" s="89"/>
      <c r="BK172" s="170"/>
      <c r="BL172" s="167"/>
      <c r="BM172" s="81" t="s">
        <v>607</v>
      </c>
      <c r="BN172" s="81" t="s">
        <v>565</v>
      </c>
      <c r="BO172" s="104"/>
    </row>
    <row r="173" spans="1:67" s="7" customFormat="1" ht="36" hidden="1" customHeight="1" x14ac:dyDescent="0.55000000000000004">
      <c r="A173" s="158" t="s">
        <v>616</v>
      </c>
      <c r="B173" s="94">
        <v>94</v>
      </c>
      <c r="C173" s="94" t="s">
        <v>840</v>
      </c>
      <c r="D173" s="94" t="s">
        <v>2653</v>
      </c>
      <c r="E173" s="94" t="s">
        <v>2654</v>
      </c>
      <c r="F173" s="94" t="s">
        <v>541</v>
      </c>
      <c r="G173" s="190" t="s">
        <v>1715</v>
      </c>
      <c r="H173" s="94" t="s">
        <v>541</v>
      </c>
      <c r="I173" s="191" t="s">
        <v>618</v>
      </c>
      <c r="J173" s="192" t="s">
        <v>2653</v>
      </c>
      <c r="K173" s="160" t="s">
        <v>544</v>
      </c>
      <c r="L173" s="70" t="s">
        <v>545</v>
      </c>
      <c r="M173" s="76" t="s">
        <v>545</v>
      </c>
      <c r="N173" s="72" t="s">
        <v>546</v>
      </c>
      <c r="O173" s="171" t="s">
        <v>2655</v>
      </c>
      <c r="P173" s="89" t="s">
        <v>2653</v>
      </c>
      <c r="Q173" s="104"/>
      <c r="R173" s="104"/>
      <c r="S173" s="159"/>
      <c r="T173" s="89" t="s">
        <v>16</v>
      </c>
      <c r="U173" s="89"/>
      <c r="V173" s="159" t="s">
        <v>1715</v>
      </c>
      <c r="W173" s="89" t="s">
        <v>550</v>
      </c>
      <c r="X173" s="163"/>
      <c r="Y173" s="68" t="s">
        <v>16</v>
      </c>
      <c r="Z173" s="68" t="s">
        <v>990</v>
      </c>
      <c r="AA173" s="68"/>
      <c r="AB173" s="70"/>
      <c r="AC173" s="68">
        <v>0</v>
      </c>
      <c r="AD173" s="68">
        <v>1</v>
      </c>
      <c r="AE173" s="68">
        <v>1</v>
      </c>
      <c r="AF173" s="77" t="s">
        <v>553</v>
      </c>
      <c r="AG173" s="96" t="s">
        <v>292</v>
      </c>
      <c r="AH173" s="91" t="s">
        <v>293</v>
      </c>
      <c r="AI173" s="290" t="s">
        <v>2655</v>
      </c>
      <c r="AJ173" s="68"/>
      <c r="AK173" s="78" t="s">
        <v>554</v>
      </c>
      <c r="AL173" s="68" t="s">
        <v>199</v>
      </c>
      <c r="AM173" s="68" t="s">
        <v>199</v>
      </c>
      <c r="AN173" s="68" t="s">
        <v>200</v>
      </c>
      <c r="AO173" s="189" t="s">
        <v>2656</v>
      </c>
      <c r="AP173" s="163"/>
      <c r="AQ173" s="163"/>
      <c r="AR173" s="163" t="s">
        <v>2657</v>
      </c>
      <c r="AS173" s="68"/>
      <c r="AT173" s="68"/>
      <c r="AU173" s="159" t="s">
        <v>1284</v>
      </c>
      <c r="AV173" s="70" t="s">
        <v>556</v>
      </c>
      <c r="AW173" s="70"/>
      <c r="AX173" s="70" t="s">
        <v>556</v>
      </c>
      <c r="AY173" s="70"/>
      <c r="AZ173" s="70"/>
      <c r="BA173" s="70"/>
      <c r="BB173" s="89" t="s">
        <v>1444</v>
      </c>
      <c r="BC173" s="163"/>
      <c r="BD173" s="163"/>
      <c r="BE173" s="163"/>
      <c r="BF173" s="163"/>
      <c r="BG173" s="163"/>
      <c r="BH173" s="68"/>
      <c r="BI173" s="75"/>
      <c r="BJ173" s="89" t="s">
        <v>2658</v>
      </c>
      <c r="BK173" s="170"/>
      <c r="BL173" s="167"/>
      <c r="BM173" s="81" t="s">
        <v>607</v>
      </c>
      <c r="BN173" s="81" t="s">
        <v>565</v>
      </c>
      <c r="BO173" s="169" t="s">
        <v>566</v>
      </c>
    </row>
    <row r="174" spans="1:67" s="7" customFormat="1" ht="36" hidden="1" customHeight="1" x14ac:dyDescent="0.55000000000000004">
      <c r="A174" s="158" t="s">
        <v>616</v>
      </c>
      <c r="B174" s="68">
        <v>494</v>
      </c>
      <c r="C174" s="68"/>
      <c r="D174" s="68"/>
      <c r="E174" s="68"/>
      <c r="F174" s="69" t="s">
        <v>541</v>
      </c>
      <c r="G174" s="159" t="s">
        <v>1715</v>
      </c>
      <c r="H174" s="68" t="s">
        <v>541</v>
      </c>
      <c r="I174" s="75" t="s">
        <v>55</v>
      </c>
      <c r="J174" s="81" t="s">
        <v>2653</v>
      </c>
      <c r="K174" s="160" t="s">
        <v>544</v>
      </c>
      <c r="L174" s="70" t="s">
        <v>545</v>
      </c>
      <c r="M174" s="76" t="s">
        <v>545</v>
      </c>
      <c r="N174" s="72" t="s">
        <v>546</v>
      </c>
      <c r="O174" s="171" t="s">
        <v>2659</v>
      </c>
      <c r="P174" s="89" t="s">
        <v>2653</v>
      </c>
      <c r="Q174" s="104"/>
      <c r="R174" s="104"/>
      <c r="S174" s="89"/>
      <c r="T174" s="89" t="s">
        <v>16</v>
      </c>
      <c r="U174" s="89"/>
      <c r="V174" s="159" t="s">
        <v>1715</v>
      </c>
      <c r="W174" s="89" t="s">
        <v>550</v>
      </c>
      <c r="X174" s="163"/>
      <c r="Y174" s="68" t="s">
        <v>16</v>
      </c>
      <c r="Z174" s="68" t="s">
        <v>990</v>
      </c>
      <c r="AA174" s="68"/>
      <c r="AB174" s="70"/>
      <c r="AC174" s="68">
        <v>1</v>
      </c>
      <c r="AD174" s="68">
        <v>0</v>
      </c>
      <c r="AE174" s="68">
        <v>-1</v>
      </c>
      <c r="AF174" s="77" t="s">
        <v>553</v>
      </c>
      <c r="AG174" s="96" t="s">
        <v>292</v>
      </c>
      <c r="AH174" s="91" t="s">
        <v>293</v>
      </c>
      <c r="AI174" s="290" t="s">
        <v>2659</v>
      </c>
      <c r="AJ174" s="68"/>
      <c r="AK174" s="78" t="s">
        <v>554</v>
      </c>
      <c r="AL174" s="68" t="s">
        <v>199</v>
      </c>
      <c r="AM174" s="68" t="s">
        <v>199</v>
      </c>
      <c r="AN174" s="68" t="s">
        <v>200</v>
      </c>
      <c r="AO174" s="189" t="s">
        <v>2656</v>
      </c>
      <c r="AP174" s="163"/>
      <c r="AQ174" s="163"/>
      <c r="AR174" s="163" t="s">
        <v>2657</v>
      </c>
      <c r="AS174" s="68"/>
      <c r="AT174" s="68"/>
      <c r="AU174" s="159" t="s">
        <v>2660</v>
      </c>
      <c r="AV174" s="70" t="s">
        <v>556</v>
      </c>
      <c r="AW174" s="70"/>
      <c r="AX174" s="70" t="s">
        <v>556</v>
      </c>
      <c r="AY174" s="70"/>
      <c r="AZ174" s="70"/>
      <c r="BA174" s="70"/>
      <c r="BB174" s="89" t="s">
        <v>1240</v>
      </c>
      <c r="BC174" s="163"/>
      <c r="BD174" s="163"/>
      <c r="BE174" s="163"/>
      <c r="BF174" s="163"/>
      <c r="BG174" s="163"/>
      <c r="BH174" s="68"/>
      <c r="BI174" s="75"/>
      <c r="BJ174" s="89"/>
      <c r="BK174" s="170"/>
      <c r="BL174" s="167"/>
      <c r="BM174" s="81" t="s">
        <v>607</v>
      </c>
      <c r="BN174" s="81" t="s">
        <v>565</v>
      </c>
      <c r="BO174" s="169" t="s">
        <v>566</v>
      </c>
    </row>
    <row r="175" spans="1:67" s="7" customFormat="1" ht="36" hidden="1" x14ac:dyDescent="0.55000000000000004">
      <c r="A175" s="158" t="s">
        <v>616</v>
      </c>
      <c r="B175" s="68">
        <v>495</v>
      </c>
      <c r="C175" s="68"/>
      <c r="D175" s="68"/>
      <c r="E175" s="68"/>
      <c r="F175" s="69" t="s">
        <v>541</v>
      </c>
      <c r="G175" s="159" t="s">
        <v>1715</v>
      </c>
      <c r="H175" s="68" t="s">
        <v>541</v>
      </c>
      <c r="I175" s="75" t="s">
        <v>118</v>
      </c>
      <c r="J175" s="81" t="s">
        <v>2653</v>
      </c>
      <c r="K175" s="160" t="s">
        <v>544</v>
      </c>
      <c r="L175" s="70" t="s">
        <v>545</v>
      </c>
      <c r="M175" s="76" t="s">
        <v>545</v>
      </c>
      <c r="N175" s="72" t="s">
        <v>546</v>
      </c>
      <c r="O175" s="171" t="s">
        <v>2661</v>
      </c>
      <c r="P175" s="89" t="s">
        <v>2653</v>
      </c>
      <c r="Q175" s="104"/>
      <c r="R175" s="104"/>
      <c r="S175" s="89"/>
      <c r="T175" s="89" t="s">
        <v>16</v>
      </c>
      <c r="U175" s="89"/>
      <c r="V175" s="159" t="s">
        <v>1715</v>
      </c>
      <c r="W175" s="89" t="s">
        <v>550</v>
      </c>
      <c r="X175" s="163"/>
      <c r="Y175" s="68" t="s">
        <v>16</v>
      </c>
      <c r="Z175" s="68" t="s">
        <v>990</v>
      </c>
      <c r="AA175" s="68"/>
      <c r="AB175" s="70"/>
      <c r="AC175" s="68">
        <v>1</v>
      </c>
      <c r="AD175" s="68">
        <v>0</v>
      </c>
      <c r="AE175" s="68">
        <v>-1</v>
      </c>
      <c r="AF175" s="77" t="s">
        <v>553</v>
      </c>
      <c r="AG175" s="96" t="s">
        <v>292</v>
      </c>
      <c r="AH175" s="91" t="s">
        <v>293</v>
      </c>
      <c r="AI175" s="290" t="s">
        <v>2661</v>
      </c>
      <c r="AJ175" s="68"/>
      <c r="AK175" s="78" t="s">
        <v>554</v>
      </c>
      <c r="AL175" s="68" t="s">
        <v>199</v>
      </c>
      <c r="AM175" s="68" t="s">
        <v>199</v>
      </c>
      <c r="AN175" s="68" t="s">
        <v>200</v>
      </c>
      <c r="AO175" s="189" t="s">
        <v>2656</v>
      </c>
      <c r="AP175" s="163"/>
      <c r="AQ175" s="163"/>
      <c r="AR175" s="163" t="s">
        <v>2657</v>
      </c>
      <c r="AS175" s="68"/>
      <c r="AT175" s="68"/>
      <c r="AU175" s="159"/>
      <c r="AV175" s="68"/>
      <c r="AW175" s="68"/>
      <c r="AX175" s="68"/>
      <c r="AY175" s="68"/>
      <c r="AZ175" s="68"/>
      <c r="BA175" s="68"/>
      <c r="BB175" s="89"/>
      <c r="BC175" s="163"/>
      <c r="BD175" s="163"/>
      <c r="BE175" s="163"/>
      <c r="BF175" s="163"/>
      <c r="BG175" s="163"/>
      <c r="BH175" s="68"/>
      <c r="BI175" s="75"/>
      <c r="BJ175" s="89"/>
      <c r="BK175" s="170"/>
      <c r="BL175" s="167"/>
      <c r="BM175" s="81" t="s">
        <v>607</v>
      </c>
      <c r="BN175" s="81" t="s">
        <v>565</v>
      </c>
      <c r="BO175" s="169" t="s">
        <v>566</v>
      </c>
    </row>
    <row r="176" spans="1:67" s="7" customFormat="1" ht="54" hidden="1" customHeight="1" x14ac:dyDescent="0.55000000000000004">
      <c r="A176" s="158" t="s">
        <v>616</v>
      </c>
      <c r="B176" s="68">
        <v>77</v>
      </c>
      <c r="C176" s="68" t="s">
        <v>840</v>
      </c>
      <c r="D176" s="68" t="s">
        <v>288</v>
      </c>
      <c r="E176" s="68" t="s">
        <v>2662</v>
      </c>
      <c r="F176" s="69" t="s">
        <v>541</v>
      </c>
      <c r="G176" s="159" t="s">
        <v>1715</v>
      </c>
      <c r="H176" s="68" t="s">
        <v>541</v>
      </c>
      <c r="I176" s="75" t="s">
        <v>618</v>
      </c>
      <c r="J176" s="81" t="s">
        <v>288</v>
      </c>
      <c r="K176" s="160" t="s">
        <v>544</v>
      </c>
      <c r="L176" s="70" t="s">
        <v>545</v>
      </c>
      <c r="M176" s="76" t="s">
        <v>545</v>
      </c>
      <c r="N176" s="72" t="s">
        <v>546</v>
      </c>
      <c r="O176" s="171" t="s">
        <v>2663</v>
      </c>
      <c r="P176" s="89" t="s">
        <v>2664</v>
      </c>
      <c r="Q176" s="104"/>
      <c r="R176" s="104"/>
      <c r="S176" s="159"/>
      <c r="T176" s="89" t="s">
        <v>16</v>
      </c>
      <c r="U176" s="89"/>
      <c r="V176" s="159" t="s">
        <v>1715</v>
      </c>
      <c r="W176" s="89" t="s">
        <v>550</v>
      </c>
      <c r="X176" s="163"/>
      <c r="Y176" s="68" t="s">
        <v>16</v>
      </c>
      <c r="Z176" s="68" t="s">
        <v>990</v>
      </c>
      <c r="AA176" s="68"/>
      <c r="AB176" s="79" t="s">
        <v>552</v>
      </c>
      <c r="AC176" s="68">
        <v>0</v>
      </c>
      <c r="AD176" s="68">
        <v>1</v>
      </c>
      <c r="AE176" s="68">
        <v>1</v>
      </c>
      <c r="AF176" s="77" t="s">
        <v>553</v>
      </c>
      <c r="AG176" s="96" t="s">
        <v>292</v>
      </c>
      <c r="AH176" s="91" t="s">
        <v>293</v>
      </c>
      <c r="AI176" s="290" t="s">
        <v>2663</v>
      </c>
      <c r="AJ176" s="68"/>
      <c r="AK176" s="78" t="s">
        <v>554</v>
      </c>
      <c r="AL176" s="68" t="s">
        <v>199</v>
      </c>
      <c r="AM176" s="68" t="s">
        <v>86</v>
      </c>
      <c r="AN176" s="68" t="s">
        <v>85</v>
      </c>
      <c r="AO176" s="73" t="s">
        <v>2665</v>
      </c>
      <c r="AP176" s="163"/>
      <c r="AQ176" s="163"/>
      <c r="AR176" s="163"/>
      <c r="AS176" s="68"/>
      <c r="AT176" s="74"/>
      <c r="AU176" s="159" t="s">
        <v>1284</v>
      </c>
      <c r="AV176" s="70" t="s">
        <v>556</v>
      </c>
      <c r="AW176" s="70"/>
      <c r="AX176" s="70" t="s">
        <v>556</v>
      </c>
      <c r="AY176" s="70"/>
      <c r="AZ176" s="70"/>
      <c r="BA176" s="70"/>
      <c r="BB176" s="73" t="s">
        <v>1240</v>
      </c>
      <c r="BC176" s="163"/>
      <c r="BD176" s="163"/>
      <c r="BE176" s="163"/>
      <c r="BF176" s="163"/>
      <c r="BG176" s="163"/>
      <c r="BH176" s="68"/>
      <c r="BI176" s="75"/>
      <c r="BJ176" s="89" t="s">
        <v>2666</v>
      </c>
      <c r="BK176" s="170"/>
      <c r="BL176" s="167"/>
      <c r="BM176" s="17" t="s">
        <v>607</v>
      </c>
      <c r="BN176" s="168" t="s">
        <v>608</v>
      </c>
      <c r="BO176" s="104" t="s">
        <v>1066</v>
      </c>
    </row>
    <row r="177" spans="1:67" s="7" customFormat="1" ht="36" hidden="1" customHeight="1" x14ac:dyDescent="0.55000000000000004">
      <c r="A177" s="158" t="s">
        <v>616</v>
      </c>
      <c r="B177" s="68">
        <v>124</v>
      </c>
      <c r="C177" s="68" t="s">
        <v>55</v>
      </c>
      <c r="D177" s="68" t="s">
        <v>2667</v>
      </c>
      <c r="E177" s="68"/>
      <c r="F177" s="69" t="s">
        <v>541</v>
      </c>
      <c r="G177" s="159" t="s">
        <v>1715</v>
      </c>
      <c r="H177" s="68" t="s">
        <v>541</v>
      </c>
      <c r="I177" s="75" t="s">
        <v>55</v>
      </c>
      <c r="J177" s="81" t="s">
        <v>288</v>
      </c>
      <c r="K177" s="160" t="s">
        <v>544</v>
      </c>
      <c r="L177" s="70" t="s">
        <v>545</v>
      </c>
      <c r="M177" s="76" t="s">
        <v>545</v>
      </c>
      <c r="N177" s="72" t="s">
        <v>546</v>
      </c>
      <c r="O177" s="171" t="s">
        <v>2668</v>
      </c>
      <c r="P177" s="89" t="s">
        <v>2662</v>
      </c>
      <c r="Q177" s="104"/>
      <c r="R177" s="104"/>
      <c r="S177" s="89"/>
      <c r="T177" s="89" t="s">
        <v>16</v>
      </c>
      <c r="U177" s="89"/>
      <c r="V177" s="159" t="s">
        <v>1715</v>
      </c>
      <c r="W177" s="89" t="s">
        <v>550</v>
      </c>
      <c r="X177" s="163"/>
      <c r="Y177" s="68" t="s">
        <v>16</v>
      </c>
      <c r="Z177" s="68" t="s">
        <v>990</v>
      </c>
      <c r="AA177" s="68"/>
      <c r="AB177" s="79" t="s">
        <v>552</v>
      </c>
      <c r="AC177" s="68">
        <v>0</v>
      </c>
      <c r="AD177" s="68">
        <v>1</v>
      </c>
      <c r="AE177" s="68">
        <v>1</v>
      </c>
      <c r="AF177" s="77" t="s">
        <v>553</v>
      </c>
      <c r="AG177" s="96" t="s">
        <v>292</v>
      </c>
      <c r="AH177" s="91" t="s">
        <v>293</v>
      </c>
      <c r="AI177" s="290" t="s">
        <v>2668</v>
      </c>
      <c r="AJ177" s="68"/>
      <c r="AK177" s="78" t="s">
        <v>554</v>
      </c>
      <c r="AL177" s="68" t="s">
        <v>199</v>
      </c>
      <c r="AM177" s="68" t="s">
        <v>199</v>
      </c>
      <c r="AN177" s="68" t="s">
        <v>200</v>
      </c>
      <c r="AO177" s="189" t="s">
        <v>2669</v>
      </c>
      <c r="AP177" s="163"/>
      <c r="AQ177" s="163"/>
      <c r="AR177" s="163" t="s">
        <v>2670</v>
      </c>
      <c r="AS177" s="68"/>
      <c r="AT177" s="68"/>
      <c r="AU177" s="159" t="s">
        <v>1284</v>
      </c>
      <c r="AV177" s="70" t="s">
        <v>556</v>
      </c>
      <c r="AW177" s="70"/>
      <c r="AX177" s="70" t="s">
        <v>556</v>
      </c>
      <c r="AY177" s="70"/>
      <c r="AZ177" s="70"/>
      <c r="BA177" s="70"/>
      <c r="BB177" s="89" t="s">
        <v>1444</v>
      </c>
      <c r="BC177" s="163"/>
      <c r="BD177" s="163"/>
      <c r="BE177" s="163"/>
      <c r="BF177" s="163"/>
      <c r="BG177" s="163"/>
      <c r="BH177" s="68"/>
      <c r="BI177" s="75"/>
      <c r="BJ177" s="89" t="s">
        <v>1532</v>
      </c>
      <c r="BK177" s="170"/>
      <c r="BL177" s="167"/>
      <c r="BM177" s="81" t="s">
        <v>607</v>
      </c>
      <c r="BN177" s="81" t="s">
        <v>565</v>
      </c>
      <c r="BO177" s="169" t="s">
        <v>566</v>
      </c>
    </row>
    <row r="178" spans="1:67" s="7" customFormat="1" ht="36" hidden="1" x14ac:dyDescent="0.55000000000000004">
      <c r="A178" s="158" t="s">
        <v>616</v>
      </c>
      <c r="B178" s="68">
        <v>170</v>
      </c>
      <c r="C178" s="68" t="s">
        <v>118</v>
      </c>
      <c r="D178" s="68" t="s">
        <v>288</v>
      </c>
      <c r="E178" s="68"/>
      <c r="F178" s="69" t="s">
        <v>541</v>
      </c>
      <c r="G178" s="159" t="s">
        <v>1715</v>
      </c>
      <c r="H178" s="68" t="s">
        <v>541</v>
      </c>
      <c r="I178" s="75" t="s">
        <v>118</v>
      </c>
      <c r="J178" s="81" t="s">
        <v>288</v>
      </c>
      <c r="K178" s="160" t="s">
        <v>544</v>
      </c>
      <c r="L178" s="70" t="s">
        <v>545</v>
      </c>
      <c r="M178" s="76" t="s">
        <v>545</v>
      </c>
      <c r="N178" s="72" t="s">
        <v>546</v>
      </c>
      <c r="O178" s="171" t="s">
        <v>2671</v>
      </c>
      <c r="P178" s="89" t="s">
        <v>2672</v>
      </c>
      <c r="Q178" s="104"/>
      <c r="R178" s="104"/>
      <c r="S178" s="89"/>
      <c r="T178" s="89" t="s">
        <v>16</v>
      </c>
      <c r="U178" s="89"/>
      <c r="V178" s="159" t="s">
        <v>1715</v>
      </c>
      <c r="W178" s="89" t="s">
        <v>550</v>
      </c>
      <c r="X178" s="163"/>
      <c r="Y178" s="68" t="s">
        <v>16</v>
      </c>
      <c r="Z178" s="68" t="s">
        <v>990</v>
      </c>
      <c r="AA178" s="68"/>
      <c r="AB178" s="79" t="s">
        <v>552</v>
      </c>
      <c r="AC178" s="68">
        <v>0</v>
      </c>
      <c r="AD178" s="68">
        <v>1</v>
      </c>
      <c r="AE178" s="68">
        <v>1</v>
      </c>
      <c r="AF178" s="77" t="s">
        <v>553</v>
      </c>
      <c r="AG178" s="96" t="s">
        <v>292</v>
      </c>
      <c r="AH178" s="91" t="s">
        <v>293</v>
      </c>
      <c r="AI178" s="290" t="s">
        <v>2671</v>
      </c>
      <c r="AJ178" s="68"/>
      <c r="AK178" s="78" t="s">
        <v>554</v>
      </c>
      <c r="AL178" s="68" t="s">
        <v>199</v>
      </c>
      <c r="AM178" s="68" t="s">
        <v>199</v>
      </c>
      <c r="AN178" s="68" t="s">
        <v>200</v>
      </c>
      <c r="AO178" s="189" t="s">
        <v>2669</v>
      </c>
      <c r="AP178" s="163"/>
      <c r="AQ178" s="163"/>
      <c r="AR178" s="163" t="s">
        <v>2670</v>
      </c>
      <c r="AS178" s="68"/>
      <c r="AT178" s="68"/>
      <c r="AU178" s="159" t="s">
        <v>1284</v>
      </c>
      <c r="AV178" s="68" t="s">
        <v>556</v>
      </c>
      <c r="AW178" s="68"/>
      <c r="AX178" s="68" t="s">
        <v>556</v>
      </c>
      <c r="AY178" s="68"/>
      <c r="AZ178" s="68"/>
      <c r="BA178" s="68"/>
      <c r="BB178" s="89" t="s">
        <v>1240</v>
      </c>
      <c r="BC178" s="163"/>
      <c r="BD178" s="163"/>
      <c r="BE178" s="163"/>
      <c r="BF178" s="163"/>
      <c r="BG178" s="163"/>
      <c r="BH178" s="68"/>
      <c r="BI178" s="75"/>
      <c r="BJ178" s="89"/>
      <c r="BK178" s="170" t="s">
        <v>13</v>
      </c>
      <c r="BL178" s="167"/>
      <c r="BM178" s="81" t="s">
        <v>607</v>
      </c>
      <c r="BN178" s="81" t="s">
        <v>565</v>
      </c>
      <c r="BO178" s="169" t="s">
        <v>566</v>
      </c>
    </row>
    <row r="179" spans="1:67" s="7" customFormat="1" ht="14.15" hidden="1" customHeight="1" x14ac:dyDescent="0.55000000000000004">
      <c r="A179" s="158" t="s">
        <v>616</v>
      </c>
      <c r="B179" s="68">
        <v>90</v>
      </c>
      <c r="C179" s="68" t="s">
        <v>840</v>
      </c>
      <c r="D179" s="68" t="s">
        <v>2673</v>
      </c>
      <c r="E179" s="68"/>
      <c r="F179" s="69" t="s">
        <v>541</v>
      </c>
      <c r="G179" s="159" t="s">
        <v>1715</v>
      </c>
      <c r="H179" s="68" t="s">
        <v>541</v>
      </c>
      <c r="I179" s="75" t="s">
        <v>55</v>
      </c>
      <c r="J179" s="81" t="s">
        <v>294</v>
      </c>
      <c r="K179" s="160" t="s">
        <v>544</v>
      </c>
      <c r="L179" s="70" t="s">
        <v>545</v>
      </c>
      <c r="M179" s="76" t="s">
        <v>545</v>
      </c>
      <c r="N179" s="72" t="s">
        <v>546</v>
      </c>
      <c r="O179" s="171" t="s">
        <v>2674</v>
      </c>
      <c r="P179" s="89" t="s">
        <v>2675</v>
      </c>
      <c r="Q179" s="104"/>
      <c r="R179" s="104"/>
      <c r="S179" s="89"/>
      <c r="T179" s="89" t="s">
        <v>16</v>
      </c>
      <c r="U179" s="89"/>
      <c r="V179" s="159" t="s">
        <v>1715</v>
      </c>
      <c r="W179" s="89" t="s">
        <v>550</v>
      </c>
      <c r="X179" s="163"/>
      <c r="Y179" s="68" t="s">
        <v>16</v>
      </c>
      <c r="Z179" s="68" t="s">
        <v>990</v>
      </c>
      <c r="AA179" s="68"/>
      <c r="AB179" s="70" t="s">
        <v>552</v>
      </c>
      <c r="AC179" s="68">
        <v>0</v>
      </c>
      <c r="AD179" s="68">
        <v>1</v>
      </c>
      <c r="AE179" s="68">
        <v>1</v>
      </c>
      <c r="AF179" s="77" t="s">
        <v>553</v>
      </c>
      <c r="AG179" s="96" t="s">
        <v>292</v>
      </c>
      <c r="AH179" s="91" t="s">
        <v>293</v>
      </c>
      <c r="AI179" s="290" t="s">
        <v>2674</v>
      </c>
      <c r="AJ179" s="68"/>
      <c r="AK179" s="78" t="s">
        <v>554</v>
      </c>
      <c r="AL179" s="68" t="s">
        <v>199</v>
      </c>
      <c r="AM179" s="68" t="s">
        <v>199</v>
      </c>
      <c r="AN179" s="68" t="s">
        <v>200</v>
      </c>
      <c r="AO179" s="189" t="s">
        <v>2669</v>
      </c>
      <c r="AP179" s="163"/>
      <c r="AQ179" s="163"/>
      <c r="AR179" s="163" t="s">
        <v>2670</v>
      </c>
      <c r="AS179" s="68"/>
      <c r="AT179" s="68"/>
      <c r="AU179" s="159"/>
      <c r="AV179" s="68"/>
      <c r="AW179" s="68"/>
      <c r="AX179" s="68"/>
      <c r="AY179" s="68"/>
      <c r="AZ179" s="68"/>
      <c r="BA179" s="68"/>
      <c r="BB179" s="89"/>
      <c r="BC179" s="163"/>
      <c r="BD179" s="163"/>
      <c r="BE179" s="163"/>
      <c r="BF179" s="163"/>
      <c r="BG179" s="163"/>
      <c r="BH179" s="68"/>
      <c r="BI179" s="75"/>
      <c r="BJ179" s="89" t="s">
        <v>1344</v>
      </c>
      <c r="BK179" s="170"/>
      <c r="BL179" s="167"/>
      <c r="BM179" s="81" t="s">
        <v>607</v>
      </c>
      <c r="BN179" s="81" t="s">
        <v>565</v>
      </c>
      <c r="BO179" s="169" t="s">
        <v>566</v>
      </c>
    </row>
    <row r="180" spans="1:67" s="7" customFormat="1" ht="36" hidden="1" x14ac:dyDescent="0.55000000000000004">
      <c r="A180" s="158">
        <v>75</v>
      </c>
      <c r="B180" s="68">
        <v>182</v>
      </c>
      <c r="C180" s="68" t="s">
        <v>118</v>
      </c>
      <c r="D180" s="68" t="s">
        <v>2673</v>
      </c>
      <c r="E180" s="68"/>
      <c r="F180" s="69" t="s">
        <v>541</v>
      </c>
      <c r="G180" s="159" t="s">
        <v>1715</v>
      </c>
      <c r="H180" s="68" t="s">
        <v>541</v>
      </c>
      <c r="I180" s="75" t="s">
        <v>118</v>
      </c>
      <c r="J180" s="81" t="s">
        <v>294</v>
      </c>
      <c r="K180" s="160" t="s">
        <v>544</v>
      </c>
      <c r="L180" s="70" t="s">
        <v>545</v>
      </c>
      <c r="M180" s="76" t="s">
        <v>545</v>
      </c>
      <c r="N180" s="72" t="s">
        <v>546</v>
      </c>
      <c r="O180" s="171" t="s">
        <v>2676</v>
      </c>
      <c r="P180" s="89" t="s">
        <v>2675</v>
      </c>
      <c r="Q180" s="104"/>
      <c r="R180" s="104"/>
      <c r="S180" s="89"/>
      <c r="T180" s="89" t="s">
        <v>16</v>
      </c>
      <c r="U180" s="89"/>
      <c r="V180" s="159" t="s">
        <v>1715</v>
      </c>
      <c r="W180" s="89" t="s">
        <v>550</v>
      </c>
      <c r="X180" s="163"/>
      <c r="Y180" s="68" t="s">
        <v>16</v>
      </c>
      <c r="Z180" s="68" t="s">
        <v>990</v>
      </c>
      <c r="AA180" s="68"/>
      <c r="AB180" s="70" t="s">
        <v>552</v>
      </c>
      <c r="AC180" s="68">
        <v>0</v>
      </c>
      <c r="AD180" s="68">
        <v>1</v>
      </c>
      <c r="AE180" s="68">
        <v>1</v>
      </c>
      <c r="AF180" s="77" t="s">
        <v>553</v>
      </c>
      <c r="AG180" s="96" t="s">
        <v>292</v>
      </c>
      <c r="AH180" s="91" t="s">
        <v>293</v>
      </c>
      <c r="AI180" s="290" t="s">
        <v>2676</v>
      </c>
      <c r="AJ180" s="68"/>
      <c r="AK180" s="78" t="s">
        <v>554</v>
      </c>
      <c r="AL180" s="68" t="s">
        <v>199</v>
      </c>
      <c r="AM180" s="68" t="s">
        <v>199</v>
      </c>
      <c r="AN180" s="68" t="s">
        <v>200</v>
      </c>
      <c r="AO180" s="189" t="s">
        <v>2677</v>
      </c>
      <c r="AP180" s="163"/>
      <c r="AQ180" s="163"/>
      <c r="AR180" s="163" t="s">
        <v>2678</v>
      </c>
      <c r="AS180" s="68"/>
      <c r="AT180" s="68"/>
      <c r="AU180" s="159" t="s">
        <v>1284</v>
      </c>
      <c r="AV180" s="70" t="s">
        <v>556</v>
      </c>
      <c r="AW180" s="70"/>
      <c r="AX180" s="70" t="s">
        <v>556</v>
      </c>
      <c r="AY180" s="70"/>
      <c r="AZ180" s="70"/>
      <c r="BA180" s="70"/>
      <c r="BB180" s="89" t="s">
        <v>1240</v>
      </c>
      <c r="BC180" s="163"/>
      <c r="BD180" s="163"/>
      <c r="BE180" s="163"/>
      <c r="BF180" s="163"/>
      <c r="BG180" s="163"/>
      <c r="BH180" s="68"/>
      <c r="BI180" s="75"/>
      <c r="BJ180" s="89"/>
      <c r="BK180" s="170"/>
      <c r="BL180" s="167"/>
      <c r="BM180" s="81" t="s">
        <v>607</v>
      </c>
      <c r="BN180" s="81" t="s">
        <v>565</v>
      </c>
      <c r="BO180" s="169" t="s">
        <v>566</v>
      </c>
    </row>
    <row r="181" spans="1:67" s="7" customFormat="1" ht="54" hidden="1" x14ac:dyDescent="0.55000000000000004">
      <c r="A181" s="158">
        <v>79</v>
      </c>
      <c r="B181" s="68">
        <v>496</v>
      </c>
      <c r="C181" s="68"/>
      <c r="D181" s="68"/>
      <c r="E181" s="68"/>
      <c r="F181" s="69" t="s">
        <v>541</v>
      </c>
      <c r="G181" s="159" t="s">
        <v>1715</v>
      </c>
      <c r="H181" s="68" t="s">
        <v>541</v>
      </c>
      <c r="I181" s="75" t="s">
        <v>618</v>
      </c>
      <c r="J181" s="81" t="s">
        <v>294</v>
      </c>
      <c r="K181" s="160" t="s">
        <v>544</v>
      </c>
      <c r="L181" s="70" t="s">
        <v>545</v>
      </c>
      <c r="M181" s="76" t="s">
        <v>545</v>
      </c>
      <c r="N181" s="72" t="s">
        <v>546</v>
      </c>
      <c r="O181" s="171" t="s">
        <v>2679</v>
      </c>
      <c r="P181" s="89" t="s">
        <v>2675</v>
      </c>
      <c r="Q181" s="104"/>
      <c r="R181" s="104"/>
      <c r="S181" s="159"/>
      <c r="T181" s="89" t="s">
        <v>16</v>
      </c>
      <c r="U181" s="89"/>
      <c r="V181" s="159" t="s">
        <v>1715</v>
      </c>
      <c r="W181" s="89" t="s">
        <v>550</v>
      </c>
      <c r="X181" s="163"/>
      <c r="Y181" s="68" t="s">
        <v>16</v>
      </c>
      <c r="Z181" s="68" t="s">
        <v>990</v>
      </c>
      <c r="AA181" s="68"/>
      <c r="AB181" s="70" t="s">
        <v>552</v>
      </c>
      <c r="AC181" s="68">
        <v>1</v>
      </c>
      <c r="AD181" s="68">
        <v>0</v>
      </c>
      <c r="AE181" s="68">
        <v>-1</v>
      </c>
      <c r="AF181" s="77" t="s">
        <v>553</v>
      </c>
      <c r="AG181" s="96" t="s">
        <v>292</v>
      </c>
      <c r="AH181" s="78" t="s">
        <v>293</v>
      </c>
      <c r="AI181" s="290" t="s">
        <v>2679</v>
      </c>
      <c r="AJ181" s="68"/>
      <c r="AK181" s="78" t="s">
        <v>554</v>
      </c>
      <c r="AL181" s="68" t="s">
        <v>199</v>
      </c>
      <c r="AM181" s="68" t="s">
        <v>199</v>
      </c>
      <c r="AN181" s="68" t="s">
        <v>200</v>
      </c>
      <c r="AO181" s="189" t="s">
        <v>2677</v>
      </c>
      <c r="AP181" s="163"/>
      <c r="AQ181" s="163"/>
      <c r="AR181" s="163" t="s">
        <v>2678</v>
      </c>
      <c r="AS181" s="68"/>
      <c r="AT181" s="68"/>
      <c r="AU181" s="159"/>
      <c r="AV181" s="68"/>
      <c r="AW181" s="68"/>
      <c r="AX181" s="68"/>
      <c r="AY181" s="68"/>
      <c r="AZ181" s="68"/>
      <c r="BA181" s="68"/>
      <c r="BB181" s="89"/>
      <c r="BC181" s="163"/>
      <c r="BD181" s="163"/>
      <c r="BE181" s="163"/>
      <c r="BF181" s="163"/>
      <c r="BG181" s="163"/>
      <c r="BH181" s="68"/>
      <c r="BI181" s="75"/>
      <c r="BJ181" s="89"/>
      <c r="BK181" s="170"/>
      <c r="BL181" s="167"/>
      <c r="BM181" s="81" t="s">
        <v>607</v>
      </c>
      <c r="BN181" s="81" t="s">
        <v>565</v>
      </c>
      <c r="BO181" s="169" t="s">
        <v>566</v>
      </c>
    </row>
    <row r="182" spans="1:67" s="7" customFormat="1" ht="22.5" hidden="1" customHeight="1" x14ac:dyDescent="0.55000000000000004">
      <c r="A182" s="158" t="s">
        <v>616</v>
      </c>
      <c r="B182" s="68">
        <v>505</v>
      </c>
      <c r="C182" s="68"/>
      <c r="D182" s="68"/>
      <c r="E182" s="68"/>
      <c r="F182" s="69" t="s">
        <v>541</v>
      </c>
      <c r="G182" s="159" t="s">
        <v>1715</v>
      </c>
      <c r="H182" s="68" t="s">
        <v>541</v>
      </c>
      <c r="I182" s="75" t="s">
        <v>118</v>
      </c>
      <c r="J182" s="81" t="s">
        <v>296</v>
      </c>
      <c r="K182" s="160" t="s">
        <v>544</v>
      </c>
      <c r="L182" s="70" t="s">
        <v>545</v>
      </c>
      <c r="M182" s="76" t="s">
        <v>545</v>
      </c>
      <c r="N182" s="78" t="s">
        <v>199</v>
      </c>
      <c r="O182" s="171" t="s">
        <v>2680</v>
      </c>
      <c r="P182" s="288" t="s">
        <v>296</v>
      </c>
      <c r="Q182" s="104"/>
      <c r="R182" s="104"/>
      <c r="S182" s="159"/>
      <c r="T182" s="89" t="s">
        <v>16</v>
      </c>
      <c r="U182" s="89"/>
      <c r="V182" s="159" t="s">
        <v>1715</v>
      </c>
      <c r="W182" s="89"/>
      <c r="X182" s="163"/>
      <c r="Y182" s="68" t="s">
        <v>13</v>
      </c>
      <c r="Z182" s="75"/>
      <c r="AA182" s="68"/>
      <c r="AB182" s="97"/>
      <c r="AC182" s="68">
        <v>1</v>
      </c>
      <c r="AD182" s="68">
        <v>0</v>
      </c>
      <c r="AE182" s="68">
        <v>-1</v>
      </c>
      <c r="AF182" s="77" t="s">
        <v>553</v>
      </c>
      <c r="AG182" s="78" t="s">
        <v>298</v>
      </c>
      <c r="AH182" s="172" t="s">
        <v>202</v>
      </c>
      <c r="AI182" s="171" t="s">
        <v>2680</v>
      </c>
      <c r="AJ182" s="171" t="s">
        <v>2681</v>
      </c>
      <c r="AK182" s="78" t="s">
        <v>554</v>
      </c>
      <c r="AL182" s="68" t="s">
        <v>301</v>
      </c>
      <c r="AM182" s="68" t="s">
        <v>199</v>
      </c>
      <c r="AN182" s="68" t="s">
        <v>200</v>
      </c>
      <c r="AO182" s="189" t="s">
        <v>2677</v>
      </c>
      <c r="AP182" s="163"/>
      <c r="AQ182" s="163"/>
      <c r="AR182" s="163" t="s">
        <v>2678</v>
      </c>
      <c r="AS182" s="68"/>
      <c r="AT182" s="68"/>
      <c r="AU182" s="159" t="s">
        <v>1284</v>
      </c>
      <c r="AV182" s="70" t="s">
        <v>556</v>
      </c>
      <c r="AW182" s="70"/>
      <c r="AX182" s="70" t="s">
        <v>556</v>
      </c>
      <c r="AY182" s="70"/>
      <c r="AZ182" s="70"/>
      <c r="BA182" s="70"/>
      <c r="BB182" s="89" t="s">
        <v>1444</v>
      </c>
      <c r="BC182" s="163"/>
      <c r="BD182" s="163"/>
      <c r="BE182" s="163"/>
      <c r="BF182" s="163"/>
      <c r="BG182" s="163"/>
      <c r="BH182" s="68"/>
      <c r="BI182" s="75"/>
      <c r="BJ182" s="89"/>
      <c r="BK182" s="170"/>
      <c r="BL182" s="167"/>
      <c r="BM182" s="81" t="s">
        <v>607</v>
      </c>
      <c r="BN182" s="81" t="s">
        <v>565</v>
      </c>
      <c r="BO182" s="169" t="s">
        <v>566</v>
      </c>
    </row>
    <row r="183" spans="1:67" s="7" customFormat="1" ht="22.5" hidden="1" customHeight="1" x14ac:dyDescent="0.55000000000000004">
      <c r="A183" s="158" t="s">
        <v>616</v>
      </c>
      <c r="B183" s="68">
        <v>508</v>
      </c>
      <c r="C183" s="68"/>
      <c r="D183" s="68"/>
      <c r="E183" s="68"/>
      <c r="F183" s="69" t="s">
        <v>541</v>
      </c>
      <c r="G183" s="159" t="s">
        <v>1715</v>
      </c>
      <c r="H183" s="68" t="s">
        <v>541</v>
      </c>
      <c r="I183" s="75" t="s">
        <v>118</v>
      </c>
      <c r="J183" s="81" t="s">
        <v>299</v>
      </c>
      <c r="K183" s="160" t="s">
        <v>544</v>
      </c>
      <c r="L183" s="70" t="s">
        <v>545</v>
      </c>
      <c r="M183" s="76" t="s">
        <v>545</v>
      </c>
      <c r="N183" s="78" t="s">
        <v>199</v>
      </c>
      <c r="O183" s="171" t="s">
        <v>2680</v>
      </c>
      <c r="P183" s="288" t="s">
        <v>299</v>
      </c>
      <c r="Q183" s="104"/>
      <c r="R183" s="104" t="s">
        <v>2397</v>
      </c>
      <c r="S183" s="162" t="s">
        <v>2682</v>
      </c>
      <c r="T183" s="89" t="s">
        <v>16</v>
      </c>
      <c r="U183" s="89"/>
      <c r="V183" s="159" t="s">
        <v>1715</v>
      </c>
      <c r="W183" s="89"/>
      <c r="X183" s="163"/>
      <c r="Y183" s="68" t="s">
        <v>13</v>
      </c>
      <c r="Z183" s="75"/>
      <c r="AA183" s="68"/>
      <c r="AB183" s="97"/>
      <c r="AC183" s="68">
        <v>1</v>
      </c>
      <c r="AD183" s="68">
        <v>0</v>
      </c>
      <c r="AE183" s="68">
        <v>-1</v>
      </c>
      <c r="AF183" s="77" t="s">
        <v>553</v>
      </c>
      <c r="AG183" s="78" t="s">
        <v>298</v>
      </c>
      <c r="AH183" s="78" t="s">
        <v>202</v>
      </c>
      <c r="AI183" s="171" t="s">
        <v>2680</v>
      </c>
      <c r="AJ183" s="171" t="s">
        <v>2681</v>
      </c>
      <c r="AK183" s="78" t="s">
        <v>554</v>
      </c>
      <c r="AL183" s="68" t="s">
        <v>301</v>
      </c>
      <c r="AM183" s="68" t="s">
        <v>301</v>
      </c>
      <c r="AN183" s="68"/>
      <c r="AO183" s="163"/>
      <c r="AP183" s="163"/>
      <c r="AQ183" s="163"/>
      <c r="AR183" s="163"/>
      <c r="AS183" s="68"/>
      <c r="AT183" s="68"/>
      <c r="AU183" s="159"/>
      <c r="AV183" s="68"/>
      <c r="AW183" s="68"/>
      <c r="AX183" s="68"/>
      <c r="AY183" s="68"/>
      <c r="AZ183" s="68"/>
      <c r="BA183" s="68"/>
      <c r="BB183" s="89"/>
      <c r="BC183" s="163"/>
      <c r="BD183" s="163"/>
      <c r="BE183" s="163"/>
      <c r="BF183" s="163"/>
      <c r="BG183" s="163"/>
      <c r="BH183" s="68"/>
      <c r="BI183" s="75"/>
      <c r="BJ183" s="89"/>
      <c r="BK183" s="170"/>
      <c r="BL183" s="167"/>
      <c r="BM183" s="81" t="s">
        <v>607</v>
      </c>
      <c r="BN183" s="81" t="s">
        <v>565</v>
      </c>
      <c r="BO183" s="104"/>
    </row>
    <row r="184" spans="1:67" s="7" customFormat="1" ht="16.399999999999999" hidden="1" customHeight="1" x14ac:dyDescent="0.55000000000000004">
      <c r="A184" s="158">
        <v>92</v>
      </c>
      <c r="B184" s="68">
        <v>511</v>
      </c>
      <c r="C184" s="68"/>
      <c r="D184" s="68"/>
      <c r="E184" s="68"/>
      <c r="F184" s="69" t="s">
        <v>541</v>
      </c>
      <c r="G184" s="159" t="s">
        <v>1715</v>
      </c>
      <c r="H184" s="68" t="s">
        <v>541</v>
      </c>
      <c r="I184" s="75" t="s">
        <v>118</v>
      </c>
      <c r="J184" s="81" t="s">
        <v>302</v>
      </c>
      <c r="K184" s="160" t="s">
        <v>544</v>
      </c>
      <c r="L184" s="70" t="s">
        <v>545</v>
      </c>
      <c r="M184" s="76" t="s">
        <v>545</v>
      </c>
      <c r="N184" s="78" t="s">
        <v>199</v>
      </c>
      <c r="O184" s="68"/>
      <c r="P184" s="288" t="s">
        <v>302</v>
      </c>
      <c r="Q184" s="104"/>
      <c r="R184" s="104"/>
      <c r="S184" s="159"/>
      <c r="T184" s="89" t="s">
        <v>16</v>
      </c>
      <c r="U184" s="89"/>
      <c r="V184" s="159" t="s">
        <v>1715</v>
      </c>
      <c r="W184" s="89"/>
      <c r="X184" s="163"/>
      <c r="Y184" s="68" t="s">
        <v>13</v>
      </c>
      <c r="Z184" s="68"/>
      <c r="AA184" s="116"/>
      <c r="AB184" s="68"/>
      <c r="AC184" s="68">
        <v>1</v>
      </c>
      <c r="AD184" s="68">
        <v>0</v>
      </c>
      <c r="AE184" s="68">
        <v>-1</v>
      </c>
      <c r="AF184" s="77" t="s">
        <v>553</v>
      </c>
      <c r="AG184" s="78" t="s">
        <v>298</v>
      </c>
      <c r="AH184" s="78" t="s">
        <v>202</v>
      </c>
      <c r="AI184" s="68"/>
      <c r="AJ184" s="68"/>
      <c r="AK184" s="78" t="s">
        <v>554</v>
      </c>
      <c r="AL184" s="68" t="s">
        <v>301</v>
      </c>
      <c r="AM184" s="68" t="s">
        <v>301</v>
      </c>
      <c r="AN184" s="68"/>
      <c r="AO184" s="163"/>
      <c r="AP184" s="163"/>
      <c r="AQ184" s="163"/>
      <c r="AR184" s="163"/>
      <c r="AS184" s="68"/>
      <c r="AT184" s="68"/>
      <c r="AU184" s="159"/>
      <c r="AV184" s="68"/>
      <c r="AW184" s="68"/>
      <c r="AX184" s="68"/>
      <c r="AY184" s="68"/>
      <c r="AZ184" s="68"/>
      <c r="BA184" s="68"/>
      <c r="BB184" s="89"/>
      <c r="BC184" s="163"/>
      <c r="BD184" s="163"/>
      <c r="BE184" s="163"/>
      <c r="BF184" s="163"/>
      <c r="BG184" s="163"/>
      <c r="BH184" s="68"/>
      <c r="BI184" s="75"/>
      <c r="BJ184" s="89"/>
      <c r="BK184" s="170"/>
      <c r="BL184" s="167"/>
      <c r="BM184" s="81" t="s">
        <v>607</v>
      </c>
      <c r="BN184" s="81" t="s">
        <v>565</v>
      </c>
      <c r="BO184" s="104"/>
    </row>
    <row r="185" spans="1:67" s="7" customFormat="1" ht="18" hidden="1" customHeight="1" x14ac:dyDescent="0.55000000000000004">
      <c r="A185" s="158">
        <v>96</v>
      </c>
      <c r="B185" s="68">
        <v>174</v>
      </c>
      <c r="C185" s="68" t="s">
        <v>118</v>
      </c>
      <c r="D185" s="68" t="s">
        <v>304</v>
      </c>
      <c r="E185" s="68"/>
      <c r="F185" s="69" t="s">
        <v>541</v>
      </c>
      <c r="G185" s="159" t="s">
        <v>1715</v>
      </c>
      <c r="H185" s="68" t="s">
        <v>541</v>
      </c>
      <c r="I185" s="75" t="s">
        <v>118</v>
      </c>
      <c r="J185" s="81" t="s">
        <v>304</v>
      </c>
      <c r="K185" s="160" t="s">
        <v>544</v>
      </c>
      <c r="L185" s="70" t="s">
        <v>545</v>
      </c>
      <c r="M185" s="76" t="s">
        <v>545</v>
      </c>
      <c r="N185" s="78" t="s">
        <v>199</v>
      </c>
      <c r="O185" s="68"/>
      <c r="P185" s="89" t="s">
        <v>2683</v>
      </c>
      <c r="Q185" s="104"/>
      <c r="R185" s="104"/>
      <c r="S185" s="159"/>
      <c r="T185" s="89" t="s">
        <v>16</v>
      </c>
      <c r="U185" s="89"/>
      <c r="V185" s="159" t="s">
        <v>1715</v>
      </c>
      <c r="W185" s="89"/>
      <c r="X185" s="163"/>
      <c r="Y185" s="68" t="s">
        <v>13</v>
      </c>
      <c r="Z185" s="75"/>
      <c r="AA185" s="68"/>
      <c r="AB185" s="97"/>
      <c r="AC185" s="68">
        <v>0</v>
      </c>
      <c r="AD185" s="68">
        <v>1</v>
      </c>
      <c r="AE185" s="68">
        <v>1</v>
      </c>
      <c r="AF185" s="77" t="s">
        <v>553</v>
      </c>
      <c r="AG185" s="78" t="s">
        <v>298</v>
      </c>
      <c r="AH185" s="91" t="s">
        <v>202</v>
      </c>
      <c r="AI185" s="68"/>
      <c r="AJ185" s="68"/>
      <c r="AK185" s="78" t="s">
        <v>554</v>
      </c>
      <c r="AL185" s="68" t="s">
        <v>301</v>
      </c>
      <c r="AM185" s="68" t="s">
        <v>301</v>
      </c>
      <c r="AN185" s="68"/>
      <c r="AO185" s="163"/>
      <c r="AP185" s="163"/>
      <c r="AQ185" s="163"/>
      <c r="AR185" s="163"/>
      <c r="AS185" s="68"/>
      <c r="AT185" s="68"/>
      <c r="AU185" s="159"/>
      <c r="AV185" s="68"/>
      <c r="AW185" s="68"/>
      <c r="AX185" s="68"/>
      <c r="AY185" s="68"/>
      <c r="AZ185" s="68"/>
      <c r="BA185" s="68"/>
      <c r="BB185" s="89"/>
      <c r="BC185" s="163"/>
      <c r="BD185" s="163"/>
      <c r="BE185" s="163"/>
      <c r="BF185" s="163"/>
      <c r="BG185" s="163"/>
      <c r="BH185" s="68"/>
      <c r="BI185" s="75"/>
      <c r="BJ185" s="89"/>
      <c r="BK185" s="170"/>
      <c r="BL185" s="167"/>
      <c r="BM185" s="81" t="s">
        <v>607</v>
      </c>
      <c r="BN185" s="81" t="s">
        <v>565</v>
      </c>
      <c r="BO185" s="104"/>
    </row>
    <row r="186" spans="1:67" s="7" customFormat="1" ht="108" hidden="1" customHeight="1" x14ac:dyDescent="0.55000000000000004">
      <c r="A186" s="158" t="s">
        <v>616</v>
      </c>
      <c r="B186" s="68">
        <v>121</v>
      </c>
      <c r="C186" s="68" t="s">
        <v>55</v>
      </c>
      <c r="D186" s="68" t="s">
        <v>2684</v>
      </c>
      <c r="E186" s="68" t="s">
        <v>2685</v>
      </c>
      <c r="F186" s="69" t="s">
        <v>541</v>
      </c>
      <c r="G186" s="159" t="s">
        <v>1715</v>
      </c>
      <c r="H186" s="68" t="s">
        <v>541</v>
      </c>
      <c r="I186" s="75" t="s">
        <v>55</v>
      </c>
      <c r="J186" s="81" t="s">
        <v>2686</v>
      </c>
      <c r="K186" s="160" t="s">
        <v>544</v>
      </c>
      <c r="L186" s="70" t="s">
        <v>545</v>
      </c>
      <c r="M186" s="76" t="s">
        <v>545</v>
      </c>
      <c r="N186" s="72" t="s">
        <v>546</v>
      </c>
      <c r="O186" s="171" t="s">
        <v>2687</v>
      </c>
      <c r="P186" s="89" t="s">
        <v>2685</v>
      </c>
      <c r="Q186" s="104"/>
      <c r="R186" s="104"/>
      <c r="S186" s="89"/>
      <c r="T186" s="89" t="s">
        <v>16</v>
      </c>
      <c r="U186" s="89"/>
      <c r="V186" s="159" t="s">
        <v>1715</v>
      </c>
      <c r="W186" s="89" t="s">
        <v>550</v>
      </c>
      <c r="X186" s="163"/>
      <c r="Y186" s="68" t="s">
        <v>16</v>
      </c>
      <c r="Z186" s="75" t="s">
        <v>990</v>
      </c>
      <c r="AA186" s="68"/>
      <c r="AB186" s="76"/>
      <c r="AC186" s="68">
        <v>0</v>
      </c>
      <c r="AD186" s="68">
        <v>1</v>
      </c>
      <c r="AE186" s="68">
        <v>1</v>
      </c>
      <c r="AF186" s="77" t="s">
        <v>553</v>
      </c>
      <c r="AG186" s="96" t="s">
        <v>292</v>
      </c>
      <c r="AH186" s="91" t="s">
        <v>293</v>
      </c>
      <c r="AI186" s="290" t="s">
        <v>2687</v>
      </c>
      <c r="AJ186" s="171" t="s">
        <v>2688</v>
      </c>
      <c r="AK186" s="78" t="s">
        <v>554</v>
      </c>
      <c r="AL186" s="68" t="s">
        <v>199</v>
      </c>
      <c r="AM186" s="68" t="s">
        <v>301</v>
      </c>
      <c r="AN186" s="68"/>
      <c r="AO186" s="163"/>
      <c r="AP186" s="163"/>
      <c r="AQ186" s="163"/>
      <c r="AR186" s="163"/>
      <c r="AS186" s="68"/>
      <c r="AT186" s="68"/>
      <c r="AU186" s="159"/>
      <c r="AV186" s="68"/>
      <c r="AW186" s="68"/>
      <c r="AX186" s="68"/>
      <c r="AY186" s="68"/>
      <c r="AZ186" s="68"/>
      <c r="BA186" s="68"/>
      <c r="BB186" s="89"/>
      <c r="BC186" s="163"/>
      <c r="BD186" s="163"/>
      <c r="BE186" s="163"/>
      <c r="BF186" s="163"/>
      <c r="BG186" s="163"/>
      <c r="BH186" s="68"/>
      <c r="BI186" s="75"/>
      <c r="BJ186" s="89" t="s">
        <v>2689</v>
      </c>
      <c r="BK186" s="170"/>
      <c r="BL186" s="167" t="s">
        <v>2614</v>
      </c>
      <c r="BM186" s="81" t="s">
        <v>607</v>
      </c>
      <c r="BN186" s="81" t="s">
        <v>565</v>
      </c>
      <c r="BO186" s="104"/>
    </row>
    <row r="187" spans="1:67" s="7" customFormat="1" ht="108" hidden="1" customHeight="1" x14ac:dyDescent="0.55000000000000004">
      <c r="A187" s="158" t="s">
        <v>616</v>
      </c>
      <c r="B187" s="68">
        <v>167</v>
      </c>
      <c r="C187" s="68" t="s">
        <v>118</v>
      </c>
      <c r="D187" s="68" t="s">
        <v>2690</v>
      </c>
      <c r="E187" s="68"/>
      <c r="F187" s="69" t="s">
        <v>541</v>
      </c>
      <c r="G187" s="159" t="s">
        <v>1715</v>
      </c>
      <c r="H187" s="68" t="s">
        <v>541</v>
      </c>
      <c r="I187" s="75" t="s">
        <v>118</v>
      </c>
      <c r="J187" s="81" t="s">
        <v>2686</v>
      </c>
      <c r="K187" s="160" t="s">
        <v>544</v>
      </c>
      <c r="L187" s="70" t="s">
        <v>545</v>
      </c>
      <c r="M187" s="76" t="s">
        <v>545</v>
      </c>
      <c r="N187" s="72" t="s">
        <v>546</v>
      </c>
      <c r="O187" s="171" t="s">
        <v>2691</v>
      </c>
      <c r="P187" s="89" t="s">
        <v>2692</v>
      </c>
      <c r="Q187" s="104"/>
      <c r="R187" s="104"/>
      <c r="S187" s="89"/>
      <c r="T187" s="89" t="s">
        <v>16</v>
      </c>
      <c r="U187" s="89"/>
      <c r="V187" s="159" t="s">
        <v>1715</v>
      </c>
      <c r="W187" s="89" t="s">
        <v>550</v>
      </c>
      <c r="X187" s="163"/>
      <c r="Y187" s="68" t="s">
        <v>16</v>
      </c>
      <c r="Z187" s="75" t="s">
        <v>990</v>
      </c>
      <c r="AA187" s="68"/>
      <c r="AB187" s="76"/>
      <c r="AC187" s="68">
        <v>0</v>
      </c>
      <c r="AD187" s="68">
        <v>1</v>
      </c>
      <c r="AE187" s="68">
        <v>1</v>
      </c>
      <c r="AF187" s="77" t="s">
        <v>553</v>
      </c>
      <c r="AG187" s="96" t="s">
        <v>292</v>
      </c>
      <c r="AH187" s="91" t="s">
        <v>293</v>
      </c>
      <c r="AI187" s="290" t="s">
        <v>2691</v>
      </c>
      <c r="AJ187" s="171" t="s">
        <v>2688</v>
      </c>
      <c r="AK187" s="78" t="s">
        <v>554</v>
      </c>
      <c r="AL187" s="68" t="s">
        <v>199</v>
      </c>
      <c r="AM187" s="68" t="s">
        <v>199</v>
      </c>
      <c r="AN187" s="68" t="s">
        <v>200</v>
      </c>
      <c r="AO187" s="189" t="s">
        <v>2693</v>
      </c>
      <c r="AP187" s="89"/>
      <c r="AQ187" s="89"/>
      <c r="AR187" s="163" t="s">
        <v>1815</v>
      </c>
      <c r="AS187" s="68"/>
      <c r="AT187" s="68"/>
      <c r="AU187" s="159" t="s">
        <v>1284</v>
      </c>
      <c r="AV187" s="70" t="s">
        <v>556</v>
      </c>
      <c r="AW187" s="70"/>
      <c r="AX187" s="70" t="s">
        <v>556</v>
      </c>
      <c r="AY187" s="70"/>
      <c r="AZ187" s="70"/>
      <c r="BA187" s="70"/>
      <c r="BB187" s="89" t="s">
        <v>1240</v>
      </c>
      <c r="BC187" s="163"/>
      <c r="BD187" s="163"/>
      <c r="BE187" s="163"/>
      <c r="BF187" s="163"/>
      <c r="BG187" s="163"/>
      <c r="BH187" s="68"/>
      <c r="BI187" s="75"/>
      <c r="BJ187" s="89" t="s">
        <v>2689</v>
      </c>
      <c r="BK187" s="170"/>
      <c r="BL187" s="167" t="s">
        <v>2614</v>
      </c>
      <c r="BM187" s="81" t="s">
        <v>607</v>
      </c>
      <c r="BN187" s="81" t="s">
        <v>565</v>
      </c>
      <c r="BO187" s="169" t="s">
        <v>566</v>
      </c>
    </row>
    <row r="188" spans="1:67" s="7" customFormat="1" ht="108" hidden="1" customHeight="1" x14ac:dyDescent="0.55000000000000004">
      <c r="A188" s="158">
        <v>34</v>
      </c>
      <c r="B188" s="68">
        <v>513</v>
      </c>
      <c r="C188" s="68"/>
      <c r="D188" s="68"/>
      <c r="E188" s="68"/>
      <c r="F188" s="69" t="s">
        <v>541</v>
      </c>
      <c r="G188" s="159" t="s">
        <v>1715</v>
      </c>
      <c r="H188" s="68" t="s">
        <v>541</v>
      </c>
      <c r="I188" s="75" t="s">
        <v>618</v>
      </c>
      <c r="J188" s="81" t="s">
        <v>2686</v>
      </c>
      <c r="K188" s="160" t="s">
        <v>544</v>
      </c>
      <c r="L188" s="70" t="s">
        <v>545</v>
      </c>
      <c r="M188" s="76" t="s">
        <v>545</v>
      </c>
      <c r="N188" s="72" t="s">
        <v>546</v>
      </c>
      <c r="O188" s="171" t="s">
        <v>2694</v>
      </c>
      <c r="P188" s="89" t="s">
        <v>2695</v>
      </c>
      <c r="Q188" s="104"/>
      <c r="R188" s="104"/>
      <c r="S188" s="159"/>
      <c r="T188" s="89" t="s">
        <v>16</v>
      </c>
      <c r="U188" s="89"/>
      <c r="V188" s="159" t="s">
        <v>1715</v>
      </c>
      <c r="W188" s="313" t="s">
        <v>550</v>
      </c>
      <c r="X188" s="163"/>
      <c r="Y188" s="68" t="s">
        <v>16</v>
      </c>
      <c r="Z188" s="75" t="s">
        <v>990</v>
      </c>
      <c r="AA188" s="68"/>
      <c r="AB188" s="76"/>
      <c r="AC188" s="68">
        <v>1</v>
      </c>
      <c r="AD188" s="68">
        <v>0</v>
      </c>
      <c r="AE188" s="68">
        <v>-1</v>
      </c>
      <c r="AF188" s="77" t="s">
        <v>553</v>
      </c>
      <c r="AG188" s="96" t="s">
        <v>292</v>
      </c>
      <c r="AH188" s="78" t="s">
        <v>293</v>
      </c>
      <c r="AI188" s="290" t="s">
        <v>2694</v>
      </c>
      <c r="AJ188" s="171" t="s">
        <v>2688</v>
      </c>
      <c r="AK188" s="78" t="s">
        <v>554</v>
      </c>
      <c r="AL188" s="68" t="s">
        <v>199</v>
      </c>
      <c r="AM188" s="68" t="s">
        <v>199</v>
      </c>
      <c r="AN188" s="68" t="s">
        <v>200</v>
      </c>
      <c r="AO188" s="314" t="s">
        <v>2693</v>
      </c>
      <c r="AP188" s="163"/>
      <c r="AQ188" s="163"/>
      <c r="AR188" s="89" t="s">
        <v>2696</v>
      </c>
      <c r="AS188" s="68"/>
      <c r="AT188" s="68"/>
      <c r="AU188" s="159"/>
      <c r="AV188" s="68"/>
      <c r="AW188" s="68"/>
      <c r="AX188" s="68"/>
      <c r="AY188" s="68"/>
      <c r="AZ188" s="68"/>
      <c r="BA188" s="68"/>
      <c r="BB188" s="89"/>
      <c r="BC188" s="163"/>
      <c r="BD188" s="163"/>
      <c r="BE188" s="163"/>
      <c r="BF188" s="163"/>
      <c r="BG188" s="163"/>
      <c r="BH188" s="68"/>
      <c r="BI188" s="75"/>
      <c r="BJ188" s="89" t="s">
        <v>2689</v>
      </c>
      <c r="BK188" s="170"/>
      <c r="BL188" s="167" t="s">
        <v>2614</v>
      </c>
      <c r="BM188" s="81" t="s">
        <v>607</v>
      </c>
      <c r="BN188" s="81" t="s">
        <v>565</v>
      </c>
      <c r="BO188" s="169" t="s">
        <v>566</v>
      </c>
    </row>
    <row r="189" spans="1:67" s="7" customFormat="1" ht="54" hidden="1" x14ac:dyDescent="0.55000000000000004">
      <c r="A189" s="5">
        <v>8</v>
      </c>
      <c r="B189" s="68">
        <v>29</v>
      </c>
      <c r="C189" s="68" t="s">
        <v>618</v>
      </c>
      <c r="D189" s="68" t="s">
        <v>2697</v>
      </c>
      <c r="E189" s="68" t="s">
        <v>2698</v>
      </c>
      <c r="F189" s="69" t="s">
        <v>735</v>
      </c>
      <c r="G189" s="159" t="s">
        <v>1715</v>
      </c>
      <c r="H189" s="68" t="s">
        <v>735</v>
      </c>
      <c r="I189" s="75" t="s">
        <v>618</v>
      </c>
      <c r="J189" s="81" t="s">
        <v>2697</v>
      </c>
      <c r="K189" s="160" t="s">
        <v>544</v>
      </c>
      <c r="L189" s="70" t="s">
        <v>545</v>
      </c>
      <c r="M189" s="76" t="s">
        <v>545</v>
      </c>
      <c r="N189" s="78" t="s">
        <v>199</v>
      </c>
      <c r="O189" s="68"/>
      <c r="P189" s="89" t="s">
        <v>2699</v>
      </c>
      <c r="Q189" s="104"/>
      <c r="R189" s="104" t="s">
        <v>2700</v>
      </c>
      <c r="S189" s="162" t="s">
        <v>2701</v>
      </c>
      <c r="T189" s="89" t="s">
        <v>16</v>
      </c>
      <c r="U189" s="89"/>
      <c r="V189" s="159" t="s">
        <v>1715</v>
      </c>
      <c r="W189" s="89" t="s">
        <v>550</v>
      </c>
      <c r="X189" s="163"/>
      <c r="Y189" s="68" t="s">
        <v>16</v>
      </c>
      <c r="Z189" s="68" t="s">
        <v>855</v>
      </c>
      <c r="AA189" s="68"/>
      <c r="AB189" s="70"/>
      <c r="AC189" s="68">
        <v>0</v>
      </c>
      <c r="AD189" s="68">
        <v>1</v>
      </c>
      <c r="AE189" s="68">
        <v>1</v>
      </c>
      <c r="AF189" s="77" t="s">
        <v>553</v>
      </c>
      <c r="AG189" s="78" t="s">
        <v>199</v>
      </c>
      <c r="AH189" s="78" t="s">
        <v>1790</v>
      </c>
      <c r="AI189" s="68"/>
      <c r="AJ189" s="68"/>
      <c r="AK189" s="78" t="s">
        <v>554</v>
      </c>
      <c r="AL189" s="68" t="s">
        <v>199</v>
      </c>
      <c r="AM189" s="68" t="s">
        <v>199</v>
      </c>
      <c r="AN189" s="68" t="s">
        <v>200</v>
      </c>
      <c r="AO189" s="189" t="s">
        <v>2693</v>
      </c>
      <c r="AP189" s="163"/>
      <c r="AQ189" s="163"/>
      <c r="AR189" s="163" t="s">
        <v>1815</v>
      </c>
      <c r="AS189" s="68"/>
      <c r="AT189" s="68"/>
      <c r="AU189" s="159" t="s">
        <v>1284</v>
      </c>
      <c r="AV189" s="70" t="s">
        <v>556</v>
      </c>
      <c r="AW189" s="70"/>
      <c r="AX189" s="70" t="s">
        <v>556</v>
      </c>
      <c r="AY189" s="70"/>
      <c r="AZ189" s="70"/>
      <c r="BA189" s="70"/>
      <c r="BB189" s="89" t="s">
        <v>1444</v>
      </c>
      <c r="BC189" s="163"/>
      <c r="BD189" s="163"/>
      <c r="BE189" s="163"/>
      <c r="BF189" s="163"/>
      <c r="BG189" s="163"/>
      <c r="BH189" s="68"/>
      <c r="BI189" s="75"/>
      <c r="BJ189" s="89" t="s">
        <v>2702</v>
      </c>
      <c r="BK189" s="170"/>
      <c r="BL189" s="167" t="s">
        <v>2703</v>
      </c>
      <c r="BM189" s="81" t="s">
        <v>607</v>
      </c>
      <c r="BN189" s="81" t="s">
        <v>565</v>
      </c>
      <c r="BO189" s="169" t="s">
        <v>566</v>
      </c>
    </row>
    <row r="190" spans="1:67" s="7" customFormat="1" ht="54" hidden="1" x14ac:dyDescent="0.55000000000000004">
      <c r="B190" s="68">
        <v>153</v>
      </c>
      <c r="C190" s="68" t="s">
        <v>55</v>
      </c>
      <c r="D190" s="68" t="s">
        <v>2704</v>
      </c>
      <c r="E190" s="68"/>
      <c r="F190" s="69" t="s">
        <v>735</v>
      </c>
      <c r="G190" s="159" t="s">
        <v>1715</v>
      </c>
      <c r="H190" s="68" t="s">
        <v>735</v>
      </c>
      <c r="I190" s="75" t="s">
        <v>55</v>
      </c>
      <c r="J190" s="81" t="s">
        <v>2697</v>
      </c>
      <c r="K190" s="160" t="s">
        <v>544</v>
      </c>
      <c r="L190" s="70" t="s">
        <v>545</v>
      </c>
      <c r="M190" s="76" t="s">
        <v>545</v>
      </c>
      <c r="N190" s="78" t="s">
        <v>199</v>
      </c>
      <c r="O190" s="68"/>
      <c r="P190" s="89" t="s">
        <v>2705</v>
      </c>
      <c r="Q190" s="104"/>
      <c r="R190" s="104" t="s">
        <v>2700</v>
      </c>
      <c r="S190" s="162" t="s">
        <v>2701</v>
      </c>
      <c r="T190" s="89" t="s">
        <v>16</v>
      </c>
      <c r="U190" s="89"/>
      <c r="V190" s="159" t="s">
        <v>1715</v>
      </c>
      <c r="W190" s="89" t="s">
        <v>550</v>
      </c>
      <c r="X190" s="163"/>
      <c r="Y190" s="68" t="s">
        <v>16</v>
      </c>
      <c r="Z190" s="68" t="s">
        <v>855</v>
      </c>
      <c r="AA190" s="68" t="s">
        <v>893</v>
      </c>
      <c r="AB190" s="70"/>
      <c r="AC190" s="68">
        <v>0</v>
      </c>
      <c r="AD190" s="68">
        <v>1</v>
      </c>
      <c r="AE190" s="75">
        <v>1</v>
      </c>
      <c r="AF190" s="77" t="s">
        <v>553</v>
      </c>
      <c r="AG190" s="78" t="s">
        <v>199</v>
      </c>
      <c r="AH190" s="78" t="s">
        <v>1790</v>
      </c>
      <c r="AI190" s="68"/>
      <c r="AJ190" s="68"/>
      <c r="AK190" s="78" t="s">
        <v>554</v>
      </c>
      <c r="AL190" s="68" t="s">
        <v>117</v>
      </c>
      <c r="AM190" s="68" t="s">
        <v>199</v>
      </c>
      <c r="AN190" s="68" t="s">
        <v>200</v>
      </c>
      <c r="AO190" s="163"/>
      <c r="AP190" s="163"/>
      <c r="AQ190" s="163"/>
      <c r="AR190" s="163"/>
      <c r="AS190" s="68"/>
      <c r="AT190" s="68"/>
      <c r="AU190" s="159"/>
      <c r="AV190" s="68"/>
      <c r="AW190" s="68"/>
      <c r="AX190" s="68"/>
      <c r="AY190" s="68"/>
      <c r="AZ190" s="68"/>
      <c r="BA190" s="68"/>
      <c r="BB190" s="89"/>
      <c r="BC190" s="163"/>
      <c r="BD190" s="163"/>
      <c r="BE190" s="163"/>
      <c r="BF190" s="163"/>
      <c r="BG190" s="163"/>
      <c r="BH190" s="68"/>
      <c r="BI190" s="75"/>
      <c r="BJ190" s="89" t="s">
        <v>2702</v>
      </c>
      <c r="BK190" s="170"/>
      <c r="BL190" s="167"/>
      <c r="BM190" s="17" t="s">
        <v>607</v>
      </c>
      <c r="BN190" s="81" t="s">
        <v>63</v>
      </c>
      <c r="BO190" s="169" t="s">
        <v>566</v>
      </c>
    </row>
    <row r="191" spans="1:67" s="7" customFormat="1" ht="54" hidden="1" customHeight="1" x14ac:dyDescent="0.55000000000000004">
      <c r="B191" s="68">
        <v>158</v>
      </c>
      <c r="C191" s="68" t="s">
        <v>118</v>
      </c>
      <c r="D191" s="68" t="s">
        <v>2706</v>
      </c>
      <c r="E191" s="68" t="s">
        <v>2697</v>
      </c>
      <c r="F191" s="69" t="s">
        <v>735</v>
      </c>
      <c r="G191" s="159" t="s">
        <v>1715</v>
      </c>
      <c r="H191" s="68" t="s">
        <v>735</v>
      </c>
      <c r="I191" s="75" t="s">
        <v>118</v>
      </c>
      <c r="J191" s="81" t="s">
        <v>2697</v>
      </c>
      <c r="K191" s="160" t="s">
        <v>544</v>
      </c>
      <c r="L191" s="70" t="s">
        <v>545</v>
      </c>
      <c r="M191" s="76" t="s">
        <v>545</v>
      </c>
      <c r="N191" s="78" t="s">
        <v>199</v>
      </c>
      <c r="O191" s="68"/>
      <c r="P191" s="89" t="s">
        <v>2707</v>
      </c>
      <c r="Q191" s="104"/>
      <c r="R191" s="104" t="s">
        <v>2700</v>
      </c>
      <c r="S191" s="183" t="s">
        <v>2701</v>
      </c>
      <c r="T191" s="89" t="s">
        <v>16</v>
      </c>
      <c r="U191" s="89"/>
      <c r="V191" s="159" t="s">
        <v>1715</v>
      </c>
      <c r="W191" s="89" t="s">
        <v>550</v>
      </c>
      <c r="X191" s="163"/>
      <c r="Y191" s="68" t="s">
        <v>16</v>
      </c>
      <c r="Z191" s="68" t="s">
        <v>855</v>
      </c>
      <c r="AA191" s="68" t="s">
        <v>893</v>
      </c>
      <c r="AB191" s="70"/>
      <c r="AC191" s="68">
        <v>0</v>
      </c>
      <c r="AD191" s="68">
        <v>1</v>
      </c>
      <c r="AE191" s="75">
        <v>1</v>
      </c>
      <c r="AF191" s="77" t="s">
        <v>553</v>
      </c>
      <c r="AG191" s="78" t="s">
        <v>199</v>
      </c>
      <c r="AH191" s="15" t="s">
        <v>1790</v>
      </c>
      <c r="AI191" s="68"/>
      <c r="AJ191" s="68"/>
      <c r="AK191" s="78" t="s">
        <v>554</v>
      </c>
      <c r="AL191" s="68" t="s">
        <v>199</v>
      </c>
      <c r="AM191" s="68" t="s">
        <v>199</v>
      </c>
      <c r="AN191" s="68" t="s">
        <v>200</v>
      </c>
      <c r="AO191" s="163"/>
      <c r="AP191" s="163"/>
      <c r="AQ191" s="163"/>
      <c r="AR191" s="163"/>
      <c r="AS191" s="68"/>
      <c r="AT191" s="68"/>
      <c r="AU191" s="159"/>
      <c r="AV191" s="68"/>
      <c r="AW191" s="68"/>
      <c r="AX191" s="68"/>
      <c r="AY191" s="68"/>
      <c r="AZ191" s="68"/>
      <c r="BA191" s="68"/>
      <c r="BB191" s="89"/>
      <c r="BC191" s="163"/>
      <c r="BD191" s="163"/>
      <c r="BE191" s="163"/>
      <c r="BF191" s="163"/>
      <c r="BG191" s="163"/>
      <c r="BH191" s="68"/>
      <c r="BI191" s="75"/>
      <c r="BJ191" s="89" t="s">
        <v>2702</v>
      </c>
      <c r="BK191" s="170"/>
      <c r="BL191" s="74"/>
      <c r="BM191" s="17" t="s">
        <v>607</v>
      </c>
      <c r="BN191" s="168" t="s">
        <v>63</v>
      </c>
      <c r="BO191" s="169" t="s">
        <v>566</v>
      </c>
    </row>
    <row r="192" spans="1:67" s="7" customFormat="1" ht="36" hidden="1" x14ac:dyDescent="0.55000000000000004">
      <c r="B192" s="68">
        <v>63</v>
      </c>
      <c r="C192" s="68" t="s">
        <v>840</v>
      </c>
      <c r="D192" s="68" t="s">
        <v>2708</v>
      </c>
      <c r="E192" s="68" t="s">
        <v>2709</v>
      </c>
      <c r="F192" s="69" t="s">
        <v>1664</v>
      </c>
      <c r="G192" s="159" t="s">
        <v>1715</v>
      </c>
      <c r="H192" s="68" t="s">
        <v>70</v>
      </c>
      <c r="I192" s="75" t="s">
        <v>55</v>
      </c>
      <c r="J192" s="81" t="s">
        <v>2708</v>
      </c>
      <c r="K192" s="160" t="s">
        <v>594</v>
      </c>
      <c r="L192" s="70" t="s">
        <v>571</v>
      </c>
      <c r="M192" s="76" t="s">
        <v>571</v>
      </c>
      <c r="N192" s="78" t="s">
        <v>112</v>
      </c>
      <c r="O192" s="79" t="s">
        <v>2710</v>
      </c>
      <c r="P192" s="224" t="s">
        <v>2709</v>
      </c>
      <c r="Q192" s="89"/>
      <c r="R192" s="89"/>
      <c r="S192" s="159"/>
      <c r="T192" s="89" t="s">
        <v>665</v>
      </c>
      <c r="U192" s="89"/>
      <c r="V192" s="159" t="s">
        <v>1715</v>
      </c>
      <c r="W192" s="89" t="s">
        <v>2711</v>
      </c>
      <c r="X192" s="163"/>
      <c r="Y192" s="74" t="s">
        <v>16</v>
      </c>
      <c r="Z192" s="68" t="s">
        <v>1271</v>
      </c>
      <c r="AA192" s="68"/>
      <c r="AB192" s="70"/>
      <c r="AC192" s="68">
        <v>0</v>
      </c>
      <c r="AD192" s="68">
        <v>1</v>
      </c>
      <c r="AE192" s="68">
        <v>1</v>
      </c>
      <c r="AF192" s="77" t="s">
        <v>578</v>
      </c>
      <c r="AG192" s="78" t="s">
        <v>112</v>
      </c>
      <c r="AH192" s="134" t="s">
        <v>87</v>
      </c>
      <c r="AI192" s="79" t="s">
        <v>2710</v>
      </c>
      <c r="AJ192" s="68"/>
      <c r="AK192" s="78" t="s">
        <v>554</v>
      </c>
      <c r="AL192" s="68" t="s">
        <v>86</v>
      </c>
      <c r="AM192" s="68" t="s">
        <v>86</v>
      </c>
      <c r="AN192" s="68" t="s">
        <v>85</v>
      </c>
      <c r="AO192" s="89" t="s">
        <v>2712</v>
      </c>
      <c r="AP192" s="89"/>
      <c r="AQ192" s="89"/>
      <c r="AR192" s="163" t="s">
        <v>2713</v>
      </c>
      <c r="AS192" s="68">
        <v>0.1</v>
      </c>
      <c r="AT192" s="74"/>
      <c r="AU192" s="89"/>
      <c r="AV192" s="74"/>
      <c r="AW192" s="74"/>
      <c r="AX192" s="74"/>
      <c r="AY192" s="74"/>
      <c r="AZ192" s="74"/>
      <c r="BA192" s="74"/>
      <c r="BB192" s="73"/>
      <c r="BC192" s="74"/>
      <c r="BD192" s="74"/>
      <c r="BE192" s="74"/>
      <c r="BF192" s="74"/>
      <c r="BG192" s="74"/>
      <c r="BH192" s="74"/>
      <c r="BI192" s="165"/>
      <c r="BJ192" s="73" t="s">
        <v>2463</v>
      </c>
      <c r="BK192" s="166"/>
      <c r="BL192" s="167" t="s">
        <v>2597</v>
      </c>
      <c r="BM192" s="17" t="s">
        <v>608</v>
      </c>
      <c r="BN192" s="168" t="s">
        <v>591</v>
      </c>
      <c r="BO192" s="104" t="s">
        <v>676</v>
      </c>
    </row>
    <row r="193" spans="2:67" s="7" customFormat="1" ht="43.5" hidden="1" x14ac:dyDescent="0.55000000000000004">
      <c r="B193" s="68">
        <v>8</v>
      </c>
      <c r="C193" s="68" t="s">
        <v>187</v>
      </c>
      <c r="D193" s="68" t="s">
        <v>2714</v>
      </c>
      <c r="E193" s="68"/>
      <c r="F193" s="69" t="s">
        <v>568</v>
      </c>
      <c r="G193" s="159" t="s">
        <v>1715</v>
      </c>
      <c r="H193" s="68" t="s">
        <v>568</v>
      </c>
      <c r="I193" s="75" t="s">
        <v>187</v>
      </c>
      <c r="J193" s="81" t="s">
        <v>2715</v>
      </c>
      <c r="K193" s="160" t="s">
        <v>620</v>
      </c>
      <c r="L193" s="70" t="s">
        <v>571</v>
      </c>
      <c r="M193" s="76" t="s">
        <v>545</v>
      </c>
      <c r="N193" s="78" t="s">
        <v>999</v>
      </c>
      <c r="O193" s="79" t="s">
        <v>2716</v>
      </c>
      <c r="P193" s="89" t="s">
        <v>2717</v>
      </c>
      <c r="Q193" s="104"/>
      <c r="R193" s="104"/>
      <c r="S193" s="162" t="s">
        <v>2718</v>
      </c>
      <c r="T193" s="89" t="s">
        <v>16</v>
      </c>
      <c r="U193" s="89"/>
      <c r="V193" s="159" t="s">
        <v>1715</v>
      </c>
      <c r="W193" s="89"/>
      <c r="X193" s="163"/>
      <c r="Y193" s="68" t="s">
        <v>16</v>
      </c>
      <c r="Z193" s="68"/>
      <c r="AA193" s="125" t="s">
        <v>577</v>
      </c>
      <c r="AB193" s="70" t="s">
        <v>906</v>
      </c>
      <c r="AC193" s="68">
        <v>0</v>
      </c>
      <c r="AD193" s="68">
        <v>1</v>
      </c>
      <c r="AE193" s="68">
        <v>1</v>
      </c>
      <c r="AF193" s="77" t="s">
        <v>624</v>
      </c>
      <c r="AG193" s="78" t="s">
        <v>2348</v>
      </c>
      <c r="AH193" s="78" t="s">
        <v>186</v>
      </c>
      <c r="AI193" s="79" t="s">
        <v>2716</v>
      </c>
      <c r="AJ193" s="68"/>
      <c r="AK193" s="79" t="s">
        <v>554</v>
      </c>
      <c r="AL193" s="68"/>
      <c r="AM193" s="68" t="s">
        <v>999</v>
      </c>
      <c r="AN193" s="68" t="s">
        <v>63</v>
      </c>
      <c r="AO193" s="169" t="s">
        <v>2719</v>
      </c>
      <c r="AP193" s="163"/>
      <c r="AQ193" s="163"/>
      <c r="AR193" s="74"/>
      <c r="AS193" s="68"/>
      <c r="AT193" s="68"/>
      <c r="AU193" s="159" t="s">
        <v>2192</v>
      </c>
      <c r="AV193" s="68"/>
      <c r="AW193" s="68"/>
      <c r="AX193" s="68"/>
      <c r="AY193" s="68" t="s">
        <v>556</v>
      </c>
      <c r="AZ193" s="68"/>
      <c r="BA193" s="68" t="s">
        <v>556</v>
      </c>
      <c r="BB193" s="89" t="s">
        <v>2720</v>
      </c>
      <c r="BC193" s="163"/>
      <c r="BD193" s="163"/>
      <c r="BE193" s="163"/>
      <c r="BF193" s="163"/>
      <c r="BG193" s="163"/>
      <c r="BH193" s="68"/>
      <c r="BI193" s="75"/>
      <c r="BJ193" s="89" t="s">
        <v>2721</v>
      </c>
      <c r="BK193" s="170"/>
      <c r="BL193" s="167"/>
      <c r="BM193" s="83" t="s">
        <v>187</v>
      </c>
      <c r="BN193" s="85" t="s">
        <v>187</v>
      </c>
      <c r="BO193" s="169" t="s">
        <v>566</v>
      </c>
    </row>
  </sheetData>
  <autoFilter ref="A3:BO193" xr:uid="{130AC74A-8F7D-4E9C-9D3D-689E9560AB32}">
    <filterColumn colId="9">
      <filters>
        <filter val="Covenant Spring Threshold"/>
        <filter val="Covenant Test - Threshold"/>
        <filter val="Santander Hold Commitment"/>
      </filters>
    </filterColumn>
  </autoFilter>
  <pageMargins left="0.7" right="0.7" top="0.75" bottom="0.75" header="0.3" footer="0.3"/>
  <pageSetup paperSize="9" orientation="portrait" r:id="rId1"/>
  <headerFooter>
    <oddHeader>&amp;L&amp;"Calibri"&amp;10&amp;K000000 Confidential&amp;1#_x000D_</oddHead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B8428-7FBD-4582-A01D-0E4ABE98EFB3}">
  <sheetPr filterMode="1">
    <tabColor rgb="FF0070C0"/>
  </sheetPr>
  <dimension ref="D1:J536"/>
  <sheetViews>
    <sheetView zoomScale="70" zoomScaleNormal="70" workbookViewId="0">
      <selection activeCell="J76" sqref="J76"/>
    </sheetView>
  </sheetViews>
  <sheetFormatPr defaultColWidth="9.1796875" defaultRowHeight="16.5" x14ac:dyDescent="0.5"/>
  <cols>
    <col min="4" max="4" width="22.1796875" customWidth="1"/>
    <col min="5" max="5" width="23.453125" customWidth="1"/>
    <col min="6" max="6" width="82.7265625" bestFit="1" customWidth="1"/>
    <col min="7" max="7" width="68.453125" customWidth="1"/>
    <col min="8" max="8" width="28.81640625" bestFit="1" customWidth="1"/>
    <col min="9" max="9" width="28.1796875" bestFit="1" customWidth="1"/>
    <col min="10" max="10" width="19.7265625" bestFit="1" customWidth="1"/>
  </cols>
  <sheetData>
    <row r="1" spans="4:10" x14ac:dyDescent="0.5">
      <c r="D1" s="407" t="s">
        <v>2722</v>
      </c>
      <c r="E1" s="407"/>
    </row>
    <row r="2" spans="4:10" x14ac:dyDescent="0.5">
      <c r="D2" s="332" t="s">
        <v>2723</v>
      </c>
      <c r="E2" s="332" t="s">
        <v>2724</v>
      </c>
      <c r="F2" s="1" t="s">
        <v>448</v>
      </c>
      <c r="G2" s="1" t="s">
        <v>28</v>
      </c>
      <c r="H2" s="1" t="s">
        <v>2725</v>
      </c>
      <c r="I2" s="1" t="s">
        <v>2726</v>
      </c>
      <c r="J2" s="1" t="s">
        <v>2727</v>
      </c>
    </row>
    <row r="3" spans="4:10" hidden="1" x14ac:dyDescent="0.5">
      <c r="D3" s="333"/>
      <c r="E3" s="333"/>
      <c r="F3" t="s">
        <v>1209</v>
      </c>
      <c r="G3" t="s">
        <v>1211</v>
      </c>
      <c r="I3" t="s">
        <v>2728</v>
      </c>
      <c r="J3" t="s">
        <v>2728</v>
      </c>
    </row>
    <row r="4" spans="4:10" hidden="1" x14ac:dyDescent="0.5">
      <c r="D4" s="333"/>
      <c r="E4" s="333"/>
      <c r="F4" t="s">
        <v>1214</v>
      </c>
      <c r="G4" t="s">
        <v>1215</v>
      </c>
      <c r="I4" t="s">
        <v>2728</v>
      </c>
      <c r="J4" t="s">
        <v>2728</v>
      </c>
    </row>
    <row r="5" spans="4:10" hidden="1" x14ac:dyDescent="0.5">
      <c r="D5" s="333"/>
      <c r="E5" s="333"/>
      <c r="F5" t="s">
        <v>1217</v>
      </c>
      <c r="G5" t="s">
        <v>1218</v>
      </c>
      <c r="I5" t="s">
        <v>2728</v>
      </c>
      <c r="J5" t="s">
        <v>2728</v>
      </c>
    </row>
    <row r="6" spans="4:10" x14ac:dyDescent="0.5">
      <c r="D6" s="333"/>
      <c r="E6" s="333"/>
      <c r="F6" t="s">
        <v>326</v>
      </c>
      <c r="G6" t="s">
        <v>1717</v>
      </c>
      <c r="H6" t="s">
        <v>86</v>
      </c>
      <c r="I6" t="s">
        <v>68</v>
      </c>
      <c r="J6" t="s">
        <v>68</v>
      </c>
    </row>
    <row r="7" spans="4:10" hidden="1" x14ac:dyDescent="0.5">
      <c r="D7" s="333"/>
      <c r="E7" s="333"/>
      <c r="F7" t="s">
        <v>1220</v>
      </c>
      <c r="G7" t="s">
        <v>1221</v>
      </c>
      <c r="I7" t="s">
        <v>2728</v>
      </c>
      <c r="J7" t="s">
        <v>2728</v>
      </c>
    </row>
    <row r="8" spans="4:10" hidden="1" x14ac:dyDescent="0.5">
      <c r="D8" s="333"/>
      <c r="E8" s="333"/>
      <c r="F8" t="s">
        <v>1224</v>
      </c>
      <c r="G8" t="s">
        <v>1225</v>
      </c>
      <c r="H8" t="s">
        <v>86</v>
      </c>
      <c r="I8" t="s">
        <v>2728</v>
      </c>
      <c r="J8" t="s">
        <v>2728</v>
      </c>
    </row>
    <row r="9" spans="4:10" hidden="1" x14ac:dyDescent="0.5">
      <c r="D9" s="333"/>
      <c r="E9" s="333">
        <f>+_xlfn.XLOOKUP(G9,'Phase I'!P4,'500 Data Fields'!E10)</f>
        <v>0</v>
      </c>
      <c r="F9" t="s">
        <v>543</v>
      </c>
      <c r="G9" t="s">
        <v>547</v>
      </c>
      <c r="H9" t="s">
        <v>298</v>
      </c>
      <c r="I9" t="s">
        <v>2728</v>
      </c>
      <c r="J9" t="s">
        <v>2728</v>
      </c>
    </row>
    <row r="10" spans="4:10" hidden="1" x14ac:dyDescent="0.5">
      <c r="D10" s="333"/>
      <c r="E10" s="333"/>
      <c r="F10" t="s">
        <v>543</v>
      </c>
      <c r="G10" t="s">
        <v>547</v>
      </c>
      <c r="H10" t="s">
        <v>2729</v>
      </c>
      <c r="I10" t="s">
        <v>2728</v>
      </c>
      <c r="J10" t="s">
        <v>2728</v>
      </c>
    </row>
    <row r="11" spans="4:10" hidden="1" x14ac:dyDescent="0.5">
      <c r="D11" s="333"/>
      <c r="E11" s="333"/>
      <c r="F11" t="s">
        <v>543</v>
      </c>
      <c r="G11" t="s">
        <v>547</v>
      </c>
      <c r="H11" t="s">
        <v>199</v>
      </c>
      <c r="I11" t="s">
        <v>2728</v>
      </c>
      <c r="J11" t="s">
        <v>2728</v>
      </c>
    </row>
    <row r="12" spans="4:10" hidden="1" x14ac:dyDescent="0.5">
      <c r="D12" s="333"/>
      <c r="E12" s="333"/>
      <c r="F12" t="s">
        <v>1729</v>
      </c>
      <c r="G12" t="s">
        <v>1730</v>
      </c>
      <c r="H12" t="s">
        <v>2729</v>
      </c>
      <c r="I12" t="s">
        <v>2728</v>
      </c>
      <c r="J12" t="s">
        <v>2728</v>
      </c>
    </row>
    <row r="13" spans="4:10" hidden="1" x14ac:dyDescent="0.5">
      <c r="D13" s="333"/>
      <c r="E13" s="333"/>
      <c r="F13" t="s">
        <v>1231</v>
      </c>
      <c r="G13" t="s">
        <v>1232</v>
      </c>
      <c r="H13" t="s">
        <v>86</v>
      </c>
      <c r="I13" t="s">
        <v>2728</v>
      </c>
      <c r="J13" t="s">
        <v>2728</v>
      </c>
    </row>
    <row r="14" spans="4:10" hidden="1" x14ac:dyDescent="0.5">
      <c r="D14" s="333"/>
      <c r="E14" s="333"/>
      <c r="F14" t="s">
        <v>1231</v>
      </c>
      <c r="G14" t="s">
        <v>1232</v>
      </c>
      <c r="H14" t="s">
        <v>199</v>
      </c>
      <c r="I14" t="s">
        <v>2728</v>
      </c>
      <c r="J14" t="s">
        <v>2728</v>
      </c>
    </row>
    <row r="15" spans="4:10" hidden="1" x14ac:dyDescent="0.5">
      <c r="D15" s="333"/>
      <c r="E15" s="333"/>
      <c r="F15" t="s">
        <v>1231</v>
      </c>
      <c r="G15" t="s">
        <v>1232</v>
      </c>
      <c r="H15" t="s">
        <v>86</v>
      </c>
      <c r="I15" t="s">
        <v>2728</v>
      </c>
      <c r="J15" t="s">
        <v>2728</v>
      </c>
    </row>
    <row r="16" spans="4:10" hidden="1" x14ac:dyDescent="0.5">
      <c r="D16" s="333"/>
      <c r="E16" s="333"/>
      <c r="F16" t="s">
        <v>1241</v>
      </c>
      <c r="G16" t="s">
        <v>1242</v>
      </c>
      <c r="H16" t="s">
        <v>199</v>
      </c>
      <c r="I16" t="s">
        <v>2728</v>
      </c>
      <c r="J16" t="s">
        <v>2728</v>
      </c>
    </row>
    <row r="17" spans="4:10" x14ac:dyDescent="0.5">
      <c r="D17" s="333"/>
      <c r="E17" s="333"/>
      <c r="F17" t="s">
        <v>160</v>
      </c>
      <c r="G17" t="s">
        <v>2378</v>
      </c>
      <c r="H17" t="s">
        <v>2730</v>
      </c>
      <c r="I17" t="s">
        <v>68</v>
      </c>
      <c r="J17" t="s">
        <v>68</v>
      </c>
    </row>
    <row r="18" spans="4:10" x14ac:dyDescent="0.5">
      <c r="D18" s="333"/>
      <c r="E18" s="333"/>
      <c r="F18" t="s">
        <v>160</v>
      </c>
      <c r="G18" t="s">
        <v>1902</v>
      </c>
      <c r="H18" t="s">
        <v>2730</v>
      </c>
      <c r="I18" t="s">
        <v>68</v>
      </c>
      <c r="J18" t="s">
        <v>68</v>
      </c>
    </row>
    <row r="19" spans="4:10" hidden="1" x14ac:dyDescent="0.5">
      <c r="D19" s="333"/>
      <c r="E19" s="333"/>
      <c r="F19" t="s">
        <v>1244</v>
      </c>
      <c r="G19" t="s">
        <v>1247</v>
      </c>
      <c r="I19" t="s">
        <v>2728</v>
      </c>
      <c r="J19" t="s">
        <v>2728</v>
      </c>
    </row>
    <row r="20" spans="4:10" hidden="1" x14ac:dyDescent="0.5">
      <c r="D20" s="333"/>
      <c r="E20" s="333"/>
      <c r="F20" t="s">
        <v>1254</v>
      </c>
      <c r="G20" t="s">
        <v>1256</v>
      </c>
      <c r="I20" t="s">
        <v>2728</v>
      </c>
      <c r="J20" t="s">
        <v>2728</v>
      </c>
    </row>
    <row r="21" spans="4:10" hidden="1" x14ac:dyDescent="0.5">
      <c r="D21" s="333"/>
      <c r="E21" s="333"/>
      <c r="F21" t="s">
        <v>569</v>
      </c>
      <c r="G21" t="s">
        <v>573</v>
      </c>
      <c r="H21" t="s">
        <v>183</v>
      </c>
      <c r="I21" t="s">
        <v>2728</v>
      </c>
      <c r="J21" t="s">
        <v>2728</v>
      </c>
    </row>
    <row r="22" spans="4:10" hidden="1" x14ac:dyDescent="0.5">
      <c r="D22" s="333"/>
      <c r="E22" s="333"/>
      <c r="F22" t="s">
        <v>1260</v>
      </c>
      <c r="G22" t="s">
        <v>210</v>
      </c>
      <c r="H22" t="s">
        <v>627</v>
      </c>
      <c r="I22" t="s">
        <v>2728</v>
      </c>
      <c r="J22" t="s">
        <v>68</v>
      </c>
    </row>
    <row r="23" spans="4:10" hidden="1" x14ac:dyDescent="0.5">
      <c r="D23" s="333"/>
      <c r="E23" s="333"/>
      <c r="F23" t="s">
        <v>1264</v>
      </c>
      <c r="G23" t="s">
        <v>1265</v>
      </c>
      <c r="H23" t="s">
        <v>627</v>
      </c>
      <c r="I23" t="s">
        <v>2728</v>
      </c>
      <c r="J23" t="s">
        <v>68</v>
      </c>
    </row>
    <row r="24" spans="4:10" x14ac:dyDescent="0.5">
      <c r="D24" s="333"/>
      <c r="E24" s="333"/>
      <c r="F24" t="s">
        <v>274</v>
      </c>
      <c r="G24" t="s">
        <v>2433</v>
      </c>
      <c r="H24" t="s">
        <v>267</v>
      </c>
      <c r="I24" t="s">
        <v>68</v>
      </c>
      <c r="J24" t="s">
        <v>68</v>
      </c>
    </row>
    <row r="25" spans="4:10" x14ac:dyDescent="0.5">
      <c r="D25" s="333"/>
      <c r="E25" s="333"/>
      <c r="F25" t="s">
        <v>274</v>
      </c>
      <c r="G25" t="s">
        <v>596</v>
      </c>
      <c r="H25" t="s">
        <v>267</v>
      </c>
      <c r="I25" t="s">
        <v>68</v>
      </c>
      <c r="J25" t="s">
        <v>68</v>
      </c>
    </row>
    <row r="26" spans="4:10" x14ac:dyDescent="0.5">
      <c r="D26" s="333"/>
      <c r="E26" s="333"/>
      <c r="F26" t="s">
        <v>1753</v>
      </c>
      <c r="G26" t="s">
        <v>1757</v>
      </c>
      <c r="H26" t="s">
        <v>86</v>
      </c>
      <c r="I26" t="s">
        <v>68</v>
      </c>
      <c r="J26" t="s">
        <v>68</v>
      </c>
    </row>
    <row r="27" spans="4:10" hidden="1" x14ac:dyDescent="0.5">
      <c r="D27" s="333"/>
      <c r="E27" s="333"/>
      <c r="F27" t="s">
        <v>1267</v>
      </c>
      <c r="G27" t="s">
        <v>1268</v>
      </c>
      <c r="H27" t="s">
        <v>627</v>
      </c>
      <c r="I27" t="s">
        <v>2731</v>
      </c>
      <c r="J27" t="s">
        <v>2731</v>
      </c>
    </row>
    <row r="28" spans="4:10" hidden="1" x14ac:dyDescent="0.5">
      <c r="D28" s="333"/>
      <c r="E28" s="333"/>
      <c r="F28" t="s">
        <v>1982</v>
      </c>
      <c r="G28" t="s">
        <v>1985</v>
      </c>
      <c r="H28" t="s">
        <v>2729</v>
      </c>
      <c r="I28" t="s">
        <v>2731</v>
      </c>
      <c r="J28" t="s">
        <v>2731</v>
      </c>
    </row>
    <row r="29" spans="4:10" x14ac:dyDescent="0.5">
      <c r="D29" s="333"/>
      <c r="E29" s="333"/>
      <c r="F29" t="s">
        <v>323</v>
      </c>
      <c r="G29" t="s">
        <v>1773</v>
      </c>
      <c r="I29" t="s">
        <v>68</v>
      </c>
      <c r="J29" t="s">
        <v>68</v>
      </c>
    </row>
    <row r="30" spans="4:10" x14ac:dyDescent="0.5">
      <c r="D30" s="333"/>
      <c r="E30" s="333"/>
      <c r="F30" t="s">
        <v>367</v>
      </c>
      <c r="G30" t="s">
        <v>2440</v>
      </c>
      <c r="H30" t="s">
        <v>1735</v>
      </c>
      <c r="I30" t="s">
        <v>68</v>
      </c>
      <c r="J30" t="s">
        <v>68</v>
      </c>
    </row>
    <row r="31" spans="4:10" x14ac:dyDescent="0.5">
      <c r="D31" s="333"/>
      <c r="E31" s="333"/>
      <c r="F31" t="s">
        <v>2448</v>
      </c>
      <c r="G31" t="s">
        <v>2449</v>
      </c>
      <c r="H31" t="s">
        <v>1735</v>
      </c>
      <c r="I31" t="s">
        <v>68</v>
      </c>
      <c r="J31" t="s">
        <v>68</v>
      </c>
    </row>
    <row r="32" spans="4:10" x14ac:dyDescent="0.5">
      <c r="D32" s="333"/>
      <c r="E32" s="333"/>
      <c r="F32" t="s">
        <v>1734</v>
      </c>
      <c r="G32" t="s">
        <v>1734</v>
      </c>
      <c r="H32" t="s">
        <v>1735</v>
      </c>
      <c r="I32" t="s">
        <v>68</v>
      </c>
      <c r="J32" t="s">
        <v>68</v>
      </c>
    </row>
    <row r="33" spans="4:10" x14ac:dyDescent="0.5">
      <c r="D33" s="333"/>
      <c r="E33" s="333"/>
      <c r="F33" t="s">
        <v>83</v>
      </c>
      <c r="G33" t="s">
        <v>82</v>
      </c>
      <c r="H33" t="s">
        <v>86</v>
      </c>
      <c r="I33" t="s">
        <v>68</v>
      </c>
      <c r="J33" t="s">
        <v>68</v>
      </c>
    </row>
    <row r="34" spans="4:10" x14ac:dyDescent="0.5">
      <c r="D34" s="333"/>
      <c r="E34" s="333"/>
      <c r="F34" t="s">
        <v>424</v>
      </c>
      <c r="G34" t="s">
        <v>1270</v>
      </c>
      <c r="H34" t="s">
        <v>426</v>
      </c>
      <c r="I34" t="s">
        <v>68</v>
      </c>
      <c r="J34" t="s">
        <v>68</v>
      </c>
    </row>
    <row r="35" spans="4:10" hidden="1" x14ac:dyDescent="0.5">
      <c r="D35" s="333"/>
      <c r="E35" s="333"/>
      <c r="F35" t="s">
        <v>1800</v>
      </c>
      <c r="G35" t="s">
        <v>1801</v>
      </c>
      <c r="I35" t="s">
        <v>63</v>
      </c>
      <c r="J35" t="s">
        <v>63</v>
      </c>
    </row>
    <row r="36" spans="4:10" x14ac:dyDescent="0.5">
      <c r="D36" s="333"/>
      <c r="E36" s="333"/>
      <c r="F36" t="s">
        <v>1274</v>
      </c>
      <c r="G36" t="s">
        <v>428</v>
      </c>
      <c r="H36" t="s">
        <v>627</v>
      </c>
      <c r="I36" t="s">
        <v>68</v>
      </c>
      <c r="J36" t="s">
        <v>68</v>
      </c>
    </row>
    <row r="37" spans="4:10" x14ac:dyDescent="0.5">
      <c r="D37" s="333"/>
      <c r="E37" s="333"/>
      <c r="F37" t="s">
        <v>1274</v>
      </c>
      <c r="G37" t="s">
        <v>430</v>
      </c>
      <c r="H37" t="s">
        <v>627</v>
      </c>
      <c r="I37" t="s">
        <v>68</v>
      </c>
      <c r="J37" t="s">
        <v>68</v>
      </c>
    </row>
    <row r="38" spans="4:10" hidden="1" x14ac:dyDescent="0.5">
      <c r="D38" s="333"/>
      <c r="E38" s="333"/>
      <c r="F38" t="s">
        <v>1281</v>
      </c>
      <c r="G38" t="s">
        <v>1282</v>
      </c>
      <c r="H38" t="s">
        <v>199</v>
      </c>
      <c r="I38" t="s">
        <v>63</v>
      </c>
      <c r="J38" t="s">
        <v>63</v>
      </c>
    </row>
    <row r="39" spans="4:10" hidden="1" x14ac:dyDescent="0.5">
      <c r="D39" s="333"/>
      <c r="E39" s="333"/>
      <c r="F39" t="s">
        <v>1281</v>
      </c>
      <c r="G39" t="s">
        <v>1288</v>
      </c>
      <c r="H39" t="s">
        <v>199</v>
      </c>
      <c r="I39" t="s">
        <v>63</v>
      </c>
      <c r="J39" t="s">
        <v>63</v>
      </c>
    </row>
    <row r="40" spans="4:10" hidden="1" x14ac:dyDescent="0.5">
      <c r="D40" s="333"/>
      <c r="E40" s="333"/>
      <c r="F40" t="s">
        <v>1281</v>
      </c>
      <c r="G40" t="s">
        <v>1293</v>
      </c>
      <c r="H40" t="s">
        <v>199</v>
      </c>
      <c r="I40" t="s">
        <v>63</v>
      </c>
      <c r="J40" t="s">
        <v>63</v>
      </c>
    </row>
    <row r="41" spans="4:10" hidden="1" x14ac:dyDescent="0.5">
      <c r="D41" s="333"/>
      <c r="E41" s="333"/>
      <c r="F41" t="s">
        <v>612</v>
      </c>
      <c r="G41" t="s">
        <v>1298</v>
      </c>
      <c r="H41" t="s">
        <v>199</v>
      </c>
      <c r="I41" t="s">
        <v>63</v>
      </c>
      <c r="J41" t="s">
        <v>63</v>
      </c>
    </row>
    <row r="42" spans="4:10" hidden="1" x14ac:dyDescent="0.5">
      <c r="D42" s="333"/>
      <c r="E42" s="333"/>
      <c r="F42" t="s">
        <v>612</v>
      </c>
      <c r="G42" t="s">
        <v>613</v>
      </c>
      <c r="H42" t="s">
        <v>199</v>
      </c>
      <c r="I42" t="s">
        <v>63</v>
      </c>
      <c r="J42" t="s">
        <v>63</v>
      </c>
    </row>
    <row r="43" spans="4:10" hidden="1" x14ac:dyDescent="0.5">
      <c r="D43" s="333"/>
      <c r="E43" s="333"/>
      <c r="F43" t="s">
        <v>612</v>
      </c>
      <c r="G43" t="s">
        <v>1299</v>
      </c>
      <c r="H43" t="s">
        <v>199</v>
      </c>
      <c r="I43" t="s">
        <v>63</v>
      </c>
      <c r="J43" t="s">
        <v>63</v>
      </c>
    </row>
    <row r="44" spans="4:10" hidden="1" x14ac:dyDescent="0.5">
      <c r="D44" s="333"/>
      <c r="E44" s="333"/>
      <c r="F44" t="s">
        <v>1809</v>
      </c>
      <c r="G44" t="s">
        <v>1811</v>
      </c>
      <c r="H44" t="s">
        <v>298</v>
      </c>
      <c r="I44" t="s">
        <v>63</v>
      </c>
      <c r="J44" t="s">
        <v>63</v>
      </c>
    </row>
    <row r="45" spans="4:10" hidden="1" x14ac:dyDescent="0.5">
      <c r="D45" s="333"/>
      <c r="E45" s="333"/>
      <c r="F45" t="s">
        <v>1809</v>
      </c>
      <c r="G45" t="s">
        <v>1820</v>
      </c>
      <c r="H45" t="s">
        <v>2729</v>
      </c>
      <c r="I45" t="s">
        <v>63</v>
      </c>
      <c r="J45" t="s">
        <v>63</v>
      </c>
    </row>
    <row r="46" spans="4:10" hidden="1" x14ac:dyDescent="0.5">
      <c r="D46" s="333"/>
      <c r="E46" s="333"/>
      <c r="F46" t="s">
        <v>1809</v>
      </c>
      <c r="G46" t="s">
        <v>1825</v>
      </c>
      <c r="H46" t="s">
        <v>2729</v>
      </c>
      <c r="I46" t="s">
        <v>63</v>
      </c>
      <c r="J46" t="s">
        <v>63</v>
      </c>
    </row>
    <row r="47" spans="4:10" x14ac:dyDescent="0.5">
      <c r="D47" s="333"/>
      <c r="E47" s="333"/>
      <c r="F47" t="s">
        <v>2251</v>
      </c>
      <c r="G47" t="s">
        <v>2251</v>
      </c>
      <c r="H47" t="s">
        <v>2732</v>
      </c>
      <c r="I47" t="s">
        <v>68</v>
      </c>
      <c r="J47" t="s">
        <v>68</v>
      </c>
    </row>
    <row r="48" spans="4:10" hidden="1" x14ac:dyDescent="0.5">
      <c r="D48" s="333"/>
      <c r="E48" s="333"/>
      <c r="F48" t="s">
        <v>1300</v>
      </c>
      <c r="G48" t="s">
        <v>1302</v>
      </c>
      <c r="H48" t="s">
        <v>86</v>
      </c>
      <c r="I48" t="s">
        <v>2728</v>
      </c>
      <c r="J48" t="s">
        <v>2728</v>
      </c>
    </row>
    <row r="49" spans="4:10" hidden="1" x14ac:dyDescent="0.5">
      <c r="D49" s="333"/>
      <c r="E49" s="333"/>
      <c r="F49" t="s">
        <v>1300</v>
      </c>
      <c r="G49" t="s">
        <v>1305</v>
      </c>
      <c r="I49" t="s">
        <v>2728</v>
      </c>
      <c r="J49" t="s">
        <v>2728</v>
      </c>
    </row>
    <row r="50" spans="4:10" hidden="1" x14ac:dyDescent="0.5">
      <c r="D50" s="333"/>
      <c r="E50" s="333"/>
      <c r="F50" t="s">
        <v>1991</v>
      </c>
      <c r="I50" t="s">
        <v>2728</v>
      </c>
      <c r="J50" t="s">
        <v>2728</v>
      </c>
    </row>
    <row r="51" spans="4:10" hidden="1" x14ac:dyDescent="0.5">
      <c r="D51" s="333"/>
      <c r="E51" s="333"/>
      <c r="F51" t="s">
        <v>2003</v>
      </c>
      <c r="H51" t="s">
        <v>124</v>
      </c>
      <c r="I51" t="s">
        <v>2728</v>
      </c>
      <c r="J51" t="s">
        <v>2728</v>
      </c>
    </row>
    <row r="52" spans="4:10" hidden="1" x14ac:dyDescent="0.5">
      <c r="D52" s="333"/>
      <c r="E52" s="333"/>
      <c r="F52" t="s">
        <v>619</v>
      </c>
      <c r="G52" t="s">
        <v>622</v>
      </c>
      <c r="H52" t="s">
        <v>86</v>
      </c>
      <c r="I52" t="s">
        <v>2728</v>
      </c>
      <c r="J52" t="s">
        <v>2728</v>
      </c>
    </row>
    <row r="53" spans="4:10" hidden="1" x14ac:dyDescent="0.5">
      <c r="D53" s="333"/>
      <c r="E53" s="333"/>
      <c r="F53" t="s">
        <v>635</v>
      </c>
      <c r="G53" t="s">
        <v>637</v>
      </c>
      <c r="H53" t="s">
        <v>86</v>
      </c>
      <c r="I53" t="s">
        <v>2728</v>
      </c>
      <c r="J53" t="s">
        <v>2728</v>
      </c>
    </row>
    <row r="54" spans="4:10" x14ac:dyDescent="0.5">
      <c r="D54" s="333"/>
      <c r="E54" s="333"/>
      <c r="F54" t="s">
        <v>344</v>
      </c>
      <c r="G54" t="s">
        <v>1850</v>
      </c>
      <c r="H54" t="s">
        <v>86</v>
      </c>
      <c r="I54" t="s">
        <v>68</v>
      </c>
      <c r="J54" t="s">
        <v>68</v>
      </c>
    </row>
    <row r="55" spans="4:10" x14ac:dyDescent="0.5">
      <c r="D55" s="333"/>
      <c r="E55" s="333"/>
      <c r="F55" t="s">
        <v>2456</v>
      </c>
      <c r="G55" t="s">
        <v>2459</v>
      </c>
      <c r="H55" t="s">
        <v>124</v>
      </c>
      <c r="I55" t="s">
        <v>68</v>
      </c>
      <c r="J55" t="s">
        <v>68</v>
      </c>
    </row>
    <row r="56" spans="4:10" x14ac:dyDescent="0.5">
      <c r="D56" s="333"/>
      <c r="E56" s="333"/>
      <c r="F56" t="s">
        <v>1866</v>
      </c>
      <c r="G56" t="s">
        <v>1865</v>
      </c>
      <c r="H56" t="s">
        <v>86</v>
      </c>
      <c r="I56" t="s">
        <v>68</v>
      </c>
      <c r="J56" t="s">
        <v>68</v>
      </c>
    </row>
    <row r="57" spans="4:10" hidden="1" x14ac:dyDescent="0.5">
      <c r="D57" s="333"/>
      <c r="E57" s="333"/>
      <c r="F57" t="s">
        <v>2036</v>
      </c>
      <c r="G57" t="s">
        <v>2038</v>
      </c>
      <c r="I57" t="s">
        <v>2731</v>
      </c>
      <c r="J57" t="s">
        <v>2731</v>
      </c>
    </row>
    <row r="58" spans="4:10" x14ac:dyDescent="0.5">
      <c r="D58" s="333"/>
      <c r="E58" s="333"/>
      <c r="F58" t="s">
        <v>1877</v>
      </c>
      <c r="G58" t="s">
        <v>1880</v>
      </c>
      <c r="H58" t="s">
        <v>298</v>
      </c>
      <c r="I58" t="s">
        <v>68</v>
      </c>
      <c r="J58" t="s">
        <v>68</v>
      </c>
    </row>
    <row r="59" spans="4:10" x14ac:dyDescent="0.5">
      <c r="D59" s="333"/>
      <c r="E59" s="333"/>
      <c r="F59" t="s">
        <v>1877</v>
      </c>
      <c r="G59" t="s">
        <v>1887</v>
      </c>
      <c r="H59" t="s">
        <v>2729</v>
      </c>
      <c r="I59" t="s">
        <v>68</v>
      </c>
      <c r="J59" t="s">
        <v>68</v>
      </c>
    </row>
    <row r="60" spans="4:10" x14ac:dyDescent="0.5">
      <c r="D60" s="333"/>
      <c r="E60" s="333"/>
      <c r="F60" t="s">
        <v>1877</v>
      </c>
      <c r="G60" t="s">
        <v>1890</v>
      </c>
      <c r="H60" t="s">
        <v>2729</v>
      </c>
      <c r="I60" t="s">
        <v>68</v>
      </c>
      <c r="J60" t="s">
        <v>68</v>
      </c>
    </row>
    <row r="61" spans="4:10" x14ac:dyDescent="0.5">
      <c r="D61" s="333"/>
      <c r="E61" s="333"/>
      <c r="F61" t="s">
        <v>1893</v>
      </c>
      <c r="G61" t="s">
        <v>1896</v>
      </c>
      <c r="H61" t="s">
        <v>2733</v>
      </c>
      <c r="I61" t="s">
        <v>68</v>
      </c>
      <c r="J61" t="s">
        <v>68</v>
      </c>
    </row>
    <row r="62" spans="4:10" hidden="1" x14ac:dyDescent="0.5">
      <c r="D62" s="333"/>
      <c r="E62" s="333"/>
      <c r="F62" t="s">
        <v>372</v>
      </c>
      <c r="G62" t="s">
        <v>2470</v>
      </c>
      <c r="H62" t="s">
        <v>124</v>
      </c>
      <c r="I62" t="s">
        <v>59</v>
      </c>
      <c r="J62" t="s">
        <v>68</v>
      </c>
    </row>
    <row r="63" spans="4:10" x14ac:dyDescent="0.5">
      <c r="D63" s="333"/>
      <c r="E63" s="333"/>
      <c r="F63" t="s">
        <v>227</v>
      </c>
      <c r="G63" t="s">
        <v>1908</v>
      </c>
      <c r="H63" t="s">
        <v>228</v>
      </c>
      <c r="I63" t="s">
        <v>68</v>
      </c>
      <c r="J63" t="s">
        <v>68</v>
      </c>
    </row>
    <row r="64" spans="4:10" x14ac:dyDescent="0.5">
      <c r="D64" s="333"/>
      <c r="E64" s="333"/>
      <c r="F64" t="s">
        <v>227</v>
      </c>
      <c r="G64" t="s">
        <v>1908</v>
      </c>
      <c r="H64" t="s">
        <v>228</v>
      </c>
      <c r="I64" t="s">
        <v>68</v>
      </c>
      <c r="J64" t="s">
        <v>68</v>
      </c>
    </row>
    <row r="65" spans="4:10" x14ac:dyDescent="0.5">
      <c r="D65" s="333"/>
      <c r="E65" s="333"/>
      <c r="F65" t="s">
        <v>227</v>
      </c>
      <c r="G65" t="s">
        <v>1908</v>
      </c>
      <c r="H65" t="s">
        <v>228</v>
      </c>
      <c r="I65" t="s">
        <v>68</v>
      </c>
      <c r="J65" t="s">
        <v>68</v>
      </c>
    </row>
    <row r="66" spans="4:10" x14ac:dyDescent="0.5">
      <c r="D66" s="333"/>
      <c r="E66" s="333"/>
      <c r="F66" t="s">
        <v>231</v>
      </c>
      <c r="G66" t="s">
        <v>1919</v>
      </c>
      <c r="H66" t="s">
        <v>228</v>
      </c>
      <c r="I66" t="s">
        <v>68</v>
      </c>
      <c r="J66" t="s">
        <v>68</v>
      </c>
    </row>
    <row r="67" spans="4:10" x14ac:dyDescent="0.5">
      <c r="D67" s="333"/>
      <c r="E67" s="333"/>
      <c r="F67" t="s">
        <v>231</v>
      </c>
      <c r="G67" t="s">
        <v>1919</v>
      </c>
      <c r="H67" t="s">
        <v>228</v>
      </c>
      <c r="I67" t="s">
        <v>68</v>
      </c>
      <c r="J67" t="s">
        <v>68</v>
      </c>
    </row>
    <row r="68" spans="4:10" x14ac:dyDescent="0.5">
      <c r="D68" s="333"/>
      <c r="E68" s="333"/>
      <c r="F68" t="s">
        <v>231</v>
      </c>
      <c r="G68" t="s">
        <v>1919</v>
      </c>
      <c r="H68" t="s">
        <v>228</v>
      </c>
      <c r="I68" t="s">
        <v>68</v>
      </c>
      <c r="J68" t="s">
        <v>68</v>
      </c>
    </row>
    <row r="69" spans="4:10" x14ac:dyDescent="0.5">
      <c r="D69" s="333"/>
      <c r="E69" s="333"/>
      <c r="F69" t="s">
        <v>221</v>
      </c>
      <c r="G69" t="s">
        <v>1925</v>
      </c>
      <c r="H69" t="s">
        <v>222</v>
      </c>
      <c r="I69" t="s">
        <v>68</v>
      </c>
      <c r="J69" t="s">
        <v>68</v>
      </c>
    </row>
    <row r="70" spans="4:10" x14ac:dyDescent="0.5">
      <c r="D70" s="333"/>
      <c r="E70" s="333"/>
      <c r="F70" t="s">
        <v>221</v>
      </c>
      <c r="G70" t="s">
        <v>1925</v>
      </c>
      <c r="H70" t="s">
        <v>222</v>
      </c>
      <c r="I70" t="s">
        <v>68</v>
      </c>
      <c r="J70" t="s">
        <v>68</v>
      </c>
    </row>
    <row r="71" spans="4:10" x14ac:dyDescent="0.5">
      <c r="D71" s="333"/>
      <c r="E71" s="333"/>
      <c r="F71" t="s">
        <v>221</v>
      </c>
      <c r="G71" t="s">
        <v>1925</v>
      </c>
      <c r="H71" t="s">
        <v>222</v>
      </c>
      <c r="I71" t="s">
        <v>68</v>
      </c>
      <c r="J71" t="s">
        <v>68</v>
      </c>
    </row>
    <row r="72" spans="4:10" hidden="1" x14ac:dyDescent="0.5">
      <c r="D72" s="333"/>
      <c r="E72" s="333"/>
      <c r="F72" t="s">
        <v>648</v>
      </c>
      <c r="G72" t="s">
        <v>1307</v>
      </c>
      <c r="H72" t="s">
        <v>2734</v>
      </c>
      <c r="I72" t="s">
        <v>2728</v>
      </c>
      <c r="J72" t="s">
        <v>2728</v>
      </c>
    </row>
    <row r="73" spans="4:10" hidden="1" x14ac:dyDescent="0.5">
      <c r="D73" s="333"/>
      <c r="E73" s="333"/>
      <c r="F73" t="s">
        <v>648</v>
      </c>
      <c r="G73" t="s">
        <v>649</v>
      </c>
      <c r="H73" t="s">
        <v>199</v>
      </c>
      <c r="I73" t="s">
        <v>2728</v>
      </c>
      <c r="J73" t="s">
        <v>2728</v>
      </c>
    </row>
    <row r="74" spans="4:10" hidden="1" x14ac:dyDescent="0.5">
      <c r="D74" s="333"/>
      <c r="E74" s="333"/>
      <c r="F74" t="s">
        <v>648</v>
      </c>
      <c r="G74" t="s">
        <v>1309</v>
      </c>
      <c r="H74" t="s">
        <v>2734</v>
      </c>
      <c r="I74" t="s">
        <v>2728</v>
      </c>
      <c r="J74" t="s">
        <v>2728</v>
      </c>
    </row>
    <row r="75" spans="4:10" hidden="1" x14ac:dyDescent="0.5">
      <c r="D75" s="333"/>
      <c r="E75" s="333"/>
      <c r="F75" t="s">
        <v>654</v>
      </c>
      <c r="G75" t="s">
        <v>655</v>
      </c>
      <c r="H75" t="s">
        <v>199</v>
      </c>
      <c r="I75" t="s">
        <v>2728</v>
      </c>
      <c r="J75" t="s">
        <v>2728</v>
      </c>
    </row>
    <row r="76" spans="4:10" hidden="1" x14ac:dyDescent="0.5">
      <c r="D76" s="333"/>
      <c r="E76" s="333"/>
      <c r="F76" t="s">
        <v>654</v>
      </c>
      <c r="G76" t="s">
        <v>1311</v>
      </c>
      <c r="I76" t="s">
        <v>2728</v>
      </c>
      <c r="J76" t="s">
        <v>2728</v>
      </c>
    </row>
    <row r="77" spans="4:10" hidden="1" x14ac:dyDescent="0.5">
      <c r="D77" s="333"/>
      <c r="E77" s="333"/>
      <c r="F77" t="s">
        <v>654</v>
      </c>
      <c r="G77" t="s">
        <v>1312</v>
      </c>
      <c r="I77" t="s">
        <v>2728</v>
      </c>
      <c r="J77" t="s">
        <v>2728</v>
      </c>
    </row>
    <row r="78" spans="4:10" x14ac:dyDescent="0.5">
      <c r="D78" s="333"/>
      <c r="E78" s="333"/>
      <c r="F78" t="s">
        <v>315</v>
      </c>
      <c r="G78" t="s">
        <v>1313</v>
      </c>
      <c r="H78" t="s">
        <v>199</v>
      </c>
      <c r="I78" t="s">
        <v>68</v>
      </c>
      <c r="J78" t="s">
        <v>68</v>
      </c>
    </row>
    <row r="79" spans="4:10" hidden="1" x14ac:dyDescent="0.5">
      <c r="D79" s="333"/>
      <c r="E79" s="333"/>
      <c r="F79" t="s">
        <v>1932</v>
      </c>
      <c r="G79" t="s">
        <v>1933</v>
      </c>
      <c r="H79" t="s">
        <v>86</v>
      </c>
      <c r="I79" t="s">
        <v>2728</v>
      </c>
      <c r="J79" t="s">
        <v>2728</v>
      </c>
    </row>
    <row r="80" spans="4:10" hidden="1" x14ac:dyDescent="0.5">
      <c r="D80" s="333"/>
      <c r="E80" s="333"/>
      <c r="F80" t="s">
        <v>1941</v>
      </c>
      <c r="G80" t="s">
        <v>1942</v>
      </c>
      <c r="H80" t="s">
        <v>86</v>
      </c>
      <c r="I80" t="s">
        <v>2728</v>
      </c>
      <c r="J80" t="s">
        <v>2728</v>
      </c>
    </row>
    <row r="81" spans="4:10" hidden="1" x14ac:dyDescent="0.5">
      <c r="D81" s="333"/>
      <c r="E81" s="333"/>
      <c r="F81" t="s">
        <v>1947</v>
      </c>
      <c r="G81" t="s">
        <v>1948</v>
      </c>
      <c r="H81" t="s">
        <v>86</v>
      </c>
      <c r="I81" t="s">
        <v>2728</v>
      </c>
      <c r="J81" t="s">
        <v>2728</v>
      </c>
    </row>
    <row r="82" spans="4:10" hidden="1" x14ac:dyDescent="0.5">
      <c r="D82" s="333"/>
      <c r="E82" s="333"/>
      <c r="F82" t="s">
        <v>1952</v>
      </c>
      <c r="G82" t="s">
        <v>1953</v>
      </c>
      <c r="H82" t="s">
        <v>86</v>
      </c>
      <c r="I82" t="s">
        <v>2728</v>
      </c>
      <c r="J82" t="s">
        <v>2728</v>
      </c>
    </row>
    <row r="83" spans="4:10" hidden="1" x14ac:dyDescent="0.5">
      <c r="D83" s="333"/>
      <c r="E83" s="333"/>
      <c r="F83" t="s">
        <v>1958</v>
      </c>
      <c r="G83" t="s">
        <v>1959</v>
      </c>
      <c r="H83" t="s">
        <v>86</v>
      </c>
      <c r="I83" t="s">
        <v>2728</v>
      </c>
      <c r="J83" t="s">
        <v>2728</v>
      </c>
    </row>
    <row r="84" spans="4:10" hidden="1" x14ac:dyDescent="0.5">
      <c r="D84" s="333"/>
      <c r="E84" s="333"/>
      <c r="F84" t="s">
        <v>1963</v>
      </c>
      <c r="G84" t="s">
        <v>1964</v>
      </c>
      <c r="H84" t="s">
        <v>86</v>
      </c>
      <c r="I84" t="s">
        <v>2728</v>
      </c>
      <c r="J84" t="s">
        <v>2728</v>
      </c>
    </row>
    <row r="85" spans="4:10" hidden="1" x14ac:dyDescent="0.5">
      <c r="D85" s="333"/>
      <c r="E85" s="333"/>
      <c r="F85" t="s">
        <v>1963</v>
      </c>
      <c r="G85" t="s">
        <v>1967</v>
      </c>
      <c r="H85" t="s">
        <v>86</v>
      </c>
      <c r="I85" t="s">
        <v>2728</v>
      </c>
      <c r="J85" t="s">
        <v>2728</v>
      </c>
    </row>
    <row r="86" spans="4:10" hidden="1" x14ac:dyDescent="0.5">
      <c r="D86" s="333"/>
      <c r="E86" s="333"/>
      <c r="F86" t="s">
        <v>1315</v>
      </c>
      <c r="G86" t="s">
        <v>1317</v>
      </c>
      <c r="I86" t="s">
        <v>2728</v>
      </c>
      <c r="J86" t="s">
        <v>2728</v>
      </c>
    </row>
    <row r="87" spans="4:10" hidden="1" x14ac:dyDescent="0.5">
      <c r="D87" s="333"/>
      <c r="E87" s="333"/>
      <c r="F87" t="s">
        <v>1324</v>
      </c>
      <c r="G87" t="s">
        <v>1325</v>
      </c>
      <c r="H87" t="s">
        <v>86</v>
      </c>
      <c r="I87" t="s">
        <v>2728</v>
      </c>
      <c r="J87" t="s">
        <v>2728</v>
      </c>
    </row>
    <row r="88" spans="4:10" hidden="1" x14ac:dyDescent="0.5">
      <c r="D88" s="333"/>
      <c r="E88" s="333"/>
      <c r="F88" t="s">
        <v>1971</v>
      </c>
      <c r="G88" t="s">
        <v>1972</v>
      </c>
      <c r="H88" t="s">
        <v>86</v>
      </c>
      <c r="I88" t="s">
        <v>2728</v>
      </c>
      <c r="J88" t="s">
        <v>2728</v>
      </c>
    </row>
    <row r="89" spans="4:10" hidden="1" x14ac:dyDescent="0.5">
      <c r="D89" s="333"/>
      <c r="E89" s="333"/>
      <c r="F89" t="s">
        <v>657</v>
      </c>
      <c r="G89" t="s">
        <v>658</v>
      </c>
      <c r="H89" t="s">
        <v>199</v>
      </c>
      <c r="I89" t="s">
        <v>2728</v>
      </c>
      <c r="J89" t="s">
        <v>2728</v>
      </c>
    </row>
    <row r="90" spans="4:10" x14ac:dyDescent="0.5">
      <c r="D90" s="333"/>
      <c r="E90" s="333"/>
      <c r="F90" t="s">
        <v>341</v>
      </c>
      <c r="G90" t="s">
        <v>340</v>
      </c>
      <c r="H90" t="s">
        <v>86</v>
      </c>
      <c r="I90" t="s">
        <v>2735</v>
      </c>
      <c r="J90" t="s">
        <v>68</v>
      </c>
    </row>
    <row r="91" spans="4:10" hidden="1" x14ac:dyDescent="0.5">
      <c r="D91" s="333"/>
      <c r="E91" s="333"/>
      <c r="F91" t="s">
        <v>677</v>
      </c>
      <c r="G91" t="s">
        <v>679</v>
      </c>
      <c r="H91" t="s">
        <v>86</v>
      </c>
      <c r="I91" t="s">
        <v>59</v>
      </c>
      <c r="J91" t="s">
        <v>68</v>
      </c>
    </row>
    <row r="92" spans="4:10" x14ac:dyDescent="0.5">
      <c r="D92" s="333"/>
      <c r="E92" s="333"/>
      <c r="F92" t="s">
        <v>100</v>
      </c>
      <c r="G92" t="s">
        <v>685</v>
      </c>
      <c r="H92" t="s">
        <v>2736</v>
      </c>
      <c r="I92" t="s">
        <v>68</v>
      </c>
      <c r="J92" t="s">
        <v>68</v>
      </c>
    </row>
    <row r="93" spans="4:10" x14ac:dyDescent="0.5">
      <c r="D93" s="333"/>
      <c r="E93" s="333"/>
      <c r="F93" t="s">
        <v>100</v>
      </c>
      <c r="G93" t="s">
        <v>685</v>
      </c>
      <c r="H93" t="s">
        <v>86</v>
      </c>
      <c r="I93" t="s">
        <v>68</v>
      </c>
      <c r="J93" t="s">
        <v>68</v>
      </c>
    </row>
    <row r="94" spans="4:10" hidden="1" x14ac:dyDescent="0.5">
      <c r="D94" s="333"/>
      <c r="E94" s="333"/>
      <c r="F94" t="s">
        <v>2045</v>
      </c>
      <c r="G94" t="s">
        <v>2048</v>
      </c>
      <c r="I94" t="s">
        <v>716</v>
      </c>
      <c r="J94" t="s">
        <v>68</v>
      </c>
    </row>
    <row r="95" spans="4:10" hidden="1" x14ac:dyDescent="0.5">
      <c r="D95" s="333"/>
      <c r="E95" s="333"/>
      <c r="F95" t="s">
        <v>2054</v>
      </c>
      <c r="G95" t="s">
        <v>2056</v>
      </c>
      <c r="I95" t="s">
        <v>2728</v>
      </c>
      <c r="J95" t="s">
        <v>2728</v>
      </c>
    </row>
    <row r="96" spans="4:10" hidden="1" x14ac:dyDescent="0.5">
      <c r="D96" s="333"/>
      <c r="E96" s="333"/>
      <c r="F96" t="s">
        <v>1328</v>
      </c>
      <c r="G96" t="s">
        <v>1330</v>
      </c>
      <c r="I96" t="s">
        <v>2728</v>
      </c>
      <c r="J96" t="s">
        <v>2728</v>
      </c>
    </row>
    <row r="97" spans="4:10" hidden="1" x14ac:dyDescent="0.5">
      <c r="D97" s="333"/>
      <c r="E97" s="333"/>
      <c r="F97" t="s">
        <v>692</v>
      </c>
      <c r="G97" t="s">
        <v>694</v>
      </c>
      <c r="H97" t="s">
        <v>112</v>
      </c>
      <c r="I97" t="s">
        <v>63</v>
      </c>
      <c r="J97" t="s">
        <v>68</v>
      </c>
    </row>
    <row r="98" spans="4:10" hidden="1" x14ac:dyDescent="0.5">
      <c r="D98" s="333"/>
      <c r="E98" s="333"/>
      <c r="F98" t="s">
        <v>705</v>
      </c>
      <c r="G98" t="s">
        <v>707</v>
      </c>
      <c r="H98" t="s">
        <v>112</v>
      </c>
      <c r="I98" t="s">
        <v>63</v>
      </c>
      <c r="J98" t="s">
        <v>68</v>
      </c>
    </row>
    <row r="99" spans="4:10" hidden="1" x14ac:dyDescent="0.5">
      <c r="D99" s="333"/>
      <c r="E99" s="333"/>
      <c r="F99" t="s">
        <v>1998</v>
      </c>
      <c r="G99" t="s">
        <v>1999</v>
      </c>
      <c r="H99" t="s">
        <v>86</v>
      </c>
      <c r="I99" t="s">
        <v>2728</v>
      </c>
      <c r="J99" t="s">
        <v>2728</v>
      </c>
    </row>
    <row r="100" spans="4:10" hidden="1" x14ac:dyDescent="0.5">
      <c r="D100" s="333"/>
      <c r="E100" s="333"/>
      <c r="F100" t="s">
        <v>1334</v>
      </c>
      <c r="G100" t="s">
        <v>1336</v>
      </c>
      <c r="I100" t="s">
        <v>2728</v>
      </c>
      <c r="J100" t="s">
        <v>2728</v>
      </c>
    </row>
    <row r="101" spans="4:10" hidden="1" x14ac:dyDescent="0.5">
      <c r="D101" s="333"/>
      <c r="E101" s="333"/>
      <c r="F101" t="s">
        <v>1332</v>
      </c>
      <c r="G101" t="s">
        <v>1333</v>
      </c>
      <c r="I101" t="s">
        <v>2728</v>
      </c>
      <c r="J101" t="s">
        <v>2728</v>
      </c>
    </row>
    <row r="102" spans="4:10" hidden="1" x14ac:dyDescent="0.5">
      <c r="D102" s="333"/>
      <c r="E102" s="333"/>
      <c r="F102" t="s">
        <v>2068</v>
      </c>
      <c r="G102" t="s">
        <v>2070</v>
      </c>
      <c r="H102" t="s">
        <v>267</v>
      </c>
      <c r="I102" t="s">
        <v>2728</v>
      </c>
      <c r="J102" t="s">
        <v>2728</v>
      </c>
    </row>
    <row r="103" spans="4:10" hidden="1" x14ac:dyDescent="0.5">
      <c r="D103" s="333"/>
      <c r="E103" s="333"/>
      <c r="F103" t="s">
        <v>2010</v>
      </c>
      <c r="G103" t="s">
        <v>2011</v>
      </c>
      <c r="H103" t="s">
        <v>2729</v>
      </c>
      <c r="I103" t="s">
        <v>2728</v>
      </c>
      <c r="J103" t="s">
        <v>2728</v>
      </c>
    </row>
    <row r="104" spans="4:10" hidden="1" x14ac:dyDescent="0.5">
      <c r="D104" s="333"/>
      <c r="E104" s="333"/>
      <c r="F104" t="s">
        <v>2015</v>
      </c>
      <c r="G104" t="s">
        <v>2016</v>
      </c>
      <c r="H104" t="s">
        <v>2729</v>
      </c>
      <c r="I104" t="s">
        <v>2728</v>
      </c>
      <c r="J104" t="s">
        <v>2728</v>
      </c>
    </row>
    <row r="105" spans="4:10" hidden="1" x14ac:dyDescent="0.5">
      <c r="D105" s="333"/>
      <c r="E105" s="333"/>
      <c r="F105" t="s">
        <v>2018</v>
      </c>
      <c r="G105" t="s">
        <v>2020</v>
      </c>
      <c r="H105" t="s">
        <v>2019</v>
      </c>
      <c r="I105" t="s">
        <v>2728</v>
      </c>
      <c r="J105" t="s">
        <v>2728</v>
      </c>
    </row>
    <row r="106" spans="4:10" hidden="1" x14ac:dyDescent="0.5">
      <c r="D106" s="333"/>
      <c r="E106" s="333"/>
      <c r="F106" t="s">
        <v>2026</v>
      </c>
      <c r="G106" t="s">
        <v>2027</v>
      </c>
      <c r="H106" t="s">
        <v>2729</v>
      </c>
      <c r="I106" t="s">
        <v>2728</v>
      </c>
      <c r="J106" t="s">
        <v>2728</v>
      </c>
    </row>
    <row r="107" spans="4:10" hidden="1" x14ac:dyDescent="0.5">
      <c r="D107" s="333"/>
      <c r="E107" s="333"/>
      <c r="F107" t="s">
        <v>2030</v>
      </c>
      <c r="G107" t="s">
        <v>2027</v>
      </c>
      <c r="H107" t="s">
        <v>2729</v>
      </c>
      <c r="I107" t="s">
        <v>2728</v>
      </c>
      <c r="J107" t="s">
        <v>2728</v>
      </c>
    </row>
    <row r="108" spans="4:10" hidden="1" x14ac:dyDescent="0.5">
      <c r="D108" s="333"/>
      <c r="E108" s="333"/>
      <c r="F108" t="s">
        <v>2076</v>
      </c>
      <c r="G108" t="s">
        <v>2477</v>
      </c>
      <c r="H108" t="s">
        <v>2737</v>
      </c>
      <c r="I108" t="s">
        <v>63</v>
      </c>
      <c r="J108" t="s">
        <v>68</v>
      </c>
    </row>
    <row r="109" spans="4:10" hidden="1" x14ac:dyDescent="0.5">
      <c r="D109" s="333"/>
      <c r="E109" s="333"/>
      <c r="F109" t="s">
        <v>2076</v>
      </c>
      <c r="G109" t="s">
        <v>2078</v>
      </c>
      <c r="H109" t="s">
        <v>2080</v>
      </c>
      <c r="I109" t="s">
        <v>63</v>
      </c>
      <c r="J109" t="s">
        <v>68</v>
      </c>
    </row>
    <row r="110" spans="4:10" hidden="1" x14ac:dyDescent="0.5">
      <c r="D110" s="333"/>
      <c r="E110" s="333"/>
      <c r="F110" t="s">
        <v>1438</v>
      </c>
      <c r="G110" t="s">
        <v>1439</v>
      </c>
      <c r="H110" t="s">
        <v>2729</v>
      </c>
      <c r="I110" t="s">
        <v>2728</v>
      </c>
      <c r="J110" t="s">
        <v>2728</v>
      </c>
    </row>
    <row r="111" spans="4:10" x14ac:dyDescent="0.5">
      <c r="D111" s="333"/>
      <c r="E111" s="333"/>
      <c r="F111" t="s">
        <v>304</v>
      </c>
      <c r="G111" t="s">
        <v>1672</v>
      </c>
      <c r="I111" t="s">
        <v>68</v>
      </c>
      <c r="J111" t="s">
        <v>68</v>
      </c>
    </row>
    <row r="112" spans="4:10" hidden="1" x14ac:dyDescent="0.5">
      <c r="D112" s="333"/>
      <c r="E112" s="333"/>
      <c r="F112" t="s">
        <v>718</v>
      </c>
      <c r="G112" t="s">
        <v>720</v>
      </c>
      <c r="H112" t="s">
        <v>112</v>
      </c>
      <c r="I112" t="s">
        <v>2728</v>
      </c>
      <c r="J112" t="s">
        <v>2728</v>
      </c>
    </row>
    <row r="113" spans="4:10" hidden="1" x14ac:dyDescent="0.5">
      <c r="D113" s="333"/>
      <c r="E113" s="333"/>
      <c r="F113" t="s">
        <v>729</v>
      </c>
      <c r="G113" t="s">
        <v>731</v>
      </c>
      <c r="H113" t="s">
        <v>112</v>
      </c>
      <c r="I113" t="s">
        <v>716</v>
      </c>
      <c r="J113" t="s">
        <v>716</v>
      </c>
    </row>
    <row r="114" spans="4:10" hidden="1" x14ac:dyDescent="0.5">
      <c r="D114" s="333"/>
      <c r="E114" s="333"/>
      <c r="F114" t="s">
        <v>741</v>
      </c>
      <c r="G114" t="s">
        <v>743</v>
      </c>
      <c r="H114" t="s">
        <v>199</v>
      </c>
      <c r="I114" t="s">
        <v>2728</v>
      </c>
      <c r="J114" t="s">
        <v>2728</v>
      </c>
    </row>
    <row r="115" spans="4:10" hidden="1" x14ac:dyDescent="0.5">
      <c r="D115" s="333"/>
      <c r="E115" s="333"/>
      <c r="F115" t="s">
        <v>383</v>
      </c>
      <c r="G115" t="s">
        <v>752</v>
      </c>
      <c r="H115" t="s">
        <v>199</v>
      </c>
      <c r="I115" t="s">
        <v>2728</v>
      </c>
      <c r="J115" t="s">
        <v>2728</v>
      </c>
    </row>
    <row r="116" spans="4:10" hidden="1" x14ac:dyDescent="0.5">
      <c r="D116" s="333"/>
      <c r="E116" s="333"/>
      <c r="F116" t="s">
        <v>2084</v>
      </c>
      <c r="G116" t="s">
        <v>2086</v>
      </c>
      <c r="H116" t="s">
        <v>2066</v>
      </c>
      <c r="I116" t="s">
        <v>2728</v>
      </c>
      <c r="J116" t="s">
        <v>2728</v>
      </c>
    </row>
    <row r="117" spans="4:10" hidden="1" x14ac:dyDescent="0.5">
      <c r="D117" s="333"/>
      <c r="E117" s="333"/>
      <c r="F117" t="s">
        <v>759</v>
      </c>
      <c r="G117" t="s">
        <v>760</v>
      </c>
      <c r="H117" t="s">
        <v>86</v>
      </c>
      <c r="I117" t="s">
        <v>2728</v>
      </c>
      <c r="J117" t="s">
        <v>2728</v>
      </c>
    </row>
    <row r="118" spans="4:10" hidden="1" x14ac:dyDescent="0.5">
      <c r="D118" s="333"/>
      <c r="E118" s="333"/>
      <c r="F118" t="s">
        <v>2091</v>
      </c>
      <c r="G118" t="s">
        <v>2091</v>
      </c>
      <c r="H118" t="s">
        <v>378</v>
      </c>
      <c r="I118" t="s">
        <v>2728</v>
      </c>
      <c r="J118" t="s">
        <v>2728</v>
      </c>
    </row>
    <row r="119" spans="4:10" hidden="1" x14ac:dyDescent="0.5">
      <c r="D119" s="333"/>
      <c r="E119" s="333"/>
      <c r="F119" t="s">
        <v>1340</v>
      </c>
      <c r="G119" t="s">
        <v>1341</v>
      </c>
      <c r="H119" t="s">
        <v>86</v>
      </c>
      <c r="I119" t="s">
        <v>2728</v>
      </c>
      <c r="J119" t="s">
        <v>2728</v>
      </c>
    </row>
    <row r="120" spans="4:10" hidden="1" x14ac:dyDescent="0.5">
      <c r="D120" s="333"/>
      <c r="E120" s="333"/>
      <c r="F120" t="s">
        <v>1340</v>
      </c>
      <c r="G120" t="s">
        <v>1346</v>
      </c>
      <c r="H120" t="s">
        <v>199</v>
      </c>
      <c r="I120" t="s">
        <v>2728</v>
      </c>
      <c r="J120" t="s">
        <v>2728</v>
      </c>
    </row>
    <row r="121" spans="4:10" hidden="1" x14ac:dyDescent="0.5">
      <c r="D121" s="333"/>
      <c r="E121" s="333"/>
      <c r="F121" t="s">
        <v>1340</v>
      </c>
      <c r="G121" t="s">
        <v>1347</v>
      </c>
      <c r="H121" t="s">
        <v>86</v>
      </c>
      <c r="I121" t="s">
        <v>2728</v>
      </c>
      <c r="J121" t="s">
        <v>2728</v>
      </c>
    </row>
    <row r="122" spans="4:10" hidden="1" x14ac:dyDescent="0.5">
      <c r="D122" s="333"/>
      <c r="E122" s="333"/>
      <c r="F122" t="s">
        <v>1350</v>
      </c>
      <c r="G122" t="s">
        <v>1352</v>
      </c>
      <c r="I122" t="s">
        <v>2728</v>
      </c>
      <c r="J122" t="s">
        <v>2728</v>
      </c>
    </row>
    <row r="123" spans="4:10" hidden="1" x14ac:dyDescent="0.5">
      <c r="D123" s="333"/>
      <c r="E123" s="333"/>
      <c r="F123" t="s">
        <v>1350</v>
      </c>
      <c r="G123" t="s">
        <v>1352</v>
      </c>
      <c r="I123" t="s">
        <v>2728</v>
      </c>
      <c r="J123" t="s">
        <v>2728</v>
      </c>
    </row>
    <row r="124" spans="4:10" x14ac:dyDescent="0.5">
      <c r="D124" s="333"/>
      <c r="E124" s="333"/>
      <c r="F124" t="s">
        <v>1191</v>
      </c>
      <c r="G124" t="s">
        <v>2637</v>
      </c>
      <c r="H124" t="s">
        <v>298</v>
      </c>
      <c r="I124" t="s">
        <v>68</v>
      </c>
      <c r="J124" t="s">
        <v>68</v>
      </c>
    </row>
    <row r="125" spans="4:10" hidden="1" x14ac:dyDescent="0.5">
      <c r="D125" s="333"/>
      <c r="E125" s="333"/>
      <c r="F125" t="s">
        <v>768</v>
      </c>
      <c r="G125" t="s">
        <v>770</v>
      </c>
      <c r="H125" t="s">
        <v>267</v>
      </c>
      <c r="I125" t="s">
        <v>716</v>
      </c>
      <c r="J125" t="s">
        <v>716</v>
      </c>
    </row>
    <row r="126" spans="4:10" x14ac:dyDescent="0.5">
      <c r="D126" s="333"/>
      <c r="E126" s="333"/>
      <c r="F126" t="s">
        <v>779</v>
      </c>
      <c r="G126" t="s">
        <v>781</v>
      </c>
      <c r="H126" t="s">
        <v>267</v>
      </c>
      <c r="I126" t="s">
        <v>68</v>
      </c>
      <c r="J126" t="s">
        <v>68</v>
      </c>
    </row>
    <row r="127" spans="4:10" hidden="1" x14ac:dyDescent="0.5">
      <c r="D127" s="333"/>
      <c r="E127" s="333"/>
      <c r="F127" t="s">
        <v>790</v>
      </c>
      <c r="G127" t="s">
        <v>792</v>
      </c>
      <c r="H127" t="s">
        <v>267</v>
      </c>
      <c r="I127" t="s">
        <v>59</v>
      </c>
      <c r="J127" t="s">
        <v>68</v>
      </c>
    </row>
    <row r="128" spans="4:10" hidden="1" x14ac:dyDescent="0.5">
      <c r="D128" s="333"/>
      <c r="E128" s="333"/>
      <c r="F128" t="s">
        <v>1356</v>
      </c>
      <c r="G128" t="s">
        <v>1357</v>
      </c>
      <c r="H128" t="s">
        <v>199</v>
      </c>
      <c r="I128" t="s">
        <v>2728</v>
      </c>
      <c r="J128" t="s">
        <v>2728</v>
      </c>
    </row>
    <row r="129" spans="4:10" hidden="1" x14ac:dyDescent="0.5">
      <c r="D129" s="333"/>
      <c r="E129" s="333"/>
      <c r="F129" t="s">
        <v>1356</v>
      </c>
      <c r="G129" t="s">
        <v>1359</v>
      </c>
      <c r="H129" t="s">
        <v>2734</v>
      </c>
      <c r="I129" t="s">
        <v>2728</v>
      </c>
      <c r="J129" t="s">
        <v>2728</v>
      </c>
    </row>
    <row r="130" spans="4:10" hidden="1" x14ac:dyDescent="0.5">
      <c r="D130" s="333"/>
      <c r="E130" s="333"/>
      <c r="F130" t="s">
        <v>1356</v>
      </c>
      <c r="G130" t="s">
        <v>1360</v>
      </c>
      <c r="H130" t="s">
        <v>2734</v>
      </c>
      <c r="I130" t="s">
        <v>2728</v>
      </c>
      <c r="J130" t="s">
        <v>2728</v>
      </c>
    </row>
    <row r="131" spans="4:10" hidden="1" x14ac:dyDescent="0.5">
      <c r="D131" s="333"/>
      <c r="E131" s="333"/>
      <c r="F131" t="s">
        <v>1364</v>
      </c>
      <c r="G131" t="s">
        <v>1365</v>
      </c>
      <c r="H131" t="s">
        <v>199</v>
      </c>
      <c r="I131" t="s">
        <v>2728</v>
      </c>
      <c r="J131" t="s">
        <v>2728</v>
      </c>
    </row>
    <row r="132" spans="4:10" hidden="1" x14ac:dyDescent="0.5">
      <c r="D132" s="333"/>
      <c r="E132" s="333"/>
      <c r="F132" t="s">
        <v>1364</v>
      </c>
      <c r="G132" t="s">
        <v>1366</v>
      </c>
      <c r="H132" t="s">
        <v>2734</v>
      </c>
      <c r="I132" t="s">
        <v>2728</v>
      </c>
      <c r="J132" t="s">
        <v>2728</v>
      </c>
    </row>
    <row r="133" spans="4:10" hidden="1" x14ac:dyDescent="0.5">
      <c r="D133" s="333"/>
      <c r="E133" s="333"/>
      <c r="F133" t="s">
        <v>1364</v>
      </c>
      <c r="G133" t="s">
        <v>1367</v>
      </c>
      <c r="H133" t="s">
        <v>2734</v>
      </c>
      <c r="I133" t="s">
        <v>2728</v>
      </c>
      <c r="J133" t="s">
        <v>2728</v>
      </c>
    </row>
    <row r="134" spans="4:10" hidden="1" x14ac:dyDescent="0.5">
      <c r="D134" s="333"/>
      <c r="E134" s="333"/>
      <c r="F134" t="s">
        <v>1370</v>
      </c>
      <c r="G134" t="s">
        <v>1371</v>
      </c>
      <c r="I134" t="s">
        <v>2728</v>
      </c>
      <c r="J134" t="s">
        <v>2728</v>
      </c>
    </row>
    <row r="135" spans="4:10" hidden="1" x14ac:dyDescent="0.5">
      <c r="D135" s="333"/>
      <c r="E135" s="333"/>
      <c r="F135" t="s">
        <v>1370</v>
      </c>
      <c r="G135" t="s">
        <v>1371</v>
      </c>
      <c r="I135" t="s">
        <v>2728</v>
      </c>
      <c r="J135" t="s">
        <v>2728</v>
      </c>
    </row>
    <row r="136" spans="4:10" hidden="1" x14ac:dyDescent="0.5">
      <c r="D136" s="333"/>
      <c r="E136" s="333"/>
      <c r="F136" t="s">
        <v>1370</v>
      </c>
      <c r="G136" t="s">
        <v>1371</v>
      </c>
      <c r="I136" t="s">
        <v>2728</v>
      </c>
      <c r="J136" t="s">
        <v>2728</v>
      </c>
    </row>
    <row r="137" spans="4:10" hidden="1" x14ac:dyDescent="0.5">
      <c r="D137" s="333"/>
      <c r="E137" s="333"/>
      <c r="F137" t="s">
        <v>1372</v>
      </c>
      <c r="G137" t="s">
        <v>1373</v>
      </c>
      <c r="I137" t="s">
        <v>2728</v>
      </c>
      <c r="J137" t="s">
        <v>2728</v>
      </c>
    </row>
    <row r="138" spans="4:10" hidden="1" x14ac:dyDescent="0.5">
      <c r="D138" s="333"/>
      <c r="E138" s="333"/>
      <c r="F138" t="s">
        <v>1372</v>
      </c>
      <c r="G138" t="s">
        <v>1373</v>
      </c>
      <c r="I138" t="s">
        <v>2728</v>
      </c>
      <c r="J138" t="s">
        <v>2728</v>
      </c>
    </row>
    <row r="139" spans="4:10" hidden="1" x14ac:dyDescent="0.5">
      <c r="D139" s="333"/>
      <c r="E139" s="333"/>
      <c r="F139" t="s">
        <v>1372</v>
      </c>
      <c r="G139" t="s">
        <v>1373</v>
      </c>
      <c r="I139" t="s">
        <v>2728</v>
      </c>
      <c r="J139" t="s">
        <v>2728</v>
      </c>
    </row>
    <row r="140" spans="4:10" hidden="1" x14ac:dyDescent="0.5">
      <c r="D140" s="333"/>
      <c r="E140" s="333"/>
      <c r="F140" t="s">
        <v>1376</v>
      </c>
      <c r="G140" t="s">
        <v>1373</v>
      </c>
      <c r="I140" t="s">
        <v>2728</v>
      </c>
      <c r="J140" t="s">
        <v>2728</v>
      </c>
    </row>
    <row r="141" spans="4:10" hidden="1" x14ac:dyDescent="0.5">
      <c r="D141" s="333"/>
      <c r="E141" s="333"/>
      <c r="F141" t="s">
        <v>1376</v>
      </c>
      <c r="G141" t="s">
        <v>1373</v>
      </c>
      <c r="I141" t="s">
        <v>2728</v>
      </c>
      <c r="J141" t="s">
        <v>2728</v>
      </c>
    </row>
    <row r="142" spans="4:10" x14ac:dyDescent="0.5">
      <c r="D142" s="333"/>
      <c r="E142" s="333"/>
      <c r="F142" t="s">
        <v>306</v>
      </c>
      <c r="G142" t="s">
        <v>306</v>
      </c>
      <c r="I142" t="s">
        <v>68</v>
      </c>
      <c r="J142" t="s">
        <v>68</v>
      </c>
    </row>
    <row r="143" spans="4:10" x14ac:dyDescent="0.5">
      <c r="D143" s="333"/>
      <c r="E143" s="333"/>
      <c r="F143" t="s">
        <v>801</v>
      </c>
      <c r="G143" t="s">
        <v>804</v>
      </c>
      <c r="H143" t="s">
        <v>378</v>
      </c>
      <c r="I143" t="s">
        <v>68</v>
      </c>
      <c r="J143" t="s">
        <v>68</v>
      </c>
    </row>
    <row r="144" spans="4:10" x14ac:dyDescent="0.5">
      <c r="D144" s="333"/>
      <c r="E144" s="333"/>
      <c r="F144" t="s">
        <v>266</v>
      </c>
      <c r="G144" t="s">
        <v>815</v>
      </c>
      <c r="H144" t="s">
        <v>267</v>
      </c>
      <c r="I144" t="s">
        <v>68</v>
      </c>
      <c r="J144" t="s">
        <v>68</v>
      </c>
    </row>
    <row r="145" spans="4:10" hidden="1" x14ac:dyDescent="0.5">
      <c r="D145" s="333"/>
      <c r="E145" s="333"/>
      <c r="F145" t="s">
        <v>1378</v>
      </c>
      <c r="G145" t="s">
        <v>1379</v>
      </c>
      <c r="I145" t="s">
        <v>2728</v>
      </c>
      <c r="J145" t="s">
        <v>2728</v>
      </c>
    </row>
    <row r="146" spans="4:10" hidden="1" x14ac:dyDescent="0.5">
      <c r="D146" s="333"/>
      <c r="E146" s="333"/>
      <c r="F146" t="s">
        <v>1381</v>
      </c>
      <c r="G146" t="s">
        <v>1382</v>
      </c>
      <c r="H146" t="s">
        <v>86</v>
      </c>
      <c r="I146" t="s">
        <v>2728</v>
      </c>
      <c r="J146" t="s">
        <v>2728</v>
      </c>
    </row>
    <row r="147" spans="4:10" hidden="1" x14ac:dyDescent="0.5">
      <c r="D147" s="333"/>
      <c r="E147" s="333"/>
      <c r="F147" t="s">
        <v>1386</v>
      </c>
      <c r="G147" t="s">
        <v>1387</v>
      </c>
      <c r="I147" t="s">
        <v>2728</v>
      </c>
      <c r="J147" t="s">
        <v>2728</v>
      </c>
    </row>
    <row r="148" spans="4:10" hidden="1" x14ac:dyDescent="0.5">
      <c r="D148" s="333"/>
      <c r="E148" s="333"/>
      <c r="F148" t="s">
        <v>1389</v>
      </c>
      <c r="G148" t="s">
        <v>1390</v>
      </c>
      <c r="H148" t="s">
        <v>86</v>
      </c>
      <c r="I148" t="s">
        <v>2728</v>
      </c>
      <c r="J148" t="s">
        <v>2728</v>
      </c>
    </row>
    <row r="149" spans="4:10" x14ac:dyDescent="0.5">
      <c r="D149" s="333"/>
      <c r="E149" s="333"/>
      <c r="F149" t="s">
        <v>2738</v>
      </c>
      <c r="G149" t="s">
        <v>2739</v>
      </c>
      <c r="H149" t="s">
        <v>627</v>
      </c>
      <c r="I149" t="s">
        <v>68</v>
      </c>
      <c r="J149" t="s">
        <v>68</v>
      </c>
    </row>
    <row r="150" spans="4:10" hidden="1" x14ac:dyDescent="0.5">
      <c r="D150" s="333"/>
      <c r="E150" s="333"/>
      <c r="F150" t="s">
        <v>1743</v>
      </c>
      <c r="G150" t="s">
        <v>1743</v>
      </c>
      <c r="H150" t="s">
        <v>1735</v>
      </c>
      <c r="I150" t="s">
        <v>2731</v>
      </c>
      <c r="J150" t="s">
        <v>68</v>
      </c>
    </row>
    <row r="151" spans="4:10" hidden="1" x14ac:dyDescent="0.5">
      <c r="D151" s="333"/>
      <c r="E151" s="333"/>
      <c r="F151" t="s">
        <v>157</v>
      </c>
      <c r="G151" t="s">
        <v>1751</v>
      </c>
      <c r="H151" t="s">
        <v>1735</v>
      </c>
      <c r="I151" t="s">
        <v>2731</v>
      </c>
      <c r="J151" t="s">
        <v>68</v>
      </c>
    </row>
    <row r="152" spans="4:10" x14ac:dyDescent="0.5">
      <c r="D152" s="333"/>
      <c r="E152" s="333"/>
      <c r="F152" t="s">
        <v>2092</v>
      </c>
      <c r="G152" t="s">
        <v>2486</v>
      </c>
      <c r="H152" t="s">
        <v>267</v>
      </c>
      <c r="I152" t="s">
        <v>68</v>
      </c>
      <c r="J152" t="s">
        <v>68</v>
      </c>
    </row>
    <row r="153" spans="4:10" x14ac:dyDescent="0.5">
      <c r="D153" s="333"/>
      <c r="E153" s="333"/>
      <c r="F153" t="s">
        <v>2092</v>
      </c>
      <c r="G153" t="s">
        <v>2094</v>
      </c>
      <c r="H153" t="s">
        <v>267</v>
      </c>
      <c r="I153" t="s">
        <v>68</v>
      </c>
      <c r="J153" t="s">
        <v>68</v>
      </c>
    </row>
    <row r="154" spans="4:10" x14ac:dyDescent="0.5">
      <c r="D154" s="333"/>
      <c r="E154" s="333"/>
      <c r="F154" t="s">
        <v>823</v>
      </c>
      <c r="G154" t="s">
        <v>825</v>
      </c>
      <c r="H154" t="s">
        <v>267</v>
      </c>
      <c r="I154" t="s">
        <v>68</v>
      </c>
      <c r="J154" t="s">
        <v>68</v>
      </c>
    </row>
    <row r="155" spans="4:10" x14ac:dyDescent="0.5">
      <c r="D155" s="333"/>
      <c r="E155" s="333"/>
      <c r="F155" t="s">
        <v>831</v>
      </c>
      <c r="G155" t="s">
        <v>833</v>
      </c>
      <c r="H155" t="s">
        <v>267</v>
      </c>
      <c r="I155" t="s">
        <v>68</v>
      </c>
      <c r="J155" t="s">
        <v>68</v>
      </c>
    </row>
    <row r="156" spans="4:10" hidden="1" x14ac:dyDescent="0.5">
      <c r="D156" s="333"/>
      <c r="E156" s="333"/>
      <c r="F156" t="s">
        <v>1393</v>
      </c>
      <c r="G156" t="s">
        <v>1393</v>
      </c>
      <c r="H156" t="s">
        <v>2734</v>
      </c>
      <c r="I156" t="s">
        <v>2728</v>
      </c>
      <c r="J156" t="s">
        <v>2728</v>
      </c>
    </row>
    <row r="157" spans="4:10" x14ac:dyDescent="0.5">
      <c r="D157" s="333"/>
      <c r="E157" s="333"/>
      <c r="F157" t="s">
        <v>841</v>
      </c>
      <c r="G157" t="s">
        <v>844</v>
      </c>
      <c r="H157" t="s">
        <v>86</v>
      </c>
      <c r="I157" t="s">
        <v>68</v>
      </c>
      <c r="J157" t="s">
        <v>68</v>
      </c>
    </row>
    <row r="158" spans="4:10" x14ac:dyDescent="0.5">
      <c r="D158" s="333"/>
      <c r="E158" s="333"/>
      <c r="F158" t="s">
        <v>2740</v>
      </c>
      <c r="G158" t="s">
        <v>1644</v>
      </c>
      <c r="I158" t="s">
        <v>68</v>
      </c>
      <c r="J158" t="s">
        <v>68</v>
      </c>
    </row>
    <row r="159" spans="4:10" x14ac:dyDescent="0.5">
      <c r="D159" s="333"/>
      <c r="E159" s="333"/>
      <c r="F159" t="s">
        <v>1399</v>
      </c>
      <c r="G159" t="s">
        <v>1400</v>
      </c>
      <c r="H159" t="s">
        <v>627</v>
      </c>
      <c r="I159" t="s">
        <v>68</v>
      </c>
      <c r="J159" t="s">
        <v>68</v>
      </c>
    </row>
    <row r="160" spans="4:10" x14ac:dyDescent="0.5">
      <c r="D160" s="333"/>
      <c r="E160" s="333"/>
      <c r="F160" t="s">
        <v>1399</v>
      </c>
      <c r="G160" t="s">
        <v>1400</v>
      </c>
      <c r="H160" t="s">
        <v>627</v>
      </c>
      <c r="I160" t="s">
        <v>68</v>
      </c>
      <c r="J160" t="s">
        <v>68</v>
      </c>
    </row>
    <row r="161" spans="4:10" x14ac:dyDescent="0.5">
      <c r="D161" s="333"/>
      <c r="E161" s="333"/>
      <c r="F161" t="s">
        <v>1399</v>
      </c>
      <c r="G161" t="s">
        <v>1400</v>
      </c>
      <c r="H161" t="s">
        <v>228</v>
      </c>
      <c r="I161" t="s">
        <v>68</v>
      </c>
      <c r="J161" t="s">
        <v>68</v>
      </c>
    </row>
    <row r="162" spans="4:10" x14ac:dyDescent="0.5">
      <c r="D162" s="333"/>
      <c r="E162" s="333"/>
      <c r="F162" t="s">
        <v>1407</v>
      </c>
      <c r="G162" t="s">
        <v>1408</v>
      </c>
      <c r="H162" t="s">
        <v>627</v>
      </c>
      <c r="I162" t="s">
        <v>68</v>
      </c>
      <c r="J162" t="s">
        <v>68</v>
      </c>
    </row>
    <row r="163" spans="4:10" x14ac:dyDescent="0.5">
      <c r="D163" s="333"/>
      <c r="E163" s="333"/>
      <c r="F163" t="s">
        <v>1407</v>
      </c>
      <c r="G163" t="s">
        <v>1408</v>
      </c>
      <c r="H163" t="s">
        <v>627</v>
      </c>
      <c r="I163" t="s">
        <v>68</v>
      </c>
      <c r="J163" t="s">
        <v>68</v>
      </c>
    </row>
    <row r="164" spans="4:10" x14ac:dyDescent="0.5">
      <c r="D164" s="333"/>
      <c r="E164" s="333"/>
      <c r="F164" t="s">
        <v>1407</v>
      </c>
      <c r="G164" t="s">
        <v>1408</v>
      </c>
      <c r="H164" t="s">
        <v>228</v>
      </c>
      <c r="I164" t="s">
        <v>68</v>
      </c>
      <c r="J164" t="s">
        <v>68</v>
      </c>
    </row>
    <row r="165" spans="4:10" x14ac:dyDescent="0.5">
      <c r="D165" s="333"/>
      <c r="E165" s="333"/>
      <c r="F165" t="s">
        <v>1410</v>
      </c>
      <c r="G165" t="s">
        <v>1411</v>
      </c>
      <c r="H165" t="s">
        <v>627</v>
      </c>
      <c r="I165" t="s">
        <v>68</v>
      </c>
      <c r="J165" t="s">
        <v>68</v>
      </c>
    </row>
    <row r="166" spans="4:10" x14ac:dyDescent="0.5">
      <c r="D166" s="333"/>
      <c r="E166" s="333"/>
      <c r="F166" t="s">
        <v>1410</v>
      </c>
      <c r="G166" t="s">
        <v>1411</v>
      </c>
      <c r="H166" t="s">
        <v>627</v>
      </c>
      <c r="I166" t="s">
        <v>68</v>
      </c>
      <c r="J166" t="s">
        <v>68</v>
      </c>
    </row>
    <row r="167" spans="4:10" x14ac:dyDescent="0.5">
      <c r="D167" s="333"/>
      <c r="E167" s="333"/>
      <c r="F167" t="s">
        <v>1410</v>
      </c>
      <c r="G167" t="s">
        <v>1411</v>
      </c>
      <c r="H167" t="s">
        <v>222</v>
      </c>
      <c r="I167" t="s">
        <v>68</v>
      </c>
      <c r="J167" t="s">
        <v>68</v>
      </c>
    </row>
    <row r="168" spans="4:10" x14ac:dyDescent="0.5">
      <c r="D168" s="333"/>
      <c r="E168" s="333"/>
      <c r="F168" t="s">
        <v>149</v>
      </c>
      <c r="G168" t="s">
        <v>2496</v>
      </c>
      <c r="H168" t="s">
        <v>86</v>
      </c>
      <c r="I168" t="s">
        <v>68</v>
      </c>
      <c r="J168" t="s">
        <v>68</v>
      </c>
    </row>
    <row r="169" spans="4:10" x14ac:dyDescent="0.5">
      <c r="D169" s="333"/>
      <c r="E169" s="333"/>
      <c r="F169" t="s">
        <v>110</v>
      </c>
      <c r="G169" t="s">
        <v>854</v>
      </c>
      <c r="H169" t="s">
        <v>112</v>
      </c>
      <c r="I169" t="s">
        <v>68</v>
      </c>
      <c r="J169" t="s">
        <v>68</v>
      </c>
    </row>
    <row r="170" spans="4:10" hidden="1" x14ac:dyDescent="0.5">
      <c r="D170" s="333"/>
      <c r="E170" s="333"/>
      <c r="F170" t="s">
        <v>2100</v>
      </c>
      <c r="G170" t="s">
        <v>2102</v>
      </c>
      <c r="H170" t="s">
        <v>112</v>
      </c>
      <c r="I170" t="s">
        <v>2731</v>
      </c>
      <c r="J170" t="s">
        <v>68</v>
      </c>
    </row>
    <row r="171" spans="4:10" hidden="1" x14ac:dyDescent="0.5">
      <c r="D171" s="333"/>
      <c r="E171" s="333"/>
      <c r="F171" t="s">
        <v>2108</v>
      </c>
      <c r="G171" t="s">
        <v>2502</v>
      </c>
      <c r="H171" t="s">
        <v>2737</v>
      </c>
      <c r="I171" t="s">
        <v>2731</v>
      </c>
      <c r="J171" t="s">
        <v>68</v>
      </c>
    </row>
    <row r="172" spans="4:10" hidden="1" x14ac:dyDescent="0.5">
      <c r="D172" s="333"/>
      <c r="E172" s="333"/>
      <c r="F172" t="s">
        <v>2108</v>
      </c>
      <c r="G172" t="s">
        <v>2110</v>
      </c>
      <c r="H172" t="s">
        <v>2080</v>
      </c>
      <c r="I172" t="s">
        <v>2731</v>
      </c>
      <c r="J172" t="s">
        <v>68</v>
      </c>
    </row>
    <row r="173" spans="4:10" hidden="1" x14ac:dyDescent="0.5">
      <c r="D173" s="333"/>
      <c r="E173" s="333"/>
      <c r="F173" t="s">
        <v>2061</v>
      </c>
      <c r="G173" t="s">
        <v>2482</v>
      </c>
      <c r="H173" t="s">
        <v>2729</v>
      </c>
      <c r="I173" t="s">
        <v>2731</v>
      </c>
      <c r="J173" t="s">
        <v>68</v>
      </c>
    </row>
    <row r="174" spans="4:10" hidden="1" x14ac:dyDescent="0.5">
      <c r="D174" s="333"/>
      <c r="E174" s="333"/>
      <c r="F174" t="s">
        <v>2061</v>
      </c>
      <c r="G174" t="s">
        <v>2062</v>
      </c>
      <c r="H174" t="s">
        <v>2729</v>
      </c>
      <c r="I174" t="s">
        <v>2731</v>
      </c>
      <c r="J174" t="s">
        <v>68</v>
      </c>
    </row>
    <row r="175" spans="4:10" hidden="1" x14ac:dyDescent="0.5">
      <c r="D175" s="333"/>
      <c r="E175" s="333"/>
      <c r="F175" t="s">
        <v>1438</v>
      </c>
      <c r="G175" t="s">
        <v>2302</v>
      </c>
      <c r="H175" t="s">
        <v>2729</v>
      </c>
      <c r="I175" t="s">
        <v>2731</v>
      </c>
      <c r="J175" t="s">
        <v>68</v>
      </c>
    </row>
    <row r="176" spans="4:10" hidden="1" x14ac:dyDescent="0.5">
      <c r="D176" s="333"/>
      <c r="E176" s="333"/>
      <c r="F176" t="s">
        <v>1764</v>
      </c>
      <c r="G176" t="s">
        <v>1764</v>
      </c>
      <c r="H176" t="s">
        <v>112</v>
      </c>
      <c r="I176" t="s">
        <v>2731</v>
      </c>
      <c r="J176" t="s">
        <v>68</v>
      </c>
    </row>
    <row r="177" spans="4:10" hidden="1" x14ac:dyDescent="0.5">
      <c r="D177" s="333"/>
      <c r="E177" s="333"/>
      <c r="F177" t="s">
        <v>1413</v>
      </c>
      <c r="G177" t="s">
        <v>1414</v>
      </c>
      <c r="H177" t="s">
        <v>86</v>
      </c>
      <c r="I177" t="s">
        <v>2728</v>
      </c>
      <c r="J177" t="s">
        <v>2728</v>
      </c>
    </row>
    <row r="178" spans="4:10" hidden="1" x14ac:dyDescent="0.5">
      <c r="D178" s="333"/>
      <c r="E178" s="333"/>
      <c r="F178" t="s">
        <v>2151</v>
      </c>
      <c r="G178" t="s">
        <v>2152</v>
      </c>
      <c r="H178" t="s">
        <v>2741</v>
      </c>
      <c r="I178" t="s">
        <v>2728</v>
      </c>
      <c r="J178" t="s">
        <v>2728</v>
      </c>
    </row>
    <row r="179" spans="4:10" hidden="1" x14ac:dyDescent="0.5">
      <c r="D179" s="333"/>
      <c r="E179" s="333"/>
      <c r="F179" t="s">
        <v>2157</v>
      </c>
      <c r="G179" t="s">
        <v>2158</v>
      </c>
      <c r="H179" t="s">
        <v>2741</v>
      </c>
      <c r="I179" t="s">
        <v>2728</v>
      </c>
      <c r="J179" t="s">
        <v>2728</v>
      </c>
    </row>
    <row r="180" spans="4:10" hidden="1" x14ac:dyDescent="0.5">
      <c r="D180" s="333"/>
      <c r="E180" s="333"/>
      <c r="F180" t="s">
        <v>2117</v>
      </c>
      <c r="G180" t="s">
        <v>2119</v>
      </c>
      <c r="I180" t="s">
        <v>2728</v>
      </c>
      <c r="J180" t="s">
        <v>2728</v>
      </c>
    </row>
    <row r="181" spans="4:10" hidden="1" x14ac:dyDescent="0.5">
      <c r="D181" s="333"/>
      <c r="E181" s="333"/>
      <c r="F181" t="s">
        <v>2128</v>
      </c>
      <c r="G181" t="s">
        <v>2130</v>
      </c>
      <c r="I181" t="s">
        <v>2728</v>
      </c>
      <c r="J181" t="s">
        <v>2728</v>
      </c>
    </row>
    <row r="182" spans="4:10" hidden="1" x14ac:dyDescent="0.5">
      <c r="D182" s="333"/>
      <c r="E182" s="333"/>
      <c r="F182" t="s">
        <v>116</v>
      </c>
      <c r="G182" t="s">
        <v>2505</v>
      </c>
      <c r="H182" t="s">
        <v>112</v>
      </c>
      <c r="I182" t="s">
        <v>2731</v>
      </c>
      <c r="J182" t="s">
        <v>68</v>
      </c>
    </row>
    <row r="183" spans="4:10" hidden="1" x14ac:dyDescent="0.5">
      <c r="D183" s="333"/>
      <c r="E183" s="333"/>
      <c r="F183" t="s">
        <v>116</v>
      </c>
      <c r="G183" t="s">
        <v>869</v>
      </c>
      <c r="H183" t="s">
        <v>112</v>
      </c>
      <c r="I183" t="s">
        <v>2731</v>
      </c>
      <c r="J183" t="s">
        <v>68</v>
      </c>
    </row>
    <row r="184" spans="4:10" hidden="1" x14ac:dyDescent="0.5">
      <c r="D184" s="333"/>
      <c r="E184" s="333"/>
      <c r="F184" t="s">
        <v>116</v>
      </c>
      <c r="G184" t="s">
        <v>1778</v>
      </c>
      <c r="H184" t="s">
        <v>86</v>
      </c>
      <c r="I184" t="s">
        <v>2731</v>
      </c>
      <c r="J184" t="s">
        <v>68</v>
      </c>
    </row>
    <row r="185" spans="4:10" hidden="1" x14ac:dyDescent="0.5">
      <c r="D185" s="333"/>
      <c r="E185" s="333"/>
      <c r="F185" t="s">
        <v>879</v>
      </c>
      <c r="G185" t="s">
        <v>2509</v>
      </c>
      <c r="H185" t="s">
        <v>112</v>
      </c>
      <c r="I185" t="s">
        <v>2731</v>
      </c>
      <c r="J185" t="s">
        <v>68</v>
      </c>
    </row>
    <row r="186" spans="4:10" hidden="1" x14ac:dyDescent="0.5">
      <c r="D186" s="333"/>
      <c r="E186" s="333"/>
      <c r="F186" t="s">
        <v>879</v>
      </c>
      <c r="G186" t="s">
        <v>881</v>
      </c>
      <c r="H186" t="s">
        <v>112</v>
      </c>
      <c r="I186" t="s">
        <v>2731</v>
      </c>
      <c r="J186" t="s">
        <v>68</v>
      </c>
    </row>
    <row r="187" spans="4:10" hidden="1" x14ac:dyDescent="0.5">
      <c r="D187" s="333"/>
      <c r="E187" s="333"/>
      <c r="F187" t="s">
        <v>879</v>
      </c>
      <c r="G187" t="s">
        <v>1644</v>
      </c>
      <c r="H187" t="s">
        <v>627</v>
      </c>
      <c r="I187" t="s">
        <v>2731</v>
      </c>
      <c r="J187" t="s">
        <v>68</v>
      </c>
    </row>
    <row r="188" spans="4:10" x14ac:dyDescent="0.5">
      <c r="D188" s="333"/>
      <c r="E188" s="333"/>
      <c r="F188" t="s">
        <v>254</v>
      </c>
      <c r="G188" t="s">
        <v>1416</v>
      </c>
      <c r="H188" t="s">
        <v>86</v>
      </c>
      <c r="I188" t="s">
        <v>68</v>
      </c>
      <c r="J188" t="s">
        <v>68</v>
      </c>
    </row>
    <row r="189" spans="4:10" x14ac:dyDescent="0.5">
      <c r="D189" s="333"/>
      <c r="E189" s="333"/>
      <c r="F189" t="s">
        <v>887</v>
      </c>
      <c r="G189" t="s">
        <v>889</v>
      </c>
      <c r="H189" t="s">
        <v>183</v>
      </c>
      <c r="I189" t="s">
        <v>68</v>
      </c>
      <c r="J189" t="s">
        <v>68</v>
      </c>
    </row>
    <row r="190" spans="4:10" x14ac:dyDescent="0.5">
      <c r="D190" s="333"/>
      <c r="E190" s="333"/>
      <c r="F190" t="s">
        <v>192</v>
      </c>
      <c r="G190" t="s">
        <v>191</v>
      </c>
      <c r="H190" t="s">
        <v>183</v>
      </c>
      <c r="I190" t="s">
        <v>68</v>
      </c>
      <c r="J190" t="s">
        <v>68</v>
      </c>
    </row>
    <row r="191" spans="4:10" x14ac:dyDescent="0.5">
      <c r="D191" s="333"/>
      <c r="E191" s="333"/>
      <c r="F191" t="s">
        <v>2258</v>
      </c>
      <c r="G191" t="s">
        <v>2260</v>
      </c>
      <c r="H191" t="s">
        <v>112</v>
      </c>
      <c r="I191" t="s">
        <v>68</v>
      </c>
      <c r="J191" t="s">
        <v>68</v>
      </c>
    </row>
    <row r="192" spans="4:10" x14ac:dyDescent="0.5">
      <c r="D192" s="333"/>
      <c r="E192" s="333"/>
      <c r="F192" t="s">
        <v>1419</v>
      </c>
      <c r="G192" t="s">
        <v>1420</v>
      </c>
      <c r="I192" t="s">
        <v>68</v>
      </c>
      <c r="J192" t="s">
        <v>68</v>
      </c>
    </row>
    <row r="193" spans="4:10" x14ac:dyDescent="0.5">
      <c r="D193" s="333"/>
      <c r="E193" s="333"/>
      <c r="F193" t="s">
        <v>2273</v>
      </c>
      <c r="G193" t="s">
        <v>2272</v>
      </c>
      <c r="H193" t="s">
        <v>2742</v>
      </c>
      <c r="I193" t="s">
        <v>68</v>
      </c>
      <c r="J193" t="s">
        <v>68</v>
      </c>
    </row>
    <row r="194" spans="4:10" x14ac:dyDescent="0.5">
      <c r="D194" s="333"/>
      <c r="E194" s="333"/>
      <c r="F194" t="s">
        <v>912</v>
      </c>
      <c r="G194" t="s">
        <v>914</v>
      </c>
      <c r="H194" t="s">
        <v>183</v>
      </c>
      <c r="I194" t="s">
        <v>68</v>
      </c>
      <c r="J194" t="s">
        <v>68</v>
      </c>
    </row>
    <row r="195" spans="4:10" x14ac:dyDescent="0.5">
      <c r="D195" s="333"/>
      <c r="E195" s="333"/>
      <c r="F195" t="s">
        <v>206</v>
      </c>
      <c r="G195" t="s">
        <v>205</v>
      </c>
      <c r="H195" t="s">
        <v>199</v>
      </c>
      <c r="I195" t="s">
        <v>68</v>
      </c>
      <c r="J195" t="s">
        <v>68</v>
      </c>
    </row>
    <row r="196" spans="4:10" hidden="1" x14ac:dyDescent="0.5">
      <c r="D196" s="333"/>
      <c r="E196" s="333"/>
      <c r="F196" t="s">
        <v>2136</v>
      </c>
      <c r="G196" t="s">
        <v>2138</v>
      </c>
      <c r="H196" t="s">
        <v>378</v>
      </c>
      <c r="I196" t="s">
        <v>2731</v>
      </c>
      <c r="J196" t="s">
        <v>68</v>
      </c>
    </row>
    <row r="197" spans="4:10" hidden="1" x14ac:dyDescent="0.5">
      <c r="D197" s="333"/>
      <c r="E197" s="333"/>
      <c r="F197" t="s">
        <v>2144</v>
      </c>
      <c r="G197" t="s">
        <v>2146</v>
      </c>
      <c r="H197" t="s">
        <v>378</v>
      </c>
      <c r="I197" t="s">
        <v>2731</v>
      </c>
      <c r="J197" t="s">
        <v>68</v>
      </c>
    </row>
    <row r="198" spans="4:10" hidden="1" x14ac:dyDescent="0.5">
      <c r="D198" s="333"/>
      <c r="E198" s="333"/>
      <c r="F198" t="s">
        <v>2160</v>
      </c>
      <c r="G198" t="s">
        <v>2162</v>
      </c>
      <c r="H198" t="s">
        <v>378</v>
      </c>
      <c r="I198" t="s">
        <v>2731</v>
      </c>
      <c r="J198" t="s">
        <v>68</v>
      </c>
    </row>
    <row r="199" spans="4:10" x14ac:dyDescent="0.5">
      <c r="D199" s="333"/>
      <c r="E199" s="333"/>
      <c r="F199" t="s">
        <v>321</v>
      </c>
      <c r="G199" t="s">
        <v>321</v>
      </c>
      <c r="I199" t="s">
        <v>68</v>
      </c>
      <c r="J199" t="s">
        <v>68</v>
      </c>
    </row>
    <row r="200" spans="4:10" hidden="1" x14ac:dyDescent="0.5">
      <c r="D200" s="333"/>
      <c r="E200" s="333"/>
      <c r="F200" t="s">
        <v>2166</v>
      </c>
      <c r="G200" t="s">
        <v>2169</v>
      </c>
      <c r="H200" t="s">
        <v>112</v>
      </c>
      <c r="I200" t="s">
        <v>2731</v>
      </c>
      <c r="J200" t="s">
        <v>68</v>
      </c>
    </row>
    <row r="201" spans="4:10" x14ac:dyDescent="0.5">
      <c r="D201" s="333"/>
      <c r="E201" s="333"/>
      <c r="F201" t="s">
        <v>936</v>
      </c>
      <c r="G201" t="s">
        <v>938</v>
      </c>
      <c r="H201" t="s">
        <v>267</v>
      </c>
      <c r="I201" t="s">
        <v>68</v>
      </c>
      <c r="J201" t="s">
        <v>68</v>
      </c>
    </row>
    <row r="202" spans="4:10" x14ac:dyDescent="0.5">
      <c r="D202" s="333"/>
      <c r="E202" s="333"/>
      <c r="F202" t="s">
        <v>936</v>
      </c>
      <c r="G202" t="s">
        <v>938</v>
      </c>
      <c r="H202" t="s">
        <v>267</v>
      </c>
      <c r="I202" t="s">
        <v>68</v>
      </c>
      <c r="J202" t="s">
        <v>68</v>
      </c>
    </row>
    <row r="203" spans="4:10" x14ac:dyDescent="0.5">
      <c r="D203" s="333"/>
      <c r="E203" s="333"/>
      <c r="F203" t="s">
        <v>936</v>
      </c>
      <c r="G203" t="s">
        <v>938</v>
      </c>
      <c r="H203" t="s">
        <v>267</v>
      </c>
      <c r="I203" t="s">
        <v>68</v>
      </c>
      <c r="J203" t="s">
        <v>68</v>
      </c>
    </row>
    <row r="204" spans="4:10" x14ac:dyDescent="0.5">
      <c r="D204" s="333"/>
      <c r="E204" s="333"/>
      <c r="F204" t="s">
        <v>216</v>
      </c>
      <c r="G204" t="s">
        <v>946</v>
      </c>
      <c r="H204" t="s">
        <v>199</v>
      </c>
      <c r="I204" t="s">
        <v>68</v>
      </c>
      <c r="J204" t="s">
        <v>68</v>
      </c>
    </row>
    <row r="205" spans="4:10" x14ac:dyDescent="0.5">
      <c r="D205" s="333"/>
      <c r="E205" s="333"/>
      <c r="F205" t="s">
        <v>216</v>
      </c>
      <c r="G205" t="s">
        <v>946</v>
      </c>
      <c r="H205" t="s">
        <v>199</v>
      </c>
      <c r="I205" t="s">
        <v>68</v>
      </c>
      <c r="J205" t="s">
        <v>68</v>
      </c>
    </row>
    <row r="206" spans="4:10" x14ac:dyDescent="0.5">
      <c r="D206" s="333"/>
      <c r="E206" s="333"/>
      <c r="F206" t="s">
        <v>216</v>
      </c>
      <c r="G206" t="s">
        <v>946</v>
      </c>
      <c r="H206" t="s">
        <v>199</v>
      </c>
      <c r="I206" t="s">
        <v>68</v>
      </c>
      <c r="J206" t="s">
        <v>68</v>
      </c>
    </row>
    <row r="207" spans="4:10" hidden="1" x14ac:dyDescent="0.5">
      <c r="D207" s="333"/>
      <c r="E207" s="333"/>
      <c r="F207" t="s">
        <v>952</v>
      </c>
      <c r="G207" t="s">
        <v>953</v>
      </c>
      <c r="H207" t="s">
        <v>86</v>
      </c>
      <c r="I207" t="s">
        <v>2728</v>
      </c>
      <c r="J207" t="s">
        <v>2728</v>
      </c>
    </row>
    <row r="208" spans="4:10" x14ac:dyDescent="0.5">
      <c r="D208" s="333"/>
      <c r="E208" s="333"/>
      <c r="F208" t="s">
        <v>259</v>
      </c>
      <c r="G208" t="s">
        <v>1421</v>
      </c>
      <c r="H208" t="s">
        <v>86</v>
      </c>
      <c r="I208" t="s">
        <v>68</v>
      </c>
      <c r="J208" t="s">
        <v>68</v>
      </c>
    </row>
    <row r="209" spans="4:10" hidden="1" x14ac:dyDescent="0.5">
      <c r="D209" s="333"/>
      <c r="E209" s="333"/>
      <c r="F209" t="s">
        <v>1423</v>
      </c>
      <c r="G209" t="s">
        <v>1425</v>
      </c>
      <c r="I209" t="s">
        <v>2728</v>
      </c>
      <c r="J209" t="s">
        <v>2728</v>
      </c>
    </row>
    <row r="210" spans="4:10" x14ac:dyDescent="0.5">
      <c r="D210" s="333"/>
      <c r="E210" s="333"/>
      <c r="F210" t="s">
        <v>958</v>
      </c>
      <c r="G210" t="s">
        <v>960</v>
      </c>
      <c r="H210" t="s">
        <v>183</v>
      </c>
      <c r="I210" t="s">
        <v>68</v>
      </c>
      <c r="J210" t="s">
        <v>68</v>
      </c>
    </row>
    <row r="211" spans="4:10" x14ac:dyDescent="0.5">
      <c r="D211" s="333"/>
      <c r="E211" s="333"/>
      <c r="F211" t="s">
        <v>1428</v>
      </c>
      <c r="G211" t="s">
        <v>1430</v>
      </c>
      <c r="H211" t="s">
        <v>86</v>
      </c>
      <c r="I211" t="s">
        <v>68</v>
      </c>
      <c r="J211" t="s">
        <v>68</v>
      </c>
    </row>
    <row r="212" spans="4:10" x14ac:dyDescent="0.5">
      <c r="D212" s="333"/>
      <c r="E212" s="333"/>
      <c r="F212" t="s">
        <v>2176</v>
      </c>
      <c r="G212" t="s">
        <v>2176</v>
      </c>
      <c r="H212" t="s">
        <v>378</v>
      </c>
      <c r="I212" t="s">
        <v>68</v>
      </c>
      <c r="J212" t="s">
        <v>68</v>
      </c>
    </row>
    <row r="213" spans="4:10" hidden="1" x14ac:dyDescent="0.5">
      <c r="D213" s="333"/>
      <c r="E213" s="333"/>
      <c r="F213" t="s">
        <v>970</v>
      </c>
      <c r="G213" t="s">
        <v>972</v>
      </c>
      <c r="H213" t="s">
        <v>2743</v>
      </c>
      <c r="I213" t="s">
        <v>2728</v>
      </c>
      <c r="J213" t="s">
        <v>2728</v>
      </c>
    </row>
    <row r="214" spans="4:10" hidden="1" x14ac:dyDescent="0.5">
      <c r="D214" s="333"/>
      <c r="E214" s="333"/>
      <c r="F214" t="s">
        <v>977</v>
      </c>
      <c r="G214" t="s">
        <v>978</v>
      </c>
      <c r="H214" t="s">
        <v>86</v>
      </c>
      <c r="I214" t="s">
        <v>2728</v>
      </c>
      <c r="J214" t="s">
        <v>2728</v>
      </c>
    </row>
    <row r="215" spans="4:10" hidden="1" x14ac:dyDescent="0.5">
      <c r="D215" s="333"/>
      <c r="E215" s="333"/>
      <c r="F215" t="s">
        <v>981</v>
      </c>
      <c r="G215" t="s">
        <v>982</v>
      </c>
      <c r="H215" t="s">
        <v>86</v>
      </c>
      <c r="I215" t="s">
        <v>2728</v>
      </c>
      <c r="J215" t="s">
        <v>2728</v>
      </c>
    </row>
    <row r="216" spans="4:10" hidden="1" x14ac:dyDescent="0.5">
      <c r="D216" s="333"/>
      <c r="E216" s="333"/>
      <c r="F216" t="s">
        <v>986</v>
      </c>
      <c r="G216" t="s">
        <v>2268</v>
      </c>
      <c r="H216" t="s">
        <v>298</v>
      </c>
      <c r="I216" t="s">
        <v>2731</v>
      </c>
      <c r="J216" t="s">
        <v>2744</v>
      </c>
    </row>
    <row r="217" spans="4:10" hidden="1" x14ac:dyDescent="0.5">
      <c r="D217" s="333"/>
      <c r="E217" s="333"/>
      <c r="F217" t="s">
        <v>986</v>
      </c>
      <c r="G217" t="s">
        <v>2523</v>
      </c>
      <c r="H217" t="s">
        <v>2729</v>
      </c>
      <c r="I217" t="s">
        <v>2731</v>
      </c>
      <c r="J217" t="s">
        <v>2744</v>
      </c>
    </row>
    <row r="218" spans="4:10" hidden="1" x14ac:dyDescent="0.5">
      <c r="D218" s="333"/>
      <c r="E218" s="333"/>
      <c r="F218" t="s">
        <v>986</v>
      </c>
      <c r="G218" t="s">
        <v>988</v>
      </c>
      <c r="H218" t="s">
        <v>199</v>
      </c>
      <c r="I218" t="s">
        <v>2731</v>
      </c>
      <c r="J218" t="s">
        <v>2744</v>
      </c>
    </row>
    <row r="219" spans="4:10" hidden="1" x14ac:dyDescent="0.5">
      <c r="D219" s="333"/>
      <c r="E219" s="333"/>
      <c r="F219" t="s">
        <v>2283</v>
      </c>
      <c r="G219" t="s">
        <v>2284</v>
      </c>
      <c r="H219" t="s">
        <v>2729</v>
      </c>
      <c r="I219" t="s">
        <v>2731</v>
      </c>
      <c r="J219" t="s">
        <v>2744</v>
      </c>
    </row>
    <row r="220" spans="4:10" hidden="1" x14ac:dyDescent="0.5">
      <c r="D220" s="333"/>
      <c r="E220" s="333"/>
      <c r="F220" t="s">
        <v>2286</v>
      </c>
      <c r="G220" t="s">
        <v>2287</v>
      </c>
      <c r="H220" t="s">
        <v>2729</v>
      </c>
      <c r="I220" t="s">
        <v>2731</v>
      </c>
      <c r="J220" t="s">
        <v>2744</v>
      </c>
    </row>
    <row r="221" spans="4:10" hidden="1" x14ac:dyDescent="0.5">
      <c r="D221" s="333"/>
      <c r="E221" s="333"/>
      <c r="F221" t="s">
        <v>2290</v>
      </c>
      <c r="G221" t="s">
        <v>2291</v>
      </c>
      <c r="H221" t="s">
        <v>2729</v>
      </c>
      <c r="I221" t="s">
        <v>2731</v>
      </c>
      <c r="J221" t="s">
        <v>2744</v>
      </c>
    </row>
    <row r="222" spans="4:10" hidden="1" x14ac:dyDescent="0.5">
      <c r="D222" s="333"/>
      <c r="E222" s="333"/>
      <c r="F222" t="s">
        <v>2290</v>
      </c>
      <c r="G222" t="s">
        <v>2296</v>
      </c>
      <c r="H222" t="s">
        <v>2729</v>
      </c>
      <c r="I222" t="s">
        <v>2731</v>
      </c>
      <c r="J222" t="s">
        <v>2744</v>
      </c>
    </row>
    <row r="223" spans="4:10" hidden="1" x14ac:dyDescent="0.5">
      <c r="D223" s="333"/>
      <c r="E223" s="333"/>
      <c r="F223" t="s">
        <v>2290</v>
      </c>
      <c r="G223" t="s">
        <v>2299</v>
      </c>
      <c r="H223" t="s">
        <v>298</v>
      </c>
      <c r="I223" t="s">
        <v>2731</v>
      </c>
      <c r="J223" t="s">
        <v>2744</v>
      </c>
    </row>
    <row r="224" spans="4:10" x14ac:dyDescent="0.5">
      <c r="D224" s="333"/>
      <c r="E224" s="333"/>
      <c r="F224" t="s">
        <v>304</v>
      </c>
      <c r="G224" t="s">
        <v>2683</v>
      </c>
      <c r="H224" t="s">
        <v>2729</v>
      </c>
      <c r="I224" t="s">
        <v>68</v>
      </c>
      <c r="J224" t="s">
        <v>68</v>
      </c>
    </row>
    <row r="225" spans="4:10" x14ac:dyDescent="0.5">
      <c r="D225" s="333"/>
      <c r="E225" s="333"/>
      <c r="F225" t="s">
        <v>1191</v>
      </c>
      <c r="G225" t="s">
        <v>1194</v>
      </c>
      <c r="H225" t="s">
        <v>199</v>
      </c>
      <c r="I225" t="s">
        <v>68</v>
      </c>
      <c r="J225" t="s">
        <v>68</v>
      </c>
    </row>
    <row r="226" spans="4:10" hidden="1" x14ac:dyDescent="0.5">
      <c r="D226" s="333"/>
      <c r="E226" s="333"/>
      <c r="F226" t="s">
        <v>1438</v>
      </c>
      <c r="G226" t="s">
        <v>1443</v>
      </c>
      <c r="H226" t="s">
        <v>86</v>
      </c>
      <c r="I226" t="s">
        <v>2731</v>
      </c>
      <c r="J226" t="s">
        <v>2744</v>
      </c>
    </row>
    <row r="227" spans="4:10" hidden="1" x14ac:dyDescent="0.5">
      <c r="D227" s="333"/>
      <c r="E227" s="333"/>
      <c r="F227" t="s">
        <v>2308</v>
      </c>
      <c r="G227" t="s">
        <v>2310</v>
      </c>
      <c r="H227" t="s">
        <v>2729</v>
      </c>
      <c r="I227" t="s">
        <v>2731</v>
      </c>
      <c r="J227" t="s">
        <v>2744</v>
      </c>
    </row>
    <row r="228" spans="4:10" hidden="1" x14ac:dyDescent="0.5">
      <c r="D228" s="333"/>
      <c r="E228" s="333"/>
      <c r="F228" t="s">
        <v>2308</v>
      </c>
      <c r="G228" t="s">
        <v>2316</v>
      </c>
      <c r="H228" t="s">
        <v>2729</v>
      </c>
      <c r="I228" t="s">
        <v>2731</v>
      </c>
      <c r="J228" t="s">
        <v>2744</v>
      </c>
    </row>
    <row r="229" spans="4:10" hidden="1" x14ac:dyDescent="0.5">
      <c r="D229" s="333"/>
      <c r="E229" s="333"/>
      <c r="F229" t="s">
        <v>2308</v>
      </c>
      <c r="G229" t="s">
        <v>2319</v>
      </c>
      <c r="H229" t="s">
        <v>298</v>
      </c>
      <c r="I229" t="s">
        <v>2731</v>
      </c>
      <c r="J229" t="s">
        <v>2744</v>
      </c>
    </row>
    <row r="230" spans="4:10" hidden="1" x14ac:dyDescent="0.5">
      <c r="D230" s="333"/>
      <c r="E230" s="333"/>
      <c r="F230" t="s">
        <v>1446</v>
      </c>
      <c r="G230" t="s">
        <v>1449</v>
      </c>
      <c r="I230" t="s">
        <v>2731</v>
      </c>
      <c r="J230" t="s">
        <v>2744</v>
      </c>
    </row>
    <row r="231" spans="4:10" hidden="1" x14ac:dyDescent="0.5">
      <c r="D231" s="333"/>
      <c r="E231" s="333"/>
      <c r="F231" t="s">
        <v>1451</v>
      </c>
      <c r="G231" t="s">
        <v>1453</v>
      </c>
      <c r="I231" t="s">
        <v>2731</v>
      </c>
      <c r="J231" t="s">
        <v>2744</v>
      </c>
    </row>
    <row r="232" spans="4:10" hidden="1" x14ac:dyDescent="0.5">
      <c r="D232" s="333"/>
      <c r="E232" s="333"/>
      <c r="F232" t="s">
        <v>2322</v>
      </c>
      <c r="G232" t="s">
        <v>2323</v>
      </c>
      <c r="H232" t="s">
        <v>86</v>
      </c>
      <c r="I232" t="s">
        <v>2731</v>
      </c>
      <c r="J232" t="s">
        <v>2744</v>
      </c>
    </row>
    <row r="233" spans="4:10" hidden="1" x14ac:dyDescent="0.5">
      <c r="D233" s="333"/>
      <c r="E233" s="333"/>
      <c r="F233" t="s">
        <v>1454</v>
      </c>
      <c r="G233" t="s">
        <v>1456</v>
      </c>
      <c r="H233" t="s">
        <v>627</v>
      </c>
      <c r="I233" t="s">
        <v>2731</v>
      </c>
      <c r="J233" t="s">
        <v>2744</v>
      </c>
    </row>
    <row r="234" spans="4:10" hidden="1" x14ac:dyDescent="0.5">
      <c r="D234" s="333"/>
      <c r="E234" s="333"/>
      <c r="F234" t="s">
        <v>1454</v>
      </c>
      <c r="G234" t="s">
        <v>1460</v>
      </c>
      <c r="H234" t="s">
        <v>627</v>
      </c>
      <c r="I234" t="s">
        <v>2731</v>
      </c>
      <c r="J234" t="s">
        <v>2744</v>
      </c>
    </row>
    <row r="235" spans="4:10" x14ac:dyDescent="0.5">
      <c r="D235" s="333"/>
      <c r="E235" s="333"/>
      <c r="F235" t="s">
        <v>1464</v>
      </c>
      <c r="G235" t="s">
        <v>1465</v>
      </c>
      <c r="H235" t="s">
        <v>2745</v>
      </c>
      <c r="I235" t="s">
        <v>68</v>
      </c>
      <c r="J235" t="s">
        <v>68</v>
      </c>
    </row>
    <row r="236" spans="4:10" x14ac:dyDescent="0.5">
      <c r="D236" s="333"/>
      <c r="E236" s="333"/>
      <c r="F236" t="s">
        <v>1471</v>
      </c>
      <c r="G236" t="s">
        <v>1465</v>
      </c>
      <c r="H236" t="s">
        <v>2745</v>
      </c>
      <c r="I236" t="s">
        <v>68</v>
      </c>
      <c r="J236" t="s">
        <v>68</v>
      </c>
    </row>
    <row r="237" spans="4:10" x14ac:dyDescent="0.5">
      <c r="D237" s="333"/>
      <c r="E237" s="333"/>
      <c r="F237" t="s">
        <v>239</v>
      </c>
      <c r="G237" t="s">
        <v>238</v>
      </c>
      <c r="H237" t="s">
        <v>183</v>
      </c>
      <c r="I237" t="s">
        <v>68</v>
      </c>
      <c r="J237" t="s">
        <v>68</v>
      </c>
    </row>
    <row r="238" spans="4:10" x14ac:dyDescent="0.5">
      <c r="D238" s="333"/>
      <c r="E238" s="333"/>
      <c r="F238" t="s">
        <v>244</v>
      </c>
      <c r="G238" t="s">
        <v>243</v>
      </c>
      <c r="H238" t="s">
        <v>183</v>
      </c>
      <c r="I238" t="s">
        <v>68</v>
      </c>
      <c r="J238" t="s">
        <v>68</v>
      </c>
    </row>
    <row r="239" spans="4:10" x14ac:dyDescent="0.5">
      <c r="D239" s="333"/>
      <c r="E239" s="333"/>
      <c r="F239" t="s">
        <v>247</v>
      </c>
      <c r="G239" t="s">
        <v>246</v>
      </c>
      <c r="H239" t="s">
        <v>183</v>
      </c>
      <c r="I239" t="s">
        <v>68</v>
      </c>
      <c r="J239" t="s">
        <v>68</v>
      </c>
    </row>
    <row r="240" spans="4:10" x14ac:dyDescent="0.5">
      <c r="D240" s="333"/>
      <c r="E240" s="333"/>
      <c r="F240" t="s">
        <v>211</v>
      </c>
      <c r="G240" t="s">
        <v>1009</v>
      </c>
      <c r="H240" t="s">
        <v>183</v>
      </c>
      <c r="I240" t="s">
        <v>68</v>
      </c>
      <c r="J240" t="s">
        <v>68</v>
      </c>
    </row>
    <row r="241" spans="4:10" x14ac:dyDescent="0.5">
      <c r="D241" s="333"/>
      <c r="E241" s="333"/>
      <c r="F241" t="s">
        <v>182</v>
      </c>
      <c r="G241" t="s">
        <v>181</v>
      </c>
      <c r="H241" t="s">
        <v>183</v>
      </c>
      <c r="I241" t="s">
        <v>68</v>
      </c>
      <c r="J241" t="s">
        <v>68</v>
      </c>
    </row>
    <row r="242" spans="4:10" x14ac:dyDescent="0.5">
      <c r="D242" s="333"/>
      <c r="E242" s="333"/>
      <c r="F242" t="s">
        <v>2329</v>
      </c>
      <c r="G242" t="s">
        <v>2331</v>
      </c>
      <c r="H242" t="s">
        <v>185</v>
      </c>
      <c r="I242" t="s">
        <v>68</v>
      </c>
      <c r="J242" t="s">
        <v>68</v>
      </c>
    </row>
    <row r="243" spans="4:10" x14ac:dyDescent="0.5">
      <c r="D243" s="333"/>
      <c r="E243" s="333"/>
      <c r="F243" t="s">
        <v>1473</v>
      </c>
      <c r="G243" t="s">
        <v>1474</v>
      </c>
      <c r="I243" t="s">
        <v>68</v>
      </c>
      <c r="J243" t="s">
        <v>68</v>
      </c>
    </row>
    <row r="244" spans="4:10" x14ac:dyDescent="0.5">
      <c r="D244" s="333"/>
      <c r="E244" s="333"/>
      <c r="F244" t="s">
        <v>2338</v>
      </c>
      <c r="G244" t="s">
        <v>2340</v>
      </c>
      <c r="H244" t="s">
        <v>2742</v>
      </c>
      <c r="I244" t="s">
        <v>68</v>
      </c>
      <c r="J244" t="s">
        <v>68</v>
      </c>
    </row>
    <row r="245" spans="4:10" x14ac:dyDescent="0.5">
      <c r="D245" s="333"/>
      <c r="E245" s="333"/>
      <c r="F245" t="s">
        <v>1029</v>
      </c>
      <c r="G245" t="s">
        <v>1031</v>
      </c>
      <c r="H245" t="s">
        <v>183</v>
      </c>
      <c r="I245" t="s">
        <v>68</v>
      </c>
      <c r="J245" t="s">
        <v>68</v>
      </c>
    </row>
    <row r="246" spans="4:10" x14ac:dyDescent="0.5">
      <c r="D246" s="333"/>
      <c r="E246" s="333"/>
      <c r="F246" t="s">
        <v>198</v>
      </c>
      <c r="G246" t="s">
        <v>1009</v>
      </c>
      <c r="H246" t="s">
        <v>199</v>
      </c>
      <c r="I246" t="s">
        <v>68</v>
      </c>
      <c r="J246" t="s">
        <v>68</v>
      </c>
    </row>
    <row r="247" spans="4:10" hidden="1" x14ac:dyDescent="0.5">
      <c r="D247" s="333"/>
      <c r="E247" s="333"/>
      <c r="F247" t="s">
        <v>2180</v>
      </c>
      <c r="G247" t="s">
        <v>2182</v>
      </c>
      <c r="I247" t="s">
        <v>2728</v>
      </c>
      <c r="J247" t="s">
        <v>2728</v>
      </c>
    </row>
    <row r="248" spans="4:10" hidden="1" x14ac:dyDescent="0.5">
      <c r="D248" s="333"/>
      <c r="E248" s="333"/>
      <c r="F248" t="s">
        <v>1051</v>
      </c>
      <c r="G248" t="s">
        <v>1054</v>
      </c>
      <c r="H248" t="s">
        <v>112</v>
      </c>
      <c r="I248" t="s">
        <v>2728</v>
      </c>
      <c r="J248" t="s">
        <v>2728</v>
      </c>
    </row>
    <row r="249" spans="4:10" hidden="1" x14ac:dyDescent="0.5">
      <c r="D249" s="333"/>
      <c r="E249" s="333"/>
      <c r="F249" t="s">
        <v>1068</v>
      </c>
      <c r="G249" t="s">
        <v>1069</v>
      </c>
      <c r="H249" t="s">
        <v>112</v>
      </c>
      <c r="I249" t="s">
        <v>2728</v>
      </c>
      <c r="J249" t="s">
        <v>2728</v>
      </c>
    </row>
    <row r="250" spans="4:10" hidden="1" x14ac:dyDescent="0.5">
      <c r="D250" s="333"/>
      <c r="E250" s="333"/>
      <c r="F250" t="s">
        <v>1076</v>
      </c>
      <c r="G250" t="s">
        <v>1077</v>
      </c>
      <c r="H250" t="s">
        <v>86</v>
      </c>
      <c r="I250" t="s">
        <v>2728</v>
      </c>
      <c r="J250" t="s">
        <v>2728</v>
      </c>
    </row>
    <row r="251" spans="4:10" hidden="1" x14ac:dyDescent="0.5">
      <c r="D251" s="333"/>
      <c r="E251" s="333"/>
      <c r="F251" t="s">
        <v>2353</v>
      </c>
      <c r="G251" t="s">
        <v>2355</v>
      </c>
      <c r="H251" t="s">
        <v>86</v>
      </c>
      <c r="I251" t="s">
        <v>2728</v>
      </c>
      <c r="J251" t="s">
        <v>2728</v>
      </c>
    </row>
    <row r="252" spans="4:10" hidden="1" x14ac:dyDescent="0.5">
      <c r="D252" s="333"/>
      <c r="E252" s="333"/>
      <c r="F252" t="s">
        <v>1080</v>
      </c>
      <c r="G252" t="s">
        <v>1082</v>
      </c>
      <c r="H252" t="s">
        <v>183</v>
      </c>
      <c r="I252" t="s">
        <v>2728</v>
      </c>
      <c r="J252" t="s">
        <v>2728</v>
      </c>
    </row>
    <row r="253" spans="4:10" x14ac:dyDescent="0.5">
      <c r="D253" s="333"/>
      <c r="E253" s="333"/>
      <c r="F253" t="s">
        <v>377</v>
      </c>
      <c r="G253" t="s">
        <v>2362</v>
      </c>
      <c r="H253" t="s">
        <v>2734</v>
      </c>
      <c r="I253" t="s">
        <v>68</v>
      </c>
      <c r="J253" t="s">
        <v>68</v>
      </c>
    </row>
    <row r="254" spans="4:10" x14ac:dyDescent="0.5">
      <c r="D254" s="333"/>
      <c r="E254" s="333"/>
      <c r="F254" t="s">
        <v>1087</v>
      </c>
      <c r="G254" t="s">
        <v>1089</v>
      </c>
      <c r="H254" t="s">
        <v>86</v>
      </c>
      <c r="I254" t="s">
        <v>68</v>
      </c>
      <c r="J254" t="s">
        <v>68</v>
      </c>
    </row>
    <row r="255" spans="4:10" hidden="1" x14ac:dyDescent="0.5">
      <c r="D255" s="333"/>
      <c r="E255" s="333"/>
      <c r="F255" t="s">
        <v>1097</v>
      </c>
      <c r="G255" t="s">
        <v>1098</v>
      </c>
      <c r="H255" t="s">
        <v>86</v>
      </c>
      <c r="I255" t="s">
        <v>2728</v>
      </c>
      <c r="J255" t="s">
        <v>2728</v>
      </c>
    </row>
    <row r="256" spans="4:10" hidden="1" x14ac:dyDescent="0.5">
      <c r="D256" s="333"/>
      <c r="E256" s="333"/>
      <c r="F256" t="s">
        <v>1106</v>
      </c>
      <c r="G256" t="s">
        <v>1107</v>
      </c>
      <c r="H256" t="s">
        <v>112</v>
      </c>
      <c r="I256" t="s">
        <v>2728</v>
      </c>
      <c r="J256" t="s">
        <v>2728</v>
      </c>
    </row>
    <row r="257" spans="4:10" hidden="1" x14ac:dyDescent="0.5">
      <c r="D257" s="333"/>
      <c r="E257" s="333"/>
      <c r="F257" t="s">
        <v>2188</v>
      </c>
      <c r="G257" t="s">
        <v>2188</v>
      </c>
      <c r="H257" t="s">
        <v>378</v>
      </c>
      <c r="I257" t="s">
        <v>2728</v>
      </c>
      <c r="J257" t="s">
        <v>2728</v>
      </c>
    </row>
    <row r="258" spans="4:10" hidden="1" x14ac:dyDescent="0.5">
      <c r="D258" s="333"/>
      <c r="E258" s="333"/>
      <c r="F258" t="s">
        <v>2344</v>
      </c>
      <c r="G258" t="s">
        <v>2346</v>
      </c>
      <c r="H258" t="s">
        <v>2348</v>
      </c>
      <c r="I258" t="s">
        <v>2728</v>
      </c>
      <c r="J258" t="s">
        <v>2728</v>
      </c>
    </row>
    <row r="259" spans="4:10" hidden="1" x14ac:dyDescent="0.5">
      <c r="D259" s="333"/>
      <c r="E259" s="333"/>
      <c r="F259" t="s">
        <v>1477</v>
      </c>
      <c r="G259" t="s">
        <v>1478</v>
      </c>
      <c r="H259" t="s">
        <v>2734</v>
      </c>
      <c r="I259" t="s">
        <v>2728</v>
      </c>
      <c r="J259" t="s">
        <v>2728</v>
      </c>
    </row>
    <row r="260" spans="4:10" hidden="1" x14ac:dyDescent="0.5">
      <c r="D260" s="333"/>
      <c r="E260" s="333"/>
      <c r="F260" t="s">
        <v>2383</v>
      </c>
      <c r="G260" t="s">
        <v>2385</v>
      </c>
      <c r="H260" t="s">
        <v>298</v>
      </c>
      <c r="I260" t="s">
        <v>2728</v>
      </c>
      <c r="J260" t="s">
        <v>2728</v>
      </c>
    </row>
    <row r="261" spans="4:10" hidden="1" x14ac:dyDescent="0.5">
      <c r="D261" s="333"/>
      <c r="E261" s="333"/>
      <c r="F261" t="s">
        <v>2383</v>
      </c>
      <c r="G261" t="s">
        <v>2389</v>
      </c>
      <c r="H261" t="s">
        <v>2729</v>
      </c>
      <c r="I261" t="s">
        <v>2728</v>
      </c>
      <c r="J261" t="s">
        <v>2728</v>
      </c>
    </row>
    <row r="262" spans="4:10" hidden="1" x14ac:dyDescent="0.5">
      <c r="D262" s="333"/>
      <c r="E262" s="333"/>
      <c r="F262" t="s">
        <v>2383</v>
      </c>
      <c r="G262" t="s">
        <v>2392</v>
      </c>
      <c r="H262" t="s">
        <v>2729</v>
      </c>
      <c r="I262" t="s">
        <v>2728</v>
      </c>
      <c r="J262" t="s">
        <v>2728</v>
      </c>
    </row>
    <row r="263" spans="4:10" hidden="1" x14ac:dyDescent="0.5">
      <c r="D263" s="333"/>
      <c r="E263" s="333"/>
      <c r="F263" t="s">
        <v>2395</v>
      </c>
      <c r="G263" t="s">
        <v>2396</v>
      </c>
      <c r="H263" t="s">
        <v>2729</v>
      </c>
      <c r="I263" t="s">
        <v>2728</v>
      </c>
      <c r="J263" t="s">
        <v>2728</v>
      </c>
    </row>
    <row r="264" spans="4:10" hidden="1" x14ac:dyDescent="0.5">
      <c r="D264" s="333"/>
      <c r="E264" s="333"/>
      <c r="F264" t="s">
        <v>2395</v>
      </c>
      <c r="G264" t="s">
        <v>2400</v>
      </c>
      <c r="H264" t="s">
        <v>2729</v>
      </c>
      <c r="I264" t="s">
        <v>2728</v>
      </c>
      <c r="J264" t="s">
        <v>2728</v>
      </c>
    </row>
    <row r="265" spans="4:10" hidden="1" x14ac:dyDescent="0.5">
      <c r="D265" s="333"/>
      <c r="E265" s="333"/>
      <c r="F265" t="s">
        <v>2395</v>
      </c>
      <c r="G265" t="s">
        <v>2402</v>
      </c>
      <c r="H265" t="s">
        <v>298</v>
      </c>
      <c r="I265" t="s">
        <v>2728</v>
      </c>
      <c r="J265" t="s">
        <v>2728</v>
      </c>
    </row>
    <row r="266" spans="4:10" hidden="1" x14ac:dyDescent="0.5">
      <c r="D266" s="333"/>
      <c r="E266" s="333"/>
      <c r="F266" t="s">
        <v>2406</v>
      </c>
      <c r="G266" t="s">
        <v>2407</v>
      </c>
      <c r="H266" t="s">
        <v>298</v>
      </c>
      <c r="I266" t="s">
        <v>2728</v>
      </c>
      <c r="J266" t="s">
        <v>2728</v>
      </c>
    </row>
    <row r="267" spans="4:10" hidden="1" x14ac:dyDescent="0.5">
      <c r="D267" s="333"/>
      <c r="E267" s="333"/>
      <c r="F267" t="s">
        <v>2406</v>
      </c>
      <c r="G267" t="s">
        <v>2407</v>
      </c>
      <c r="H267" t="s">
        <v>2729</v>
      </c>
      <c r="I267" t="s">
        <v>2728</v>
      </c>
      <c r="J267" t="s">
        <v>2728</v>
      </c>
    </row>
    <row r="268" spans="4:10" hidden="1" x14ac:dyDescent="0.5">
      <c r="D268" s="333"/>
      <c r="E268" s="333"/>
      <c r="F268" t="s">
        <v>2406</v>
      </c>
      <c r="G268" t="s">
        <v>2407</v>
      </c>
      <c r="H268" t="s">
        <v>2729</v>
      </c>
      <c r="I268" t="s">
        <v>2728</v>
      </c>
      <c r="J268" t="s">
        <v>2728</v>
      </c>
    </row>
    <row r="269" spans="4:10" hidden="1" x14ac:dyDescent="0.5">
      <c r="D269" s="333"/>
      <c r="E269" s="333"/>
      <c r="F269" t="s">
        <v>1480</v>
      </c>
      <c r="G269" t="s">
        <v>1481</v>
      </c>
      <c r="H269" t="s">
        <v>2734</v>
      </c>
      <c r="I269" t="s">
        <v>2728</v>
      </c>
      <c r="J269" t="s">
        <v>2728</v>
      </c>
    </row>
    <row r="270" spans="4:10" hidden="1" x14ac:dyDescent="0.5">
      <c r="D270" s="333"/>
      <c r="E270" s="333"/>
      <c r="F270" t="s">
        <v>1480</v>
      </c>
      <c r="G270" t="s">
        <v>1481</v>
      </c>
      <c r="H270" t="s">
        <v>199</v>
      </c>
      <c r="I270" t="s">
        <v>2728</v>
      </c>
      <c r="J270" t="s">
        <v>2728</v>
      </c>
    </row>
    <row r="271" spans="4:10" hidden="1" x14ac:dyDescent="0.5">
      <c r="D271" s="333"/>
      <c r="E271" s="333"/>
      <c r="F271" t="s">
        <v>1480</v>
      </c>
      <c r="G271" t="s">
        <v>1481</v>
      </c>
      <c r="H271" t="s">
        <v>2734</v>
      </c>
      <c r="I271" t="s">
        <v>2728</v>
      </c>
      <c r="J271" t="s">
        <v>2728</v>
      </c>
    </row>
    <row r="272" spans="4:10" hidden="1" x14ac:dyDescent="0.5">
      <c r="D272" s="333"/>
      <c r="E272" s="333"/>
      <c r="F272" t="s">
        <v>2417</v>
      </c>
      <c r="G272" t="s">
        <v>2419</v>
      </c>
      <c r="H272" t="s">
        <v>2729</v>
      </c>
      <c r="I272" t="s">
        <v>2728</v>
      </c>
      <c r="J272" t="s">
        <v>2728</v>
      </c>
    </row>
    <row r="273" spans="4:10" hidden="1" x14ac:dyDescent="0.5">
      <c r="D273" s="333"/>
      <c r="E273" s="333"/>
      <c r="F273" t="s">
        <v>2423</v>
      </c>
      <c r="G273" t="s">
        <v>2426</v>
      </c>
      <c r="H273" t="s">
        <v>298</v>
      </c>
      <c r="I273" t="s">
        <v>2728</v>
      </c>
      <c r="J273" t="s">
        <v>2728</v>
      </c>
    </row>
    <row r="274" spans="4:10" hidden="1" x14ac:dyDescent="0.5">
      <c r="D274" s="333"/>
      <c r="E274" s="333"/>
      <c r="F274" t="s">
        <v>2423</v>
      </c>
      <c r="G274" t="s">
        <v>2431</v>
      </c>
      <c r="H274" t="s">
        <v>2729</v>
      </c>
      <c r="I274" t="s">
        <v>2728</v>
      </c>
      <c r="J274" t="s">
        <v>2728</v>
      </c>
    </row>
    <row r="275" spans="4:10" hidden="1" x14ac:dyDescent="0.5">
      <c r="D275" s="333"/>
      <c r="E275" s="333"/>
      <c r="F275" t="s">
        <v>1113</v>
      </c>
      <c r="G275" t="s">
        <v>1116</v>
      </c>
      <c r="H275" t="s">
        <v>1114</v>
      </c>
      <c r="I275" t="s">
        <v>2728</v>
      </c>
      <c r="J275" t="s">
        <v>2728</v>
      </c>
    </row>
    <row r="276" spans="4:10" hidden="1" x14ac:dyDescent="0.5">
      <c r="D276" s="333"/>
      <c r="E276" s="333"/>
      <c r="F276" t="s">
        <v>1121</v>
      </c>
      <c r="G276" t="s">
        <v>1123</v>
      </c>
      <c r="H276" t="s">
        <v>1114</v>
      </c>
      <c r="I276" t="s">
        <v>2728</v>
      </c>
      <c r="J276" t="s">
        <v>2728</v>
      </c>
    </row>
    <row r="277" spans="4:10" hidden="1" x14ac:dyDescent="0.5">
      <c r="D277" s="333"/>
      <c r="E277" s="333"/>
      <c r="F277" t="s">
        <v>1128</v>
      </c>
      <c r="G277" t="s">
        <v>1130</v>
      </c>
      <c r="H277" t="s">
        <v>199</v>
      </c>
      <c r="I277" t="s">
        <v>2728</v>
      </c>
      <c r="J277" t="s">
        <v>2728</v>
      </c>
    </row>
    <row r="278" spans="4:10" hidden="1" x14ac:dyDescent="0.5">
      <c r="D278" s="333"/>
      <c r="E278" s="333"/>
      <c r="F278" t="s">
        <v>1128</v>
      </c>
      <c r="G278" t="s">
        <v>1130</v>
      </c>
      <c r="H278" t="s">
        <v>199</v>
      </c>
      <c r="I278" t="s">
        <v>2728</v>
      </c>
      <c r="J278" t="s">
        <v>2728</v>
      </c>
    </row>
    <row r="279" spans="4:10" hidden="1" x14ac:dyDescent="0.5">
      <c r="D279" s="333"/>
      <c r="E279" s="333"/>
      <c r="F279" t="s">
        <v>1128</v>
      </c>
      <c r="G279" t="s">
        <v>1130</v>
      </c>
      <c r="H279" t="s">
        <v>199</v>
      </c>
      <c r="I279" t="s">
        <v>2728</v>
      </c>
      <c r="J279" t="s">
        <v>2728</v>
      </c>
    </row>
    <row r="280" spans="4:10" hidden="1" x14ac:dyDescent="0.5">
      <c r="D280" s="333"/>
      <c r="E280" s="333"/>
      <c r="F280" t="s">
        <v>2194</v>
      </c>
      <c r="G280" t="s">
        <v>2196</v>
      </c>
      <c r="H280" t="s">
        <v>298</v>
      </c>
      <c r="I280" t="s">
        <v>2728</v>
      </c>
      <c r="J280" t="s">
        <v>2728</v>
      </c>
    </row>
    <row r="281" spans="4:10" hidden="1" x14ac:dyDescent="0.5">
      <c r="D281" s="333"/>
      <c r="E281" s="333"/>
      <c r="F281" t="s">
        <v>2194</v>
      </c>
      <c r="G281" t="s">
        <v>2196</v>
      </c>
      <c r="H281" t="s">
        <v>298</v>
      </c>
      <c r="I281" t="s">
        <v>2728</v>
      </c>
      <c r="J281" t="s">
        <v>2728</v>
      </c>
    </row>
    <row r="282" spans="4:10" hidden="1" x14ac:dyDescent="0.5">
      <c r="D282" s="333"/>
      <c r="E282" s="333"/>
      <c r="F282" t="s">
        <v>2194</v>
      </c>
      <c r="G282" t="s">
        <v>2196</v>
      </c>
      <c r="H282" t="s">
        <v>2734</v>
      </c>
      <c r="I282" t="s">
        <v>2728</v>
      </c>
      <c r="J282" t="s">
        <v>2728</v>
      </c>
    </row>
    <row r="283" spans="4:10" hidden="1" x14ac:dyDescent="0.5">
      <c r="D283" s="333"/>
      <c r="E283" s="333"/>
      <c r="F283" t="s">
        <v>1484</v>
      </c>
      <c r="G283" t="s">
        <v>1485</v>
      </c>
      <c r="H283" t="s">
        <v>627</v>
      </c>
      <c r="I283" t="s">
        <v>2731</v>
      </c>
      <c r="J283" t="s">
        <v>68</v>
      </c>
    </row>
    <row r="284" spans="4:10" hidden="1" x14ac:dyDescent="0.5">
      <c r="D284" s="333"/>
      <c r="E284" s="333"/>
      <c r="F284" t="s">
        <v>1487</v>
      </c>
      <c r="G284" t="s">
        <v>1489</v>
      </c>
      <c r="H284" t="s">
        <v>199</v>
      </c>
      <c r="I284" t="s">
        <v>2728</v>
      </c>
      <c r="J284" t="s">
        <v>2728</v>
      </c>
    </row>
    <row r="285" spans="4:10" hidden="1" x14ac:dyDescent="0.5">
      <c r="D285" s="333"/>
      <c r="E285" s="333"/>
      <c r="F285" t="s">
        <v>1490</v>
      </c>
      <c r="G285" t="s">
        <v>1492</v>
      </c>
      <c r="H285" t="s">
        <v>199</v>
      </c>
      <c r="I285" t="s">
        <v>2728</v>
      </c>
      <c r="J285" t="s">
        <v>2728</v>
      </c>
    </row>
    <row r="286" spans="4:10" x14ac:dyDescent="0.5">
      <c r="D286" s="333"/>
      <c r="E286" s="333"/>
      <c r="F286" t="s">
        <v>2465</v>
      </c>
      <c r="G286" t="s">
        <v>2467</v>
      </c>
      <c r="I286" t="s">
        <v>68</v>
      </c>
      <c r="J286" t="s">
        <v>68</v>
      </c>
    </row>
    <row r="287" spans="4:10" hidden="1" x14ac:dyDescent="0.5">
      <c r="D287" s="333"/>
      <c r="E287" s="333"/>
      <c r="F287" t="s">
        <v>1493</v>
      </c>
      <c r="G287" t="s">
        <v>1493</v>
      </c>
      <c r="H287" t="s">
        <v>199</v>
      </c>
      <c r="I287" t="s">
        <v>2728</v>
      </c>
      <c r="J287" t="s">
        <v>2728</v>
      </c>
    </row>
    <row r="288" spans="4:10" hidden="1" x14ac:dyDescent="0.5">
      <c r="D288" s="333"/>
      <c r="E288" s="333"/>
      <c r="F288" t="s">
        <v>1493</v>
      </c>
      <c r="G288" t="s">
        <v>1493</v>
      </c>
      <c r="H288" t="s">
        <v>199</v>
      </c>
      <c r="I288" t="s">
        <v>2728</v>
      </c>
      <c r="J288" t="s">
        <v>2728</v>
      </c>
    </row>
    <row r="289" spans="4:10" x14ac:dyDescent="0.5">
      <c r="D289" s="333"/>
      <c r="E289" s="333"/>
      <c r="F289" t="s">
        <v>282</v>
      </c>
      <c r="G289" t="s">
        <v>1830</v>
      </c>
      <c r="H289" t="s">
        <v>285</v>
      </c>
      <c r="I289" t="s">
        <v>68</v>
      </c>
      <c r="J289" t="s">
        <v>68</v>
      </c>
    </row>
    <row r="290" spans="4:10" x14ac:dyDescent="0.5">
      <c r="D290" s="333"/>
      <c r="E290" s="333"/>
      <c r="F290" t="s">
        <v>282</v>
      </c>
      <c r="G290" t="s">
        <v>1830</v>
      </c>
      <c r="H290" t="s">
        <v>285</v>
      </c>
      <c r="I290" t="s">
        <v>68</v>
      </c>
      <c r="J290" t="s">
        <v>68</v>
      </c>
    </row>
    <row r="291" spans="4:10" x14ac:dyDescent="0.5">
      <c r="D291" s="333"/>
      <c r="E291" s="333"/>
      <c r="F291" t="s">
        <v>282</v>
      </c>
      <c r="G291" t="s">
        <v>1830</v>
      </c>
      <c r="H291" t="s">
        <v>285</v>
      </c>
      <c r="I291" t="s">
        <v>68</v>
      </c>
      <c r="J291" t="s">
        <v>68</v>
      </c>
    </row>
    <row r="292" spans="4:10" hidden="1" x14ac:dyDescent="0.5">
      <c r="D292" s="333"/>
      <c r="E292" s="333"/>
      <c r="F292" t="s">
        <v>2372</v>
      </c>
      <c r="G292" t="s">
        <v>2374</v>
      </c>
      <c r="H292" t="s">
        <v>222</v>
      </c>
      <c r="I292" t="s">
        <v>2731</v>
      </c>
      <c r="J292" t="s">
        <v>68</v>
      </c>
    </row>
    <row r="293" spans="4:10" hidden="1" x14ac:dyDescent="0.5">
      <c r="D293" s="333"/>
      <c r="E293" s="333"/>
      <c r="F293" t="s">
        <v>2491</v>
      </c>
      <c r="G293" t="s">
        <v>2374</v>
      </c>
      <c r="H293" t="s">
        <v>222</v>
      </c>
      <c r="I293" t="s">
        <v>2731</v>
      </c>
      <c r="J293" t="s">
        <v>68</v>
      </c>
    </row>
    <row r="294" spans="4:10" hidden="1" x14ac:dyDescent="0.5">
      <c r="D294" s="333"/>
      <c r="E294" s="333"/>
      <c r="F294" t="s">
        <v>2205</v>
      </c>
      <c r="G294" t="s">
        <v>2207</v>
      </c>
      <c r="H294" t="s">
        <v>124</v>
      </c>
      <c r="I294" t="s">
        <v>2731</v>
      </c>
      <c r="J294" t="s">
        <v>68</v>
      </c>
    </row>
    <row r="295" spans="4:10" x14ac:dyDescent="0.5">
      <c r="D295" s="333"/>
      <c r="E295" s="333"/>
      <c r="F295" t="s">
        <v>1839</v>
      </c>
      <c r="G295" t="s">
        <v>1841</v>
      </c>
      <c r="H295" t="s">
        <v>86</v>
      </c>
      <c r="I295" t="s">
        <v>68</v>
      </c>
      <c r="J295" t="s">
        <v>68</v>
      </c>
    </row>
    <row r="296" spans="4:10" x14ac:dyDescent="0.5">
      <c r="D296" s="333"/>
      <c r="E296" s="333"/>
      <c r="F296" t="s">
        <v>1839</v>
      </c>
      <c r="G296" t="s">
        <v>2531</v>
      </c>
      <c r="H296" t="s">
        <v>86</v>
      </c>
      <c r="I296" t="s">
        <v>2746</v>
      </c>
      <c r="J296" t="s">
        <v>68</v>
      </c>
    </row>
    <row r="297" spans="4:10" hidden="1" x14ac:dyDescent="0.5">
      <c r="D297" s="333"/>
      <c r="E297" s="333"/>
      <c r="F297" t="s">
        <v>1839</v>
      </c>
      <c r="G297" t="s">
        <v>2215</v>
      </c>
      <c r="H297" t="s">
        <v>124</v>
      </c>
      <c r="I297" t="s">
        <v>2747</v>
      </c>
      <c r="J297" t="s">
        <v>68</v>
      </c>
    </row>
    <row r="298" spans="4:10" x14ac:dyDescent="0.5">
      <c r="D298" s="333"/>
      <c r="E298" s="333"/>
      <c r="F298" t="s">
        <v>92</v>
      </c>
      <c r="G298" t="s">
        <v>1856</v>
      </c>
      <c r="H298" t="s">
        <v>86</v>
      </c>
      <c r="I298" t="s">
        <v>68</v>
      </c>
      <c r="J298" t="s">
        <v>68</v>
      </c>
    </row>
    <row r="299" spans="4:10" hidden="1" x14ac:dyDescent="0.5">
      <c r="D299" s="333"/>
      <c r="E299" s="333"/>
      <c r="F299" t="s">
        <v>2220</v>
      </c>
      <c r="G299" t="s">
        <v>2220</v>
      </c>
      <c r="H299" t="s">
        <v>124</v>
      </c>
      <c r="I299" t="s">
        <v>2731</v>
      </c>
      <c r="J299" t="s">
        <v>68</v>
      </c>
    </row>
    <row r="300" spans="4:10" hidden="1" x14ac:dyDescent="0.5">
      <c r="D300" s="333"/>
      <c r="E300" s="333"/>
      <c r="F300" t="s">
        <v>2228</v>
      </c>
      <c r="G300" t="s">
        <v>2535</v>
      </c>
      <c r="H300" t="s">
        <v>2737</v>
      </c>
      <c r="I300" t="s">
        <v>2728</v>
      </c>
      <c r="J300" t="s">
        <v>2744</v>
      </c>
    </row>
    <row r="301" spans="4:10" hidden="1" x14ac:dyDescent="0.5">
      <c r="D301" s="333"/>
      <c r="E301" s="333"/>
      <c r="F301" t="s">
        <v>2228</v>
      </c>
      <c r="G301" t="s">
        <v>2230</v>
      </c>
      <c r="H301" t="s">
        <v>2080</v>
      </c>
      <c r="I301" t="s">
        <v>2728</v>
      </c>
      <c r="J301" t="s">
        <v>2744</v>
      </c>
    </row>
    <row r="302" spans="4:10" hidden="1" x14ac:dyDescent="0.5">
      <c r="D302" s="333"/>
      <c r="E302" s="333"/>
      <c r="F302" t="s">
        <v>2233</v>
      </c>
      <c r="G302" t="s">
        <v>2539</v>
      </c>
      <c r="H302" t="s">
        <v>2737</v>
      </c>
      <c r="I302" t="s">
        <v>2728</v>
      </c>
      <c r="J302" t="s">
        <v>2744</v>
      </c>
    </row>
    <row r="303" spans="4:10" hidden="1" x14ac:dyDescent="0.5">
      <c r="D303" s="333"/>
      <c r="E303" s="333"/>
      <c r="F303" t="s">
        <v>2233</v>
      </c>
      <c r="G303" t="s">
        <v>2235</v>
      </c>
      <c r="H303" t="s">
        <v>2080</v>
      </c>
      <c r="I303" t="s">
        <v>2728</v>
      </c>
      <c r="J303" t="s">
        <v>2744</v>
      </c>
    </row>
    <row r="304" spans="4:10" hidden="1" x14ac:dyDescent="0.5">
      <c r="D304" s="333"/>
      <c r="E304" s="333"/>
      <c r="F304" t="s">
        <v>2241</v>
      </c>
      <c r="G304" t="s">
        <v>2543</v>
      </c>
      <c r="H304" t="s">
        <v>2737</v>
      </c>
      <c r="I304" t="s">
        <v>2728</v>
      </c>
      <c r="J304" t="s">
        <v>2744</v>
      </c>
    </row>
    <row r="305" spans="4:10" hidden="1" x14ac:dyDescent="0.5">
      <c r="D305" s="333"/>
      <c r="E305" s="333"/>
      <c r="F305" t="s">
        <v>2241</v>
      </c>
      <c r="G305" t="s">
        <v>2243</v>
      </c>
      <c r="H305" t="s">
        <v>2080</v>
      </c>
      <c r="I305" t="s">
        <v>2728</v>
      </c>
      <c r="J305" t="s">
        <v>2744</v>
      </c>
    </row>
    <row r="306" spans="4:10" hidden="1" x14ac:dyDescent="0.5">
      <c r="D306" s="333"/>
      <c r="E306" s="333"/>
      <c r="F306" t="s">
        <v>2246</v>
      </c>
      <c r="G306" t="s">
        <v>2555</v>
      </c>
      <c r="H306" t="s">
        <v>2737</v>
      </c>
      <c r="I306" t="s">
        <v>2728</v>
      </c>
      <c r="J306" t="s">
        <v>2744</v>
      </c>
    </row>
    <row r="307" spans="4:10" hidden="1" x14ac:dyDescent="0.5">
      <c r="D307" s="333"/>
      <c r="E307" s="333"/>
      <c r="F307" t="s">
        <v>2246</v>
      </c>
      <c r="G307" t="s">
        <v>2248</v>
      </c>
      <c r="H307" t="s">
        <v>2080</v>
      </c>
      <c r="I307" t="s">
        <v>2728</v>
      </c>
      <c r="J307" t="s">
        <v>2744</v>
      </c>
    </row>
    <row r="308" spans="4:10" hidden="1" x14ac:dyDescent="0.5">
      <c r="D308" s="333"/>
      <c r="E308" s="333"/>
      <c r="F308" t="s">
        <v>2544</v>
      </c>
      <c r="G308" t="s">
        <v>2545</v>
      </c>
      <c r="H308" t="s">
        <v>426</v>
      </c>
      <c r="I308" t="s">
        <v>2728</v>
      </c>
      <c r="J308" t="s">
        <v>2744</v>
      </c>
    </row>
    <row r="309" spans="4:10" x14ac:dyDescent="0.5">
      <c r="D309" s="333"/>
      <c r="E309" s="333"/>
      <c r="F309" t="s">
        <v>2564</v>
      </c>
      <c r="G309" t="s">
        <v>2566</v>
      </c>
      <c r="H309" t="s">
        <v>2748</v>
      </c>
      <c r="I309" t="s">
        <v>68</v>
      </c>
      <c r="J309" t="s">
        <v>68</v>
      </c>
    </row>
    <row r="310" spans="4:10" x14ac:dyDescent="0.5">
      <c r="D310" s="333"/>
      <c r="E310" s="333"/>
      <c r="F310" t="s">
        <v>1502</v>
      </c>
      <c r="G310" t="s">
        <v>1503</v>
      </c>
      <c r="H310" t="s">
        <v>2729</v>
      </c>
      <c r="I310" t="s">
        <v>68</v>
      </c>
      <c r="J310" t="s">
        <v>68</v>
      </c>
    </row>
    <row r="311" spans="4:10" x14ac:dyDescent="0.5">
      <c r="D311" s="333"/>
      <c r="E311" s="333"/>
      <c r="F311" t="s">
        <v>1502</v>
      </c>
      <c r="G311" t="s">
        <v>1507</v>
      </c>
      <c r="I311" t="s">
        <v>68</v>
      </c>
      <c r="J311" t="s">
        <v>68</v>
      </c>
    </row>
    <row r="312" spans="4:10" x14ac:dyDescent="0.5">
      <c r="D312" s="333"/>
      <c r="E312" s="333"/>
      <c r="F312" t="s">
        <v>1502</v>
      </c>
      <c r="G312" t="s">
        <v>1509</v>
      </c>
      <c r="H312" t="s">
        <v>86</v>
      </c>
      <c r="I312" t="s">
        <v>68</v>
      </c>
      <c r="J312" t="s">
        <v>68</v>
      </c>
    </row>
    <row r="313" spans="4:10" hidden="1" x14ac:dyDescent="0.5">
      <c r="D313" s="333"/>
      <c r="E313" s="333"/>
      <c r="F313" t="s">
        <v>1510</v>
      </c>
      <c r="G313" t="s">
        <v>1511</v>
      </c>
      <c r="I313" t="s">
        <v>2728</v>
      </c>
      <c r="J313" t="s">
        <v>2728</v>
      </c>
    </row>
    <row r="314" spans="4:10" hidden="1" x14ac:dyDescent="0.5">
      <c r="D314" s="333"/>
      <c r="E314" s="333"/>
      <c r="F314" t="s">
        <v>1510</v>
      </c>
      <c r="G314" t="s">
        <v>1511</v>
      </c>
      <c r="I314" t="s">
        <v>2728</v>
      </c>
      <c r="J314" t="s">
        <v>2728</v>
      </c>
    </row>
    <row r="315" spans="4:10" hidden="1" x14ac:dyDescent="0.5">
      <c r="D315" s="333"/>
      <c r="E315" s="333"/>
      <c r="F315" t="s">
        <v>1510</v>
      </c>
      <c r="G315" t="s">
        <v>1511</v>
      </c>
      <c r="I315" t="s">
        <v>2728</v>
      </c>
      <c r="J315" t="s">
        <v>2728</v>
      </c>
    </row>
    <row r="316" spans="4:10" hidden="1" x14ac:dyDescent="0.5">
      <c r="D316" s="333"/>
      <c r="E316" s="333"/>
      <c r="F316" t="s">
        <v>1512</v>
      </c>
      <c r="G316" t="s">
        <v>1511</v>
      </c>
      <c r="I316" t="s">
        <v>2728</v>
      </c>
      <c r="J316" t="s">
        <v>2728</v>
      </c>
    </row>
    <row r="317" spans="4:10" hidden="1" x14ac:dyDescent="0.5">
      <c r="D317" s="333"/>
      <c r="E317" s="333"/>
      <c r="F317" t="s">
        <v>1512</v>
      </c>
      <c r="G317" t="s">
        <v>1511</v>
      </c>
      <c r="I317" t="s">
        <v>2728</v>
      </c>
      <c r="J317" t="s">
        <v>2728</v>
      </c>
    </row>
    <row r="318" spans="4:10" hidden="1" x14ac:dyDescent="0.5">
      <c r="D318" s="333"/>
      <c r="E318" s="333"/>
      <c r="F318" t="s">
        <v>1512</v>
      </c>
      <c r="G318" t="s">
        <v>1511</v>
      </c>
      <c r="I318" t="s">
        <v>2728</v>
      </c>
      <c r="J318" t="s">
        <v>2728</v>
      </c>
    </row>
    <row r="319" spans="4:10" hidden="1" x14ac:dyDescent="0.5">
      <c r="D319" s="333"/>
      <c r="E319" s="333"/>
      <c r="F319" t="s">
        <v>1514</v>
      </c>
      <c r="G319" t="s">
        <v>1515</v>
      </c>
      <c r="I319" t="s">
        <v>2728</v>
      </c>
      <c r="J319" t="s">
        <v>2728</v>
      </c>
    </row>
    <row r="320" spans="4:10" hidden="1" x14ac:dyDescent="0.5">
      <c r="D320" s="333"/>
      <c r="E320" s="333"/>
      <c r="F320" t="s">
        <v>1514</v>
      </c>
      <c r="G320" t="s">
        <v>1518</v>
      </c>
      <c r="I320" t="s">
        <v>2728</v>
      </c>
      <c r="J320" t="s">
        <v>2728</v>
      </c>
    </row>
    <row r="321" spans="4:10" hidden="1" x14ac:dyDescent="0.5">
      <c r="D321" s="333"/>
      <c r="E321" s="333"/>
      <c r="F321" t="s">
        <v>1514</v>
      </c>
      <c r="G321" t="s">
        <v>1519</v>
      </c>
      <c r="I321" t="s">
        <v>2728</v>
      </c>
      <c r="J321" t="s">
        <v>2728</v>
      </c>
    </row>
    <row r="322" spans="4:10" hidden="1" x14ac:dyDescent="0.5">
      <c r="D322" s="333"/>
      <c r="E322" s="333"/>
      <c r="F322" t="s">
        <v>1520</v>
      </c>
      <c r="G322" t="s">
        <v>1521</v>
      </c>
      <c r="I322" t="s">
        <v>2728</v>
      </c>
      <c r="J322" t="s">
        <v>2728</v>
      </c>
    </row>
    <row r="323" spans="4:10" hidden="1" x14ac:dyDescent="0.5">
      <c r="D323" s="333"/>
      <c r="E323" s="333"/>
      <c r="F323" t="s">
        <v>1520</v>
      </c>
      <c r="G323" t="s">
        <v>1521</v>
      </c>
      <c r="I323" t="s">
        <v>2728</v>
      </c>
      <c r="J323" t="s">
        <v>2728</v>
      </c>
    </row>
    <row r="324" spans="4:10" hidden="1" x14ac:dyDescent="0.5">
      <c r="D324" s="333"/>
      <c r="E324" s="333"/>
      <c r="F324" t="s">
        <v>1520</v>
      </c>
      <c r="G324" t="s">
        <v>1521</v>
      </c>
      <c r="I324" t="s">
        <v>2728</v>
      </c>
      <c r="J324" t="s">
        <v>2728</v>
      </c>
    </row>
    <row r="325" spans="4:10" hidden="1" x14ac:dyDescent="0.5">
      <c r="D325" s="333"/>
      <c r="E325" s="333"/>
      <c r="F325" t="s">
        <v>1523</v>
      </c>
      <c r="G325" t="s">
        <v>1524</v>
      </c>
      <c r="I325" t="s">
        <v>2728</v>
      </c>
      <c r="J325" t="s">
        <v>2728</v>
      </c>
    </row>
    <row r="326" spans="4:10" hidden="1" x14ac:dyDescent="0.5">
      <c r="D326" s="333"/>
      <c r="E326" s="333"/>
      <c r="F326" t="s">
        <v>1523</v>
      </c>
      <c r="G326" t="s">
        <v>1521</v>
      </c>
      <c r="I326" t="s">
        <v>2728</v>
      </c>
      <c r="J326" t="s">
        <v>2728</v>
      </c>
    </row>
    <row r="327" spans="4:10" hidden="1" x14ac:dyDescent="0.5">
      <c r="D327" s="333"/>
      <c r="E327" s="333"/>
      <c r="F327" t="s">
        <v>1523</v>
      </c>
      <c r="G327" t="s">
        <v>1521</v>
      </c>
      <c r="I327" t="s">
        <v>2728</v>
      </c>
      <c r="J327" t="s">
        <v>2728</v>
      </c>
    </row>
    <row r="328" spans="4:10" hidden="1" x14ac:dyDescent="0.5">
      <c r="D328" s="333"/>
      <c r="E328" s="333"/>
      <c r="F328" t="s">
        <v>1526</v>
      </c>
      <c r="G328" t="s">
        <v>1527</v>
      </c>
      <c r="I328" t="s">
        <v>2728</v>
      </c>
      <c r="J328" t="s">
        <v>2728</v>
      </c>
    </row>
    <row r="329" spans="4:10" hidden="1" x14ac:dyDescent="0.5">
      <c r="D329" s="333"/>
      <c r="E329" s="333"/>
      <c r="F329" t="s">
        <v>1526</v>
      </c>
      <c r="G329" t="s">
        <v>1527</v>
      </c>
      <c r="I329" t="s">
        <v>2728</v>
      </c>
      <c r="J329" t="s">
        <v>2728</v>
      </c>
    </row>
    <row r="330" spans="4:10" hidden="1" x14ac:dyDescent="0.5">
      <c r="D330" s="333"/>
      <c r="E330" s="333"/>
      <c r="F330" t="s">
        <v>1526</v>
      </c>
      <c r="G330" t="s">
        <v>1527</v>
      </c>
      <c r="I330" t="s">
        <v>2728</v>
      </c>
      <c r="J330" t="s">
        <v>2728</v>
      </c>
    </row>
    <row r="331" spans="4:10" x14ac:dyDescent="0.5">
      <c r="D331" s="333"/>
      <c r="E331" s="333"/>
      <c r="F331" t="s">
        <v>1529</v>
      </c>
      <c r="G331" t="s">
        <v>1530</v>
      </c>
      <c r="H331" t="s">
        <v>86</v>
      </c>
      <c r="I331" t="s">
        <v>68</v>
      </c>
      <c r="J331" t="s">
        <v>68</v>
      </c>
    </row>
    <row r="332" spans="4:10" x14ac:dyDescent="0.5">
      <c r="D332" s="333"/>
      <c r="E332" s="333"/>
      <c r="F332" t="s">
        <v>1529</v>
      </c>
      <c r="G332" t="s">
        <v>1533</v>
      </c>
      <c r="H332" t="s">
        <v>199</v>
      </c>
      <c r="I332" t="s">
        <v>68</v>
      </c>
      <c r="J332" t="s">
        <v>68</v>
      </c>
    </row>
    <row r="333" spans="4:10" x14ac:dyDescent="0.5">
      <c r="D333" s="333"/>
      <c r="E333" s="333"/>
      <c r="F333" t="s">
        <v>1529</v>
      </c>
      <c r="G333" t="s">
        <v>1535</v>
      </c>
      <c r="H333" t="s">
        <v>86</v>
      </c>
      <c r="I333" t="s">
        <v>68</v>
      </c>
      <c r="J333" t="s">
        <v>68</v>
      </c>
    </row>
    <row r="334" spans="4:10" hidden="1" x14ac:dyDescent="0.5">
      <c r="D334" s="333"/>
      <c r="E334" s="333"/>
      <c r="F334" t="s">
        <v>1538</v>
      </c>
      <c r="G334" t="s">
        <v>1539</v>
      </c>
      <c r="H334" t="s">
        <v>86</v>
      </c>
      <c r="I334" t="s">
        <v>2728</v>
      </c>
      <c r="J334" t="s">
        <v>2728</v>
      </c>
    </row>
    <row r="335" spans="4:10" hidden="1" x14ac:dyDescent="0.5">
      <c r="D335" s="333"/>
      <c r="E335" s="333"/>
      <c r="F335" t="s">
        <v>1538</v>
      </c>
      <c r="G335" t="s">
        <v>1541</v>
      </c>
      <c r="H335" t="s">
        <v>199</v>
      </c>
      <c r="I335" t="s">
        <v>2728</v>
      </c>
      <c r="J335" t="s">
        <v>2728</v>
      </c>
    </row>
    <row r="336" spans="4:10" hidden="1" x14ac:dyDescent="0.5">
      <c r="D336" s="333"/>
      <c r="E336" s="333"/>
      <c r="F336" t="s">
        <v>1538</v>
      </c>
      <c r="G336" t="s">
        <v>1542</v>
      </c>
      <c r="H336" t="s">
        <v>86</v>
      </c>
      <c r="I336" t="s">
        <v>2728</v>
      </c>
      <c r="J336" t="s">
        <v>2728</v>
      </c>
    </row>
    <row r="337" spans="4:10" hidden="1" x14ac:dyDescent="0.5">
      <c r="D337" s="333"/>
      <c r="E337" s="333"/>
      <c r="F337" t="s">
        <v>1544</v>
      </c>
      <c r="G337" t="s">
        <v>1545</v>
      </c>
      <c r="I337" t="s">
        <v>2728</v>
      </c>
      <c r="J337" t="s">
        <v>2728</v>
      </c>
    </row>
    <row r="338" spans="4:10" hidden="1" x14ac:dyDescent="0.5">
      <c r="D338" s="333"/>
      <c r="E338" s="333"/>
      <c r="F338" t="s">
        <v>1544</v>
      </c>
      <c r="G338" t="s">
        <v>1545</v>
      </c>
      <c r="I338" t="s">
        <v>2728</v>
      </c>
      <c r="J338" t="s">
        <v>2728</v>
      </c>
    </row>
    <row r="339" spans="4:10" hidden="1" x14ac:dyDescent="0.5">
      <c r="D339" s="333"/>
      <c r="E339" s="333"/>
      <c r="F339" t="s">
        <v>1544</v>
      </c>
      <c r="G339" t="s">
        <v>1545</v>
      </c>
      <c r="I339" t="s">
        <v>2728</v>
      </c>
      <c r="J339" t="s">
        <v>2728</v>
      </c>
    </row>
    <row r="340" spans="4:10" hidden="1" x14ac:dyDescent="0.5">
      <c r="D340" s="333"/>
      <c r="E340" s="333"/>
      <c r="F340" t="s">
        <v>1546</v>
      </c>
      <c r="G340" t="s">
        <v>1545</v>
      </c>
      <c r="I340" t="s">
        <v>2728</v>
      </c>
      <c r="J340" t="s">
        <v>2728</v>
      </c>
    </row>
    <row r="341" spans="4:10" hidden="1" x14ac:dyDescent="0.5">
      <c r="D341" s="333"/>
      <c r="E341" s="333"/>
      <c r="F341" t="s">
        <v>1546</v>
      </c>
      <c r="G341" t="s">
        <v>1545</v>
      </c>
      <c r="I341" t="s">
        <v>2728</v>
      </c>
      <c r="J341" t="s">
        <v>2728</v>
      </c>
    </row>
    <row r="342" spans="4:10" hidden="1" x14ac:dyDescent="0.5">
      <c r="D342" s="333"/>
      <c r="E342" s="333"/>
      <c r="F342" t="s">
        <v>1546</v>
      </c>
      <c r="G342" t="s">
        <v>1545</v>
      </c>
      <c r="I342" t="s">
        <v>2728</v>
      </c>
      <c r="J342" t="s">
        <v>2728</v>
      </c>
    </row>
    <row r="343" spans="4:10" hidden="1" x14ac:dyDescent="0.5">
      <c r="D343" s="333"/>
      <c r="E343" s="333"/>
      <c r="F343" t="s">
        <v>1548</v>
      </c>
      <c r="G343" t="s">
        <v>1549</v>
      </c>
      <c r="I343" t="s">
        <v>2728</v>
      </c>
      <c r="J343" t="s">
        <v>2728</v>
      </c>
    </row>
    <row r="344" spans="4:10" hidden="1" x14ac:dyDescent="0.5">
      <c r="D344" s="333"/>
      <c r="E344" s="333"/>
      <c r="F344" t="s">
        <v>1548</v>
      </c>
      <c r="G344" t="s">
        <v>1551</v>
      </c>
      <c r="I344" t="s">
        <v>2728</v>
      </c>
      <c r="J344" t="s">
        <v>2728</v>
      </c>
    </row>
    <row r="345" spans="4:10" hidden="1" x14ac:dyDescent="0.5">
      <c r="D345" s="333"/>
      <c r="E345" s="333"/>
      <c r="F345" t="s">
        <v>1548</v>
      </c>
      <c r="G345" t="s">
        <v>1552</v>
      </c>
      <c r="I345" t="s">
        <v>2728</v>
      </c>
      <c r="J345" t="s">
        <v>2728</v>
      </c>
    </row>
    <row r="346" spans="4:10" hidden="1" x14ac:dyDescent="0.5">
      <c r="D346" s="333"/>
      <c r="E346" s="333"/>
      <c r="F346" t="s">
        <v>1553</v>
      </c>
      <c r="G346" t="s">
        <v>1554</v>
      </c>
      <c r="I346" t="s">
        <v>2728</v>
      </c>
      <c r="J346" t="s">
        <v>2728</v>
      </c>
    </row>
    <row r="347" spans="4:10" hidden="1" x14ac:dyDescent="0.5">
      <c r="D347" s="333"/>
      <c r="E347" s="333"/>
      <c r="F347" t="s">
        <v>1553</v>
      </c>
      <c r="G347" t="s">
        <v>1554</v>
      </c>
      <c r="I347" t="s">
        <v>2728</v>
      </c>
      <c r="J347" t="s">
        <v>2728</v>
      </c>
    </row>
    <row r="348" spans="4:10" hidden="1" x14ac:dyDescent="0.5">
      <c r="D348" s="333"/>
      <c r="E348" s="333"/>
      <c r="F348" t="s">
        <v>1553</v>
      </c>
      <c r="G348" t="s">
        <v>1554</v>
      </c>
      <c r="I348" t="s">
        <v>2728</v>
      </c>
      <c r="J348" t="s">
        <v>2728</v>
      </c>
    </row>
    <row r="349" spans="4:10" hidden="1" x14ac:dyDescent="0.5">
      <c r="D349" s="333"/>
      <c r="E349" s="333"/>
      <c r="F349" t="s">
        <v>1555</v>
      </c>
      <c r="G349" t="s">
        <v>1554</v>
      </c>
      <c r="I349" t="s">
        <v>2728</v>
      </c>
      <c r="J349" t="s">
        <v>2728</v>
      </c>
    </row>
    <row r="350" spans="4:10" hidden="1" x14ac:dyDescent="0.5">
      <c r="D350" s="333"/>
      <c r="E350" s="333"/>
      <c r="F350" t="s">
        <v>1555</v>
      </c>
      <c r="G350" t="s">
        <v>1554</v>
      </c>
      <c r="I350" t="s">
        <v>2728</v>
      </c>
      <c r="J350" t="s">
        <v>2728</v>
      </c>
    </row>
    <row r="351" spans="4:10" hidden="1" x14ac:dyDescent="0.5">
      <c r="D351" s="333"/>
      <c r="E351" s="333"/>
      <c r="F351" t="s">
        <v>1555</v>
      </c>
      <c r="G351" t="s">
        <v>1554</v>
      </c>
      <c r="I351" t="s">
        <v>2728</v>
      </c>
      <c r="J351" t="s">
        <v>2728</v>
      </c>
    </row>
    <row r="352" spans="4:10" hidden="1" x14ac:dyDescent="0.5">
      <c r="D352" s="333"/>
      <c r="E352" s="333"/>
      <c r="F352" t="s">
        <v>1556</v>
      </c>
      <c r="G352" t="s">
        <v>1557</v>
      </c>
      <c r="I352" t="s">
        <v>2728</v>
      </c>
      <c r="J352" t="s">
        <v>2728</v>
      </c>
    </row>
    <row r="353" spans="4:10" hidden="1" x14ac:dyDescent="0.5">
      <c r="D353" s="333"/>
      <c r="E353" s="333"/>
      <c r="F353" t="s">
        <v>1556</v>
      </c>
      <c r="G353" t="s">
        <v>1557</v>
      </c>
      <c r="I353" t="s">
        <v>2728</v>
      </c>
      <c r="J353" t="s">
        <v>2728</v>
      </c>
    </row>
    <row r="354" spans="4:10" hidden="1" x14ac:dyDescent="0.5">
      <c r="D354" s="333"/>
      <c r="E354" s="333"/>
      <c r="F354" t="s">
        <v>1556</v>
      </c>
      <c r="G354" t="s">
        <v>1557</v>
      </c>
      <c r="I354" t="s">
        <v>2728</v>
      </c>
      <c r="J354" t="s">
        <v>2728</v>
      </c>
    </row>
    <row r="355" spans="4:10" hidden="1" x14ac:dyDescent="0.5">
      <c r="D355" s="333"/>
      <c r="E355" s="333"/>
      <c r="F355" t="s">
        <v>1560</v>
      </c>
      <c r="G355" t="s">
        <v>1561</v>
      </c>
      <c r="I355" t="s">
        <v>2728</v>
      </c>
      <c r="J355" t="s">
        <v>2728</v>
      </c>
    </row>
    <row r="356" spans="4:10" hidden="1" x14ac:dyDescent="0.5">
      <c r="D356" s="333"/>
      <c r="E356" s="333"/>
      <c r="F356" t="s">
        <v>1560</v>
      </c>
      <c r="G356" t="s">
        <v>1562</v>
      </c>
      <c r="I356" t="s">
        <v>2728</v>
      </c>
      <c r="J356" t="s">
        <v>2728</v>
      </c>
    </row>
    <row r="357" spans="4:10" hidden="1" x14ac:dyDescent="0.5">
      <c r="D357" s="333"/>
      <c r="E357" s="333"/>
      <c r="F357" t="s">
        <v>1560</v>
      </c>
      <c r="G357" t="s">
        <v>1563</v>
      </c>
      <c r="I357" t="s">
        <v>2728</v>
      </c>
      <c r="J357" t="s">
        <v>2728</v>
      </c>
    </row>
    <row r="358" spans="4:10" x14ac:dyDescent="0.5">
      <c r="D358" s="333"/>
      <c r="E358" s="333"/>
      <c r="F358" t="s">
        <v>1564</v>
      </c>
      <c r="G358" t="s">
        <v>1565</v>
      </c>
      <c r="H358" t="s">
        <v>86</v>
      </c>
      <c r="I358" t="s">
        <v>68</v>
      </c>
      <c r="J358" t="s">
        <v>68</v>
      </c>
    </row>
    <row r="359" spans="4:10" x14ac:dyDescent="0.5">
      <c r="D359" s="333"/>
      <c r="E359" s="333"/>
      <c r="F359" t="s">
        <v>1564</v>
      </c>
      <c r="G359" t="s">
        <v>1568</v>
      </c>
      <c r="H359" t="s">
        <v>86</v>
      </c>
      <c r="I359" t="s">
        <v>68</v>
      </c>
      <c r="J359" t="s">
        <v>68</v>
      </c>
    </row>
    <row r="360" spans="4:10" x14ac:dyDescent="0.5">
      <c r="D360" s="333"/>
      <c r="E360" s="333"/>
      <c r="F360" t="s">
        <v>1564</v>
      </c>
      <c r="G360" t="s">
        <v>1570</v>
      </c>
      <c r="H360" t="s">
        <v>199</v>
      </c>
      <c r="I360" t="s">
        <v>68</v>
      </c>
      <c r="J360" t="s">
        <v>68</v>
      </c>
    </row>
    <row r="361" spans="4:10" hidden="1" x14ac:dyDescent="0.5">
      <c r="D361" s="333"/>
      <c r="E361" s="333"/>
      <c r="F361" t="s">
        <v>1572</v>
      </c>
      <c r="G361" t="s">
        <v>1573</v>
      </c>
      <c r="I361" t="s">
        <v>2728</v>
      </c>
      <c r="J361" t="s">
        <v>2728</v>
      </c>
    </row>
    <row r="362" spans="4:10" hidden="1" x14ac:dyDescent="0.5">
      <c r="D362" s="333"/>
      <c r="E362" s="333"/>
      <c r="F362" t="s">
        <v>1572</v>
      </c>
      <c r="G362" t="s">
        <v>1573</v>
      </c>
      <c r="I362" t="s">
        <v>2728</v>
      </c>
      <c r="J362" t="s">
        <v>2728</v>
      </c>
    </row>
    <row r="363" spans="4:10" hidden="1" x14ac:dyDescent="0.5">
      <c r="D363" s="333"/>
      <c r="E363" s="333"/>
      <c r="F363" t="s">
        <v>1572</v>
      </c>
      <c r="G363" t="s">
        <v>1573</v>
      </c>
      <c r="I363" t="s">
        <v>2728</v>
      </c>
      <c r="J363" t="s">
        <v>2728</v>
      </c>
    </row>
    <row r="364" spans="4:10" hidden="1" x14ac:dyDescent="0.5">
      <c r="D364" s="333"/>
      <c r="E364" s="333"/>
      <c r="F364" t="s">
        <v>1574</v>
      </c>
      <c r="G364" t="s">
        <v>1573</v>
      </c>
      <c r="I364" t="s">
        <v>2728</v>
      </c>
      <c r="J364" t="s">
        <v>2728</v>
      </c>
    </row>
    <row r="365" spans="4:10" hidden="1" x14ac:dyDescent="0.5">
      <c r="D365" s="333"/>
      <c r="E365" s="333"/>
      <c r="F365" t="s">
        <v>1574</v>
      </c>
      <c r="G365" t="s">
        <v>1573</v>
      </c>
      <c r="I365" t="s">
        <v>2728</v>
      </c>
      <c r="J365" t="s">
        <v>2728</v>
      </c>
    </row>
    <row r="366" spans="4:10" hidden="1" x14ac:dyDescent="0.5">
      <c r="D366" s="333"/>
      <c r="E366" s="333"/>
      <c r="F366" t="s">
        <v>1574</v>
      </c>
      <c r="G366" t="s">
        <v>1573</v>
      </c>
      <c r="I366" t="s">
        <v>2728</v>
      </c>
      <c r="J366" t="s">
        <v>2728</v>
      </c>
    </row>
    <row r="367" spans="4:10" hidden="1" x14ac:dyDescent="0.5">
      <c r="D367" s="333"/>
      <c r="E367" s="333"/>
      <c r="F367" t="s">
        <v>1577</v>
      </c>
      <c r="G367" t="s">
        <v>1578</v>
      </c>
      <c r="I367" t="s">
        <v>2728</v>
      </c>
      <c r="J367" t="s">
        <v>2728</v>
      </c>
    </row>
    <row r="368" spans="4:10" hidden="1" x14ac:dyDescent="0.5">
      <c r="D368" s="333"/>
      <c r="E368" s="333"/>
      <c r="F368" t="s">
        <v>1577</v>
      </c>
      <c r="G368" t="s">
        <v>1579</v>
      </c>
      <c r="I368" t="s">
        <v>2728</v>
      </c>
      <c r="J368" t="s">
        <v>2728</v>
      </c>
    </row>
    <row r="369" spans="4:10" hidden="1" x14ac:dyDescent="0.5">
      <c r="D369" s="333"/>
      <c r="E369" s="333"/>
      <c r="F369" t="s">
        <v>1577</v>
      </c>
      <c r="G369" t="s">
        <v>1580</v>
      </c>
      <c r="I369" t="s">
        <v>2728</v>
      </c>
      <c r="J369" t="s">
        <v>2728</v>
      </c>
    </row>
    <row r="370" spans="4:10" hidden="1" x14ac:dyDescent="0.5">
      <c r="D370" s="333"/>
      <c r="E370" s="333"/>
      <c r="F370" t="s">
        <v>1581</v>
      </c>
      <c r="G370" t="s">
        <v>1582</v>
      </c>
      <c r="I370" t="s">
        <v>2728</v>
      </c>
      <c r="J370" t="s">
        <v>2728</v>
      </c>
    </row>
    <row r="371" spans="4:10" hidden="1" x14ac:dyDescent="0.5">
      <c r="D371" s="333"/>
      <c r="E371" s="333"/>
      <c r="F371" t="s">
        <v>1581</v>
      </c>
      <c r="G371" t="s">
        <v>1582</v>
      </c>
      <c r="I371" t="s">
        <v>2728</v>
      </c>
      <c r="J371" t="s">
        <v>2728</v>
      </c>
    </row>
    <row r="372" spans="4:10" hidden="1" x14ac:dyDescent="0.5">
      <c r="D372" s="333"/>
      <c r="E372" s="333"/>
      <c r="F372" t="s">
        <v>1581</v>
      </c>
      <c r="G372" t="s">
        <v>1582</v>
      </c>
      <c r="I372" t="s">
        <v>2728</v>
      </c>
      <c r="J372" t="s">
        <v>2728</v>
      </c>
    </row>
    <row r="373" spans="4:10" hidden="1" x14ac:dyDescent="0.5">
      <c r="D373" s="333"/>
      <c r="E373" s="333"/>
      <c r="F373" t="s">
        <v>1583</v>
      </c>
      <c r="G373" t="s">
        <v>1582</v>
      </c>
      <c r="I373" t="s">
        <v>2728</v>
      </c>
      <c r="J373" t="s">
        <v>2728</v>
      </c>
    </row>
    <row r="374" spans="4:10" hidden="1" x14ac:dyDescent="0.5">
      <c r="D374" s="333"/>
      <c r="E374" s="333"/>
      <c r="F374" t="s">
        <v>1583</v>
      </c>
      <c r="G374" t="s">
        <v>1582</v>
      </c>
      <c r="I374" t="s">
        <v>2728</v>
      </c>
      <c r="J374" t="s">
        <v>2728</v>
      </c>
    </row>
    <row r="375" spans="4:10" hidden="1" x14ac:dyDescent="0.5">
      <c r="D375" s="333"/>
      <c r="E375" s="333"/>
      <c r="F375" t="s">
        <v>1583</v>
      </c>
      <c r="G375" t="s">
        <v>1582</v>
      </c>
      <c r="I375" t="s">
        <v>2728</v>
      </c>
      <c r="J375" t="s">
        <v>2728</v>
      </c>
    </row>
    <row r="376" spans="4:10" hidden="1" x14ac:dyDescent="0.5">
      <c r="D376" s="333"/>
      <c r="E376" s="333"/>
      <c r="F376" t="s">
        <v>1584</v>
      </c>
      <c r="G376" t="s">
        <v>1585</v>
      </c>
      <c r="I376" t="s">
        <v>2728</v>
      </c>
      <c r="J376" t="s">
        <v>2728</v>
      </c>
    </row>
    <row r="377" spans="4:10" hidden="1" x14ac:dyDescent="0.5">
      <c r="D377" s="333"/>
      <c r="E377" s="333"/>
      <c r="F377" t="s">
        <v>1584</v>
      </c>
      <c r="G377" t="s">
        <v>1585</v>
      </c>
      <c r="I377" t="s">
        <v>2728</v>
      </c>
      <c r="J377" t="s">
        <v>2728</v>
      </c>
    </row>
    <row r="378" spans="4:10" hidden="1" x14ac:dyDescent="0.5">
      <c r="D378" s="333"/>
      <c r="E378" s="333"/>
      <c r="F378" t="s">
        <v>1584</v>
      </c>
      <c r="G378" t="s">
        <v>1585</v>
      </c>
      <c r="I378" t="s">
        <v>2728</v>
      </c>
      <c r="J378" t="s">
        <v>2728</v>
      </c>
    </row>
    <row r="379" spans="4:10" x14ac:dyDescent="0.5">
      <c r="D379" s="333"/>
      <c r="E379" s="333"/>
      <c r="F379" t="s">
        <v>1586</v>
      </c>
      <c r="G379" t="s">
        <v>1588</v>
      </c>
      <c r="H379" t="s">
        <v>86</v>
      </c>
      <c r="I379" t="s">
        <v>68</v>
      </c>
      <c r="J379" t="s">
        <v>68</v>
      </c>
    </row>
    <row r="380" spans="4:10" x14ac:dyDescent="0.5">
      <c r="D380" s="333"/>
      <c r="E380" s="333"/>
      <c r="F380" t="s">
        <v>1586</v>
      </c>
      <c r="G380" t="s">
        <v>1592</v>
      </c>
      <c r="H380" t="s">
        <v>86</v>
      </c>
      <c r="I380" t="s">
        <v>68</v>
      </c>
      <c r="J380" t="s">
        <v>68</v>
      </c>
    </row>
    <row r="381" spans="4:10" x14ac:dyDescent="0.5">
      <c r="D381" s="333"/>
      <c r="E381" s="333"/>
      <c r="F381" t="s">
        <v>1586</v>
      </c>
      <c r="G381" t="s">
        <v>1593</v>
      </c>
      <c r="H381" t="s">
        <v>199</v>
      </c>
      <c r="I381" t="s">
        <v>68</v>
      </c>
      <c r="J381" t="s">
        <v>68</v>
      </c>
    </row>
    <row r="382" spans="4:10" hidden="1" x14ac:dyDescent="0.5">
      <c r="D382" s="333"/>
      <c r="E382" s="333"/>
      <c r="F382" t="s">
        <v>1594</v>
      </c>
      <c r="G382" t="s">
        <v>1595</v>
      </c>
      <c r="I382" t="s">
        <v>2728</v>
      </c>
      <c r="J382" t="s">
        <v>2728</v>
      </c>
    </row>
    <row r="383" spans="4:10" hidden="1" x14ac:dyDescent="0.5">
      <c r="D383" s="333"/>
      <c r="E383" s="333"/>
      <c r="F383" t="s">
        <v>1594</v>
      </c>
      <c r="G383" t="s">
        <v>1595</v>
      </c>
      <c r="I383" t="s">
        <v>2728</v>
      </c>
      <c r="J383" t="s">
        <v>2728</v>
      </c>
    </row>
    <row r="384" spans="4:10" hidden="1" x14ac:dyDescent="0.5">
      <c r="D384" s="333"/>
      <c r="E384" s="333"/>
      <c r="F384" t="s">
        <v>1594</v>
      </c>
      <c r="G384" t="s">
        <v>1595</v>
      </c>
      <c r="I384" t="s">
        <v>2728</v>
      </c>
      <c r="J384" t="s">
        <v>2728</v>
      </c>
    </row>
    <row r="385" spans="4:10" hidden="1" x14ac:dyDescent="0.5">
      <c r="D385" s="333"/>
      <c r="E385" s="333"/>
      <c r="F385" t="s">
        <v>1596</v>
      </c>
      <c r="G385" t="s">
        <v>1595</v>
      </c>
      <c r="I385" t="s">
        <v>2728</v>
      </c>
      <c r="J385" t="s">
        <v>2728</v>
      </c>
    </row>
    <row r="386" spans="4:10" hidden="1" x14ac:dyDescent="0.5">
      <c r="D386" s="333"/>
      <c r="E386" s="333"/>
      <c r="F386" t="s">
        <v>1596</v>
      </c>
      <c r="G386" t="s">
        <v>1595</v>
      </c>
      <c r="I386" t="s">
        <v>2728</v>
      </c>
      <c r="J386" t="s">
        <v>2728</v>
      </c>
    </row>
    <row r="387" spans="4:10" hidden="1" x14ac:dyDescent="0.5">
      <c r="D387" s="333"/>
      <c r="E387" s="333"/>
      <c r="F387" t="s">
        <v>1596</v>
      </c>
      <c r="G387" t="s">
        <v>1595</v>
      </c>
      <c r="I387" t="s">
        <v>2728</v>
      </c>
      <c r="J387" t="s">
        <v>2728</v>
      </c>
    </row>
    <row r="388" spans="4:10" hidden="1" x14ac:dyDescent="0.5">
      <c r="D388" s="333"/>
      <c r="E388" s="333"/>
      <c r="F388" t="s">
        <v>1599</v>
      </c>
      <c r="G388" t="s">
        <v>1600</v>
      </c>
      <c r="I388" t="s">
        <v>2728</v>
      </c>
      <c r="J388" t="s">
        <v>2728</v>
      </c>
    </row>
    <row r="389" spans="4:10" hidden="1" x14ac:dyDescent="0.5">
      <c r="D389" s="333"/>
      <c r="E389" s="333"/>
      <c r="F389" t="s">
        <v>1599</v>
      </c>
      <c r="G389" t="s">
        <v>1604</v>
      </c>
      <c r="I389" t="s">
        <v>2728</v>
      </c>
      <c r="J389" t="s">
        <v>2728</v>
      </c>
    </row>
    <row r="390" spans="4:10" hidden="1" x14ac:dyDescent="0.5">
      <c r="D390" s="333"/>
      <c r="E390" s="333"/>
      <c r="F390" t="s">
        <v>1599</v>
      </c>
      <c r="G390" t="s">
        <v>1605</v>
      </c>
      <c r="I390" t="s">
        <v>2728</v>
      </c>
      <c r="J390" t="s">
        <v>2728</v>
      </c>
    </row>
    <row r="391" spans="4:10" hidden="1" x14ac:dyDescent="0.5">
      <c r="D391" s="333"/>
      <c r="E391" s="333"/>
      <c r="F391" t="s">
        <v>1606</v>
      </c>
      <c r="G391" t="s">
        <v>1607</v>
      </c>
      <c r="I391" t="s">
        <v>2728</v>
      </c>
      <c r="J391" t="s">
        <v>2728</v>
      </c>
    </row>
    <row r="392" spans="4:10" hidden="1" x14ac:dyDescent="0.5">
      <c r="D392" s="333"/>
      <c r="E392" s="333"/>
      <c r="F392" t="s">
        <v>1606</v>
      </c>
      <c r="G392" t="s">
        <v>1607</v>
      </c>
      <c r="I392" t="s">
        <v>2728</v>
      </c>
      <c r="J392" t="s">
        <v>2728</v>
      </c>
    </row>
    <row r="393" spans="4:10" hidden="1" x14ac:dyDescent="0.5">
      <c r="D393" s="333"/>
      <c r="E393" s="333"/>
      <c r="F393" t="s">
        <v>1606</v>
      </c>
      <c r="G393" t="s">
        <v>1607</v>
      </c>
      <c r="I393" t="s">
        <v>2728</v>
      </c>
      <c r="J393" t="s">
        <v>2728</v>
      </c>
    </row>
    <row r="394" spans="4:10" hidden="1" x14ac:dyDescent="0.5">
      <c r="D394" s="333"/>
      <c r="E394" s="333"/>
      <c r="F394" t="s">
        <v>1608</v>
      </c>
      <c r="G394" t="s">
        <v>1607</v>
      </c>
      <c r="I394" t="s">
        <v>2728</v>
      </c>
      <c r="J394" t="s">
        <v>2728</v>
      </c>
    </row>
    <row r="395" spans="4:10" hidden="1" x14ac:dyDescent="0.5">
      <c r="D395" s="333"/>
      <c r="E395" s="333"/>
      <c r="F395" t="s">
        <v>1608</v>
      </c>
      <c r="G395" t="s">
        <v>1607</v>
      </c>
      <c r="I395" t="s">
        <v>2728</v>
      </c>
      <c r="J395" t="s">
        <v>2728</v>
      </c>
    </row>
    <row r="396" spans="4:10" hidden="1" x14ac:dyDescent="0.5">
      <c r="D396" s="333"/>
      <c r="E396" s="333"/>
      <c r="F396" t="s">
        <v>1608</v>
      </c>
      <c r="G396" t="s">
        <v>1607</v>
      </c>
      <c r="I396" t="s">
        <v>2728</v>
      </c>
      <c r="J396" t="s">
        <v>2728</v>
      </c>
    </row>
    <row r="397" spans="4:10" hidden="1" x14ac:dyDescent="0.5">
      <c r="D397" s="333"/>
      <c r="E397" s="333"/>
      <c r="F397" t="s">
        <v>1609</v>
      </c>
      <c r="G397" t="s">
        <v>1610</v>
      </c>
      <c r="I397" t="s">
        <v>2728</v>
      </c>
      <c r="J397" t="s">
        <v>2728</v>
      </c>
    </row>
    <row r="398" spans="4:10" hidden="1" x14ac:dyDescent="0.5">
      <c r="D398" s="333"/>
      <c r="E398" s="333"/>
      <c r="F398" t="s">
        <v>1609</v>
      </c>
      <c r="G398" t="s">
        <v>1610</v>
      </c>
      <c r="I398" t="s">
        <v>2728</v>
      </c>
      <c r="J398" t="s">
        <v>2728</v>
      </c>
    </row>
    <row r="399" spans="4:10" hidden="1" x14ac:dyDescent="0.5">
      <c r="D399" s="333"/>
      <c r="E399" s="333"/>
      <c r="F399" t="s">
        <v>1609</v>
      </c>
      <c r="G399" t="s">
        <v>1610</v>
      </c>
      <c r="I399" t="s">
        <v>2728</v>
      </c>
      <c r="J399" t="s">
        <v>2728</v>
      </c>
    </row>
    <row r="400" spans="4:10" x14ac:dyDescent="0.5">
      <c r="D400" s="333"/>
      <c r="E400" s="333"/>
      <c r="F400" t="s">
        <v>1611</v>
      </c>
      <c r="G400" t="s">
        <v>1612</v>
      </c>
      <c r="H400" t="s">
        <v>86</v>
      </c>
      <c r="I400" t="s">
        <v>68</v>
      </c>
      <c r="J400" t="s">
        <v>68</v>
      </c>
    </row>
    <row r="401" spans="4:10" x14ac:dyDescent="0.5">
      <c r="D401" s="333"/>
      <c r="E401" s="333"/>
      <c r="F401" t="s">
        <v>1611</v>
      </c>
      <c r="G401" t="s">
        <v>1614</v>
      </c>
      <c r="H401" t="s">
        <v>86</v>
      </c>
      <c r="I401" t="s">
        <v>68</v>
      </c>
      <c r="J401" t="s">
        <v>68</v>
      </c>
    </row>
    <row r="402" spans="4:10" x14ac:dyDescent="0.5">
      <c r="D402" s="333"/>
      <c r="E402" s="333"/>
      <c r="F402" t="s">
        <v>1611</v>
      </c>
      <c r="G402" t="s">
        <v>1615</v>
      </c>
      <c r="H402" t="s">
        <v>199</v>
      </c>
      <c r="I402" t="s">
        <v>68</v>
      </c>
      <c r="J402" t="s">
        <v>68</v>
      </c>
    </row>
    <row r="403" spans="4:10" hidden="1" x14ac:dyDescent="0.5">
      <c r="D403" s="333"/>
      <c r="E403" s="333"/>
      <c r="F403" t="s">
        <v>1616</v>
      </c>
      <c r="G403" t="s">
        <v>1617</v>
      </c>
      <c r="I403" t="s">
        <v>2728</v>
      </c>
      <c r="J403" t="s">
        <v>2728</v>
      </c>
    </row>
    <row r="404" spans="4:10" hidden="1" x14ac:dyDescent="0.5">
      <c r="D404" s="333"/>
      <c r="E404" s="333"/>
      <c r="F404" t="s">
        <v>1616</v>
      </c>
      <c r="G404" t="s">
        <v>1617</v>
      </c>
      <c r="I404" t="s">
        <v>2728</v>
      </c>
      <c r="J404" t="s">
        <v>2728</v>
      </c>
    </row>
    <row r="405" spans="4:10" hidden="1" x14ac:dyDescent="0.5">
      <c r="D405" s="333"/>
      <c r="E405" s="333"/>
      <c r="F405" t="s">
        <v>1616</v>
      </c>
      <c r="G405" t="s">
        <v>1617</v>
      </c>
      <c r="I405" t="s">
        <v>2728</v>
      </c>
      <c r="J405" t="s">
        <v>2728</v>
      </c>
    </row>
    <row r="406" spans="4:10" hidden="1" x14ac:dyDescent="0.5">
      <c r="D406" s="333"/>
      <c r="E406" s="333"/>
      <c r="F406" t="s">
        <v>1618</v>
      </c>
      <c r="G406" t="s">
        <v>1617</v>
      </c>
      <c r="I406" t="s">
        <v>2728</v>
      </c>
      <c r="J406" t="s">
        <v>2728</v>
      </c>
    </row>
    <row r="407" spans="4:10" hidden="1" x14ac:dyDescent="0.5">
      <c r="D407" s="333"/>
      <c r="E407" s="333"/>
      <c r="F407" t="s">
        <v>1618</v>
      </c>
      <c r="G407" t="s">
        <v>1617</v>
      </c>
      <c r="I407" t="s">
        <v>2728</v>
      </c>
      <c r="J407" t="s">
        <v>2728</v>
      </c>
    </row>
    <row r="408" spans="4:10" hidden="1" x14ac:dyDescent="0.5">
      <c r="D408" s="333"/>
      <c r="E408" s="333"/>
      <c r="F408" t="s">
        <v>1618</v>
      </c>
      <c r="G408" t="s">
        <v>1617</v>
      </c>
      <c r="I408" t="s">
        <v>2728</v>
      </c>
      <c r="J408" t="s">
        <v>2728</v>
      </c>
    </row>
    <row r="409" spans="4:10" hidden="1" x14ac:dyDescent="0.5">
      <c r="D409" s="333"/>
      <c r="E409" s="333"/>
      <c r="F409" t="s">
        <v>1619</v>
      </c>
      <c r="G409" t="s">
        <v>1620</v>
      </c>
      <c r="I409" t="s">
        <v>2728</v>
      </c>
      <c r="J409" t="s">
        <v>2728</v>
      </c>
    </row>
    <row r="410" spans="4:10" hidden="1" x14ac:dyDescent="0.5">
      <c r="D410" s="333"/>
      <c r="E410" s="333"/>
      <c r="F410" t="s">
        <v>1619</v>
      </c>
      <c r="G410" t="s">
        <v>1620</v>
      </c>
      <c r="I410" t="s">
        <v>2728</v>
      </c>
      <c r="J410" t="s">
        <v>2728</v>
      </c>
    </row>
    <row r="411" spans="4:10" hidden="1" x14ac:dyDescent="0.5">
      <c r="D411" s="333"/>
      <c r="E411" s="333"/>
      <c r="F411" t="s">
        <v>1619</v>
      </c>
      <c r="G411" t="s">
        <v>1620</v>
      </c>
      <c r="I411" t="s">
        <v>2728</v>
      </c>
      <c r="J411" t="s">
        <v>2728</v>
      </c>
    </row>
    <row r="412" spans="4:10" hidden="1" x14ac:dyDescent="0.5">
      <c r="D412" s="333"/>
      <c r="E412" s="333"/>
      <c r="F412" t="s">
        <v>1621</v>
      </c>
      <c r="G412" t="s">
        <v>1622</v>
      </c>
      <c r="I412" t="s">
        <v>2728</v>
      </c>
      <c r="J412" t="s">
        <v>2728</v>
      </c>
    </row>
    <row r="413" spans="4:10" hidden="1" x14ac:dyDescent="0.5">
      <c r="D413" s="333"/>
      <c r="E413" s="333"/>
      <c r="F413" t="s">
        <v>1621</v>
      </c>
      <c r="G413" t="s">
        <v>1622</v>
      </c>
      <c r="I413" t="s">
        <v>2728</v>
      </c>
      <c r="J413" t="s">
        <v>2728</v>
      </c>
    </row>
    <row r="414" spans="4:10" hidden="1" x14ac:dyDescent="0.5">
      <c r="D414" s="333"/>
      <c r="E414" s="333"/>
      <c r="F414" t="s">
        <v>1621</v>
      </c>
      <c r="G414" t="s">
        <v>1622</v>
      </c>
      <c r="I414" t="s">
        <v>2728</v>
      </c>
      <c r="J414" t="s">
        <v>2728</v>
      </c>
    </row>
    <row r="415" spans="4:10" hidden="1" x14ac:dyDescent="0.5">
      <c r="D415" s="333"/>
      <c r="E415" s="333"/>
      <c r="F415" t="s">
        <v>1623</v>
      </c>
      <c r="G415" t="s">
        <v>1622</v>
      </c>
      <c r="I415" t="s">
        <v>2728</v>
      </c>
      <c r="J415" t="s">
        <v>2728</v>
      </c>
    </row>
    <row r="416" spans="4:10" hidden="1" x14ac:dyDescent="0.5">
      <c r="D416" s="333"/>
      <c r="E416" s="333"/>
      <c r="F416" t="s">
        <v>1623</v>
      </c>
      <c r="G416" t="s">
        <v>1622</v>
      </c>
      <c r="I416" t="s">
        <v>2728</v>
      </c>
      <c r="J416" t="s">
        <v>2728</v>
      </c>
    </row>
    <row r="417" spans="4:10" hidden="1" x14ac:dyDescent="0.5">
      <c r="D417" s="333"/>
      <c r="E417" s="333"/>
      <c r="F417" t="s">
        <v>1623</v>
      </c>
      <c r="G417" t="s">
        <v>1622</v>
      </c>
      <c r="I417" t="s">
        <v>2728</v>
      </c>
      <c r="J417" t="s">
        <v>2728</v>
      </c>
    </row>
    <row r="418" spans="4:10" hidden="1" x14ac:dyDescent="0.5">
      <c r="D418" s="333"/>
      <c r="E418" s="333"/>
      <c r="F418" t="s">
        <v>1624</v>
      </c>
      <c r="G418" t="s">
        <v>1625</v>
      </c>
      <c r="I418" t="s">
        <v>2728</v>
      </c>
      <c r="J418" t="s">
        <v>2728</v>
      </c>
    </row>
    <row r="419" spans="4:10" hidden="1" x14ac:dyDescent="0.5">
      <c r="D419" s="333"/>
      <c r="E419" s="333"/>
      <c r="F419" t="s">
        <v>1624</v>
      </c>
      <c r="G419" t="s">
        <v>1625</v>
      </c>
      <c r="I419" t="s">
        <v>2728</v>
      </c>
      <c r="J419" t="s">
        <v>2728</v>
      </c>
    </row>
    <row r="420" spans="4:10" hidden="1" x14ac:dyDescent="0.5">
      <c r="D420" s="333"/>
      <c r="E420" s="333"/>
      <c r="F420" t="s">
        <v>1624</v>
      </c>
      <c r="G420" t="s">
        <v>1625</v>
      </c>
      <c r="I420" t="s">
        <v>2728</v>
      </c>
      <c r="J420" t="s">
        <v>2728</v>
      </c>
    </row>
    <row r="421" spans="4:10" x14ac:dyDescent="0.5">
      <c r="D421" s="333"/>
      <c r="E421" s="333"/>
      <c r="F421" t="s">
        <v>1626</v>
      </c>
      <c r="G421" t="s">
        <v>1628</v>
      </c>
      <c r="H421" t="s">
        <v>86</v>
      </c>
      <c r="I421" t="s">
        <v>68</v>
      </c>
      <c r="J421" t="s">
        <v>68</v>
      </c>
    </row>
    <row r="422" spans="4:10" x14ac:dyDescent="0.5">
      <c r="D422" s="333"/>
      <c r="E422" s="333"/>
      <c r="F422" t="s">
        <v>1626</v>
      </c>
      <c r="G422" t="s">
        <v>1629</v>
      </c>
      <c r="H422" t="s">
        <v>199</v>
      </c>
      <c r="I422" t="s">
        <v>68</v>
      </c>
      <c r="J422" t="s">
        <v>68</v>
      </c>
    </row>
    <row r="423" spans="4:10" x14ac:dyDescent="0.5">
      <c r="D423" s="333"/>
      <c r="E423" s="333"/>
      <c r="F423" t="s">
        <v>1626</v>
      </c>
      <c r="G423" t="s">
        <v>1630</v>
      </c>
      <c r="H423" t="s">
        <v>86</v>
      </c>
      <c r="I423" t="s">
        <v>68</v>
      </c>
      <c r="J423" t="s">
        <v>68</v>
      </c>
    </row>
    <row r="424" spans="4:10" hidden="1" x14ac:dyDescent="0.5">
      <c r="D424" s="333"/>
      <c r="E424" s="333"/>
      <c r="F424" t="s">
        <v>1631</v>
      </c>
      <c r="G424" t="s">
        <v>1632</v>
      </c>
      <c r="I424" t="s">
        <v>2728</v>
      </c>
      <c r="J424" t="s">
        <v>2728</v>
      </c>
    </row>
    <row r="425" spans="4:10" hidden="1" x14ac:dyDescent="0.5">
      <c r="D425" s="333"/>
      <c r="E425" s="333"/>
      <c r="F425" t="s">
        <v>1631</v>
      </c>
      <c r="G425" t="s">
        <v>1632</v>
      </c>
      <c r="I425" t="s">
        <v>2728</v>
      </c>
      <c r="J425" t="s">
        <v>2728</v>
      </c>
    </row>
    <row r="426" spans="4:10" hidden="1" x14ac:dyDescent="0.5">
      <c r="D426" s="333"/>
      <c r="E426" s="333"/>
      <c r="F426" t="s">
        <v>1631</v>
      </c>
      <c r="G426" t="s">
        <v>1632</v>
      </c>
      <c r="I426" t="s">
        <v>2728</v>
      </c>
      <c r="J426" t="s">
        <v>2728</v>
      </c>
    </row>
    <row r="427" spans="4:10" hidden="1" x14ac:dyDescent="0.5">
      <c r="D427" s="333"/>
      <c r="E427" s="333"/>
      <c r="F427" t="s">
        <v>1633</v>
      </c>
      <c r="G427" t="s">
        <v>1632</v>
      </c>
      <c r="I427" t="s">
        <v>2728</v>
      </c>
      <c r="J427" t="s">
        <v>2728</v>
      </c>
    </row>
    <row r="428" spans="4:10" hidden="1" x14ac:dyDescent="0.5">
      <c r="D428" s="333"/>
      <c r="E428" s="333"/>
      <c r="F428" t="s">
        <v>1633</v>
      </c>
      <c r="G428" t="s">
        <v>1632</v>
      </c>
      <c r="I428" t="s">
        <v>2728</v>
      </c>
      <c r="J428" t="s">
        <v>2728</v>
      </c>
    </row>
    <row r="429" spans="4:10" hidden="1" x14ac:dyDescent="0.5">
      <c r="D429" s="333"/>
      <c r="E429" s="333"/>
      <c r="F429" t="s">
        <v>1633</v>
      </c>
      <c r="G429" t="s">
        <v>1632</v>
      </c>
      <c r="I429" t="s">
        <v>2728</v>
      </c>
      <c r="J429" t="s">
        <v>2728</v>
      </c>
    </row>
    <row r="430" spans="4:10" hidden="1" x14ac:dyDescent="0.5">
      <c r="D430" s="333"/>
      <c r="E430" s="333"/>
      <c r="F430" t="s">
        <v>1636</v>
      </c>
      <c r="G430" t="s">
        <v>1637</v>
      </c>
      <c r="I430" t="s">
        <v>2728</v>
      </c>
      <c r="J430" t="s">
        <v>2728</v>
      </c>
    </row>
    <row r="431" spans="4:10" hidden="1" x14ac:dyDescent="0.5">
      <c r="D431" s="333"/>
      <c r="E431" s="333"/>
      <c r="F431" t="s">
        <v>1636</v>
      </c>
      <c r="G431" t="s">
        <v>1637</v>
      </c>
      <c r="I431" t="s">
        <v>2728</v>
      </c>
      <c r="J431" t="s">
        <v>2728</v>
      </c>
    </row>
    <row r="432" spans="4:10" hidden="1" x14ac:dyDescent="0.5">
      <c r="D432" s="333"/>
      <c r="E432" s="333"/>
      <c r="F432" t="s">
        <v>1636</v>
      </c>
      <c r="G432" t="s">
        <v>1637</v>
      </c>
      <c r="I432" t="s">
        <v>2728</v>
      </c>
      <c r="J432" t="s">
        <v>2728</v>
      </c>
    </row>
    <row r="433" spans="4:10" hidden="1" x14ac:dyDescent="0.5">
      <c r="D433" s="333"/>
      <c r="E433" s="333"/>
      <c r="F433" t="s">
        <v>1639</v>
      </c>
      <c r="G433" t="s">
        <v>1640</v>
      </c>
      <c r="I433" t="s">
        <v>2728</v>
      </c>
      <c r="J433" t="s">
        <v>2728</v>
      </c>
    </row>
    <row r="434" spans="4:10" hidden="1" x14ac:dyDescent="0.5">
      <c r="D434" s="333"/>
      <c r="E434" s="333"/>
      <c r="F434" t="s">
        <v>1639</v>
      </c>
      <c r="G434" t="s">
        <v>1640</v>
      </c>
      <c r="I434" t="s">
        <v>2728</v>
      </c>
      <c r="J434" t="s">
        <v>2728</v>
      </c>
    </row>
    <row r="435" spans="4:10" hidden="1" x14ac:dyDescent="0.5">
      <c r="D435" s="333"/>
      <c r="E435" s="333"/>
      <c r="F435" t="s">
        <v>1639</v>
      </c>
      <c r="G435" t="s">
        <v>1640</v>
      </c>
      <c r="I435" t="s">
        <v>2728</v>
      </c>
      <c r="J435" t="s">
        <v>2728</v>
      </c>
    </row>
    <row r="436" spans="4:10" hidden="1" x14ac:dyDescent="0.5">
      <c r="D436" s="333"/>
      <c r="E436" s="333"/>
      <c r="F436" t="s">
        <v>1641</v>
      </c>
      <c r="G436" t="s">
        <v>1640</v>
      </c>
      <c r="I436" t="s">
        <v>2728</v>
      </c>
      <c r="J436" t="s">
        <v>2728</v>
      </c>
    </row>
    <row r="437" spans="4:10" hidden="1" x14ac:dyDescent="0.5">
      <c r="D437" s="333"/>
      <c r="E437" s="333"/>
      <c r="F437" t="s">
        <v>1641</v>
      </c>
      <c r="G437" t="s">
        <v>1640</v>
      </c>
      <c r="I437" t="s">
        <v>2728</v>
      </c>
      <c r="J437" t="s">
        <v>2728</v>
      </c>
    </row>
    <row r="438" spans="4:10" hidden="1" x14ac:dyDescent="0.5">
      <c r="D438" s="333"/>
      <c r="E438" s="333"/>
      <c r="F438" t="s">
        <v>1641</v>
      </c>
      <c r="G438" t="s">
        <v>1640</v>
      </c>
      <c r="I438" t="s">
        <v>2728</v>
      </c>
      <c r="J438" t="s">
        <v>2728</v>
      </c>
    </row>
    <row r="439" spans="4:10" hidden="1" x14ac:dyDescent="0.5">
      <c r="D439" s="333"/>
      <c r="E439" s="333"/>
      <c r="F439" t="s">
        <v>1642</v>
      </c>
      <c r="G439" t="s">
        <v>1643</v>
      </c>
      <c r="I439" t="s">
        <v>2728</v>
      </c>
      <c r="J439" t="s">
        <v>2728</v>
      </c>
    </row>
    <row r="440" spans="4:10" hidden="1" x14ac:dyDescent="0.5">
      <c r="D440" s="333"/>
      <c r="E440" s="333"/>
      <c r="F440" t="s">
        <v>1642</v>
      </c>
      <c r="G440" t="s">
        <v>1643</v>
      </c>
      <c r="I440" t="s">
        <v>2728</v>
      </c>
      <c r="J440" t="s">
        <v>2728</v>
      </c>
    </row>
    <row r="441" spans="4:10" hidden="1" x14ac:dyDescent="0.5">
      <c r="D441" s="333"/>
      <c r="E441" s="333"/>
      <c r="F441" t="s">
        <v>1642</v>
      </c>
      <c r="G441" t="s">
        <v>1643</v>
      </c>
      <c r="I441" t="s">
        <v>2728</v>
      </c>
      <c r="J441" t="s">
        <v>2728</v>
      </c>
    </row>
    <row r="442" spans="4:10" x14ac:dyDescent="0.5">
      <c r="D442" s="333"/>
      <c r="E442" s="333"/>
      <c r="F442" t="s">
        <v>2556</v>
      </c>
      <c r="G442" t="s">
        <v>2559</v>
      </c>
      <c r="H442" t="s">
        <v>2749</v>
      </c>
      <c r="I442" t="s">
        <v>68</v>
      </c>
      <c r="J442" t="s">
        <v>68</v>
      </c>
    </row>
    <row r="443" spans="4:10" x14ac:dyDescent="0.5">
      <c r="D443" s="333"/>
      <c r="E443" s="333"/>
      <c r="F443" t="s">
        <v>123</v>
      </c>
      <c r="G443" t="s">
        <v>1139</v>
      </c>
      <c r="H443" t="s">
        <v>86</v>
      </c>
      <c r="I443" t="s">
        <v>68</v>
      </c>
      <c r="J443" t="s">
        <v>68</v>
      </c>
    </row>
    <row r="444" spans="4:10" x14ac:dyDescent="0.5">
      <c r="D444" s="333"/>
      <c r="E444" s="333"/>
      <c r="F444" t="s">
        <v>123</v>
      </c>
      <c r="G444" t="s">
        <v>1872</v>
      </c>
      <c r="H444" t="s">
        <v>86</v>
      </c>
      <c r="I444" t="s">
        <v>68</v>
      </c>
      <c r="J444" t="s">
        <v>68</v>
      </c>
    </row>
    <row r="445" spans="4:10" x14ac:dyDescent="0.5">
      <c r="D445" s="333"/>
      <c r="E445" s="333"/>
      <c r="F445" t="s">
        <v>123</v>
      </c>
      <c r="G445" t="s">
        <v>1139</v>
      </c>
      <c r="H445" t="s">
        <v>86</v>
      </c>
      <c r="I445" t="s">
        <v>68</v>
      </c>
      <c r="J445" t="s">
        <v>68</v>
      </c>
    </row>
    <row r="446" spans="4:10" x14ac:dyDescent="0.5">
      <c r="D446" s="333"/>
      <c r="E446" s="333"/>
      <c r="F446" t="s">
        <v>1148</v>
      </c>
      <c r="H446" t="s">
        <v>112</v>
      </c>
      <c r="I446" t="s">
        <v>68</v>
      </c>
      <c r="J446" t="s">
        <v>68</v>
      </c>
    </row>
    <row r="447" spans="4:10" x14ac:dyDescent="0.5">
      <c r="D447" s="333"/>
      <c r="E447" s="333"/>
      <c r="F447" t="s">
        <v>1148</v>
      </c>
      <c r="G447" t="s">
        <v>1139</v>
      </c>
      <c r="H447" t="s">
        <v>112</v>
      </c>
      <c r="I447" t="s">
        <v>68</v>
      </c>
      <c r="J447" t="s">
        <v>68</v>
      </c>
    </row>
    <row r="448" spans="4:10" x14ac:dyDescent="0.5">
      <c r="D448" s="333"/>
      <c r="E448" s="333"/>
      <c r="F448" t="s">
        <v>1148</v>
      </c>
      <c r="G448" t="s">
        <v>1644</v>
      </c>
      <c r="I448" t="s">
        <v>68</v>
      </c>
      <c r="J448" t="s">
        <v>68</v>
      </c>
    </row>
    <row r="449" spans="4:10" hidden="1" x14ac:dyDescent="0.5">
      <c r="D449" s="333"/>
      <c r="E449" s="333"/>
      <c r="F449" t="s">
        <v>1646</v>
      </c>
      <c r="G449" t="s">
        <v>1648</v>
      </c>
      <c r="I449" t="s">
        <v>2728</v>
      </c>
      <c r="J449" t="s">
        <v>2744</v>
      </c>
    </row>
    <row r="450" spans="4:10" hidden="1" x14ac:dyDescent="0.5">
      <c r="D450" s="333"/>
      <c r="E450" s="333"/>
      <c r="F450" t="s">
        <v>1153</v>
      </c>
      <c r="G450" t="s">
        <v>1154</v>
      </c>
      <c r="H450" t="s">
        <v>86</v>
      </c>
      <c r="I450" t="s">
        <v>2728</v>
      </c>
      <c r="J450" t="s">
        <v>2744</v>
      </c>
    </row>
    <row r="451" spans="4:10" hidden="1" x14ac:dyDescent="0.5">
      <c r="D451" s="333"/>
      <c r="E451" s="333"/>
      <c r="F451" t="s">
        <v>2578</v>
      </c>
      <c r="G451" t="s">
        <v>2580</v>
      </c>
      <c r="I451" t="s">
        <v>2728</v>
      </c>
      <c r="J451" t="s">
        <v>2744</v>
      </c>
    </row>
    <row r="452" spans="4:10" hidden="1" x14ac:dyDescent="0.5">
      <c r="D452" s="333"/>
      <c r="E452" s="333"/>
      <c r="F452" t="s">
        <v>1649</v>
      </c>
      <c r="G452" t="s">
        <v>1650</v>
      </c>
      <c r="I452" t="s">
        <v>2728</v>
      </c>
      <c r="J452" t="s">
        <v>2744</v>
      </c>
    </row>
    <row r="453" spans="4:10" x14ac:dyDescent="0.5">
      <c r="D453" s="333"/>
      <c r="E453" s="333"/>
      <c r="F453" t="s">
        <v>1157</v>
      </c>
      <c r="G453" t="s">
        <v>1159</v>
      </c>
      <c r="H453" t="s">
        <v>199</v>
      </c>
      <c r="I453" t="s">
        <v>68</v>
      </c>
      <c r="J453" t="s">
        <v>68</v>
      </c>
    </row>
    <row r="454" spans="4:10" hidden="1" x14ac:dyDescent="0.5">
      <c r="D454" s="333"/>
      <c r="E454" s="333"/>
      <c r="F454" t="s">
        <v>1167</v>
      </c>
      <c r="G454" t="s">
        <v>1169</v>
      </c>
      <c r="H454" t="s">
        <v>199</v>
      </c>
      <c r="I454" t="s">
        <v>2728</v>
      </c>
      <c r="J454" t="s">
        <v>2744</v>
      </c>
    </row>
    <row r="455" spans="4:10" hidden="1" x14ac:dyDescent="0.5">
      <c r="D455" s="333"/>
      <c r="E455" s="333"/>
      <c r="F455" t="s">
        <v>1651</v>
      </c>
      <c r="G455" t="s">
        <v>1653</v>
      </c>
      <c r="H455" t="s">
        <v>199</v>
      </c>
      <c r="I455" t="s">
        <v>2728</v>
      </c>
      <c r="J455" t="s">
        <v>2744</v>
      </c>
    </row>
    <row r="456" spans="4:10" x14ac:dyDescent="0.5">
      <c r="D456" s="333"/>
      <c r="E456" s="333"/>
      <c r="F456" t="s">
        <v>2590</v>
      </c>
      <c r="G456" t="s">
        <v>2591</v>
      </c>
      <c r="H456" t="s">
        <v>112</v>
      </c>
      <c r="I456" t="s">
        <v>68</v>
      </c>
      <c r="J456" t="s">
        <v>68</v>
      </c>
    </row>
    <row r="457" spans="4:10" x14ac:dyDescent="0.5">
      <c r="D457" s="333"/>
      <c r="E457" s="333"/>
      <c r="F457" t="s">
        <v>2598</v>
      </c>
      <c r="G457" t="s">
        <v>2600</v>
      </c>
      <c r="H457" t="s">
        <v>2748</v>
      </c>
      <c r="I457" t="s">
        <v>68</v>
      </c>
      <c r="J457" t="s">
        <v>68</v>
      </c>
    </row>
    <row r="458" spans="4:10" hidden="1" x14ac:dyDescent="0.5">
      <c r="D458" s="333"/>
      <c r="E458" s="333"/>
      <c r="F458" t="s">
        <v>1178</v>
      </c>
      <c r="G458" t="s">
        <v>1179</v>
      </c>
      <c r="H458" t="s">
        <v>86</v>
      </c>
      <c r="I458" t="s">
        <v>2728</v>
      </c>
      <c r="J458" t="s">
        <v>2744</v>
      </c>
    </row>
    <row r="459" spans="4:10" hidden="1" x14ac:dyDescent="0.5">
      <c r="D459" s="333"/>
      <c r="E459" s="333"/>
      <c r="F459" t="s">
        <v>1183</v>
      </c>
      <c r="G459" t="s">
        <v>1185</v>
      </c>
      <c r="H459" t="s">
        <v>183</v>
      </c>
      <c r="I459" t="s">
        <v>2728</v>
      </c>
      <c r="J459" t="s">
        <v>2744</v>
      </c>
    </row>
    <row r="460" spans="4:10" hidden="1" x14ac:dyDescent="0.5">
      <c r="D460" s="333"/>
      <c r="E460" s="333"/>
      <c r="F460" t="s">
        <v>1654</v>
      </c>
      <c r="G460" t="s">
        <v>1655</v>
      </c>
      <c r="I460" t="s">
        <v>2728</v>
      </c>
      <c r="J460" t="s">
        <v>2728</v>
      </c>
    </row>
    <row r="461" spans="4:10" hidden="1" x14ac:dyDescent="0.5">
      <c r="D461" s="333"/>
      <c r="E461" s="333"/>
      <c r="F461" t="s">
        <v>1656</v>
      </c>
      <c r="G461" t="s">
        <v>1657</v>
      </c>
      <c r="H461" t="s">
        <v>86</v>
      </c>
      <c r="I461" t="s">
        <v>2728</v>
      </c>
      <c r="J461" t="s">
        <v>2728</v>
      </c>
    </row>
    <row r="462" spans="4:10" hidden="1" x14ac:dyDescent="0.5">
      <c r="D462" s="333"/>
      <c r="E462" s="333"/>
      <c r="F462" t="s">
        <v>2608</v>
      </c>
      <c r="G462" t="s">
        <v>2610</v>
      </c>
      <c r="H462" t="s">
        <v>298</v>
      </c>
      <c r="I462" t="s">
        <v>2728</v>
      </c>
      <c r="J462" t="s">
        <v>2744</v>
      </c>
    </row>
    <row r="463" spans="4:10" hidden="1" x14ac:dyDescent="0.5">
      <c r="D463" s="333"/>
      <c r="E463" s="333"/>
      <c r="F463" t="s">
        <v>2608</v>
      </c>
      <c r="G463" t="s">
        <v>2618</v>
      </c>
      <c r="H463" t="s">
        <v>2729</v>
      </c>
      <c r="I463" t="s">
        <v>2728</v>
      </c>
      <c r="J463" t="s">
        <v>2744</v>
      </c>
    </row>
    <row r="464" spans="4:10" hidden="1" x14ac:dyDescent="0.5">
      <c r="D464" s="333"/>
      <c r="E464" s="333"/>
      <c r="F464" t="s">
        <v>2608</v>
      </c>
      <c r="G464" t="s">
        <v>2621</v>
      </c>
      <c r="H464" t="s">
        <v>2729</v>
      </c>
      <c r="I464" t="s">
        <v>2728</v>
      </c>
      <c r="J464" t="s">
        <v>2744</v>
      </c>
    </row>
    <row r="465" spans="4:10" x14ac:dyDescent="0.5">
      <c r="D465" s="333"/>
      <c r="E465" s="333"/>
      <c r="F465" t="s">
        <v>2623</v>
      </c>
      <c r="G465" t="s">
        <v>2626</v>
      </c>
      <c r="H465" t="s">
        <v>298</v>
      </c>
      <c r="I465" t="s">
        <v>68</v>
      </c>
      <c r="J465" t="s">
        <v>68</v>
      </c>
    </row>
    <row r="466" spans="4:10" x14ac:dyDescent="0.5">
      <c r="D466" s="333"/>
      <c r="E466" s="333"/>
      <c r="F466" t="s">
        <v>2623</v>
      </c>
      <c r="G466" t="s">
        <v>2634</v>
      </c>
      <c r="H466" t="s">
        <v>2729</v>
      </c>
      <c r="I466" t="s">
        <v>68</v>
      </c>
      <c r="J466" t="s">
        <v>68</v>
      </c>
    </row>
    <row r="467" spans="4:10" x14ac:dyDescent="0.5">
      <c r="D467" s="333"/>
      <c r="E467" s="333"/>
      <c r="F467" t="s">
        <v>2623</v>
      </c>
      <c r="G467" t="s">
        <v>2636</v>
      </c>
      <c r="H467" t="s">
        <v>2729</v>
      </c>
      <c r="I467" t="s">
        <v>68</v>
      </c>
      <c r="J467" t="s">
        <v>68</v>
      </c>
    </row>
    <row r="468" spans="4:10" hidden="1" x14ac:dyDescent="0.5">
      <c r="D468" s="333"/>
      <c r="E468" s="333"/>
      <c r="F468" t="s">
        <v>1658</v>
      </c>
      <c r="G468" t="s">
        <v>1658</v>
      </c>
      <c r="I468" t="s">
        <v>2728</v>
      </c>
      <c r="J468" t="s">
        <v>2728</v>
      </c>
    </row>
    <row r="469" spans="4:10" hidden="1" x14ac:dyDescent="0.5">
      <c r="D469" s="333"/>
      <c r="E469" s="333"/>
      <c r="F469" t="s">
        <v>1658</v>
      </c>
      <c r="G469" t="s">
        <v>1658</v>
      </c>
      <c r="I469" t="s">
        <v>2728</v>
      </c>
      <c r="J469" t="s">
        <v>2728</v>
      </c>
    </row>
    <row r="470" spans="4:10" hidden="1" x14ac:dyDescent="0.5">
      <c r="D470" s="333"/>
      <c r="E470" s="333"/>
      <c r="F470" t="s">
        <v>1658</v>
      </c>
      <c r="G470" t="s">
        <v>1658</v>
      </c>
      <c r="I470" t="s">
        <v>2728</v>
      </c>
      <c r="J470" t="s">
        <v>2728</v>
      </c>
    </row>
    <row r="471" spans="4:10" hidden="1" x14ac:dyDescent="0.5">
      <c r="D471" s="333"/>
      <c r="E471" s="333"/>
      <c r="F471" t="s">
        <v>1659</v>
      </c>
      <c r="G471" t="s">
        <v>1659</v>
      </c>
      <c r="I471" t="s">
        <v>2728</v>
      </c>
      <c r="J471" t="s">
        <v>2728</v>
      </c>
    </row>
    <row r="472" spans="4:10" hidden="1" x14ac:dyDescent="0.5">
      <c r="D472" s="333"/>
      <c r="E472" s="333"/>
      <c r="F472" t="s">
        <v>1659</v>
      </c>
      <c r="G472" t="s">
        <v>1659</v>
      </c>
      <c r="I472" t="s">
        <v>2728</v>
      </c>
      <c r="J472" t="s">
        <v>2728</v>
      </c>
    </row>
    <row r="473" spans="4:10" hidden="1" x14ac:dyDescent="0.5">
      <c r="D473" s="333"/>
      <c r="E473" s="333"/>
      <c r="F473" t="s">
        <v>1659</v>
      </c>
      <c r="G473" t="s">
        <v>1659</v>
      </c>
      <c r="I473" t="s">
        <v>2728</v>
      </c>
      <c r="J473" t="s">
        <v>2728</v>
      </c>
    </row>
    <row r="474" spans="4:10" x14ac:dyDescent="0.5">
      <c r="D474" s="333"/>
      <c r="E474" s="333"/>
      <c r="F474" t="s">
        <v>306</v>
      </c>
      <c r="G474" t="s">
        <v>306</v>
      </c>
      <c r="H474" t="s">
        <v>199</v>
      </c>
      <c r="I474" t="s">
        <v>68</v>
      </c>
      <c r="J474" t="s">
        <v>68</v>
      </c>
    </row>
    <row r="475" spans="4:10" x14ac:dyDescent="0.5">
      <c r="D475" s="333"/>
      <c r="E475" s="333"/>
      <c r="F475" t="s">
        <v>1191</v>
      </c>
      <c r="G475" t="s">
        <v>2645</v>
      </c>
      <c r="H475" t="s">
        <v>2729</v>
      </c>
      <c r="I475" t="s">
        <v>68</v>
      </c>
      <c r="J475" t="s">
        <v>68</v>
      </c>
    </row>
    <row r="476" spans="4:10" hidden="1" x14ac:dyDescent="0.5">
      <c r="D476" s="333"/>
      <c r="E476" s="333"/>
      <c r="F476" t="s">
        <v>1350</v>
      </c>
      <c r="G476" t="s">
        <v>1352</v>
      </c>
      <c r="I476" t="s">
        <v>2728</v>
      </c>
      <c r="J476" t="s">
        <v>2744</v>
      </c>
    </row>
    <row r="477" spans="4:10" hidden="1" x14ac:dyDescent="0.5">
      <c r="D477" s="333"/>
      <c r="E477" s="333"/>
      <c r="F477" t="s">
        <v>1660</v>
      </c>
      <c r="G477" t="s">
        <v>1660</v>
      </c>
      <c r="H477" t="s">
        <v>2729</v>
      </c>
      <c r="I477" t="s">
        <v>2728</v>
      </c>
      <c r="J477" t="s">
        <v>2728</v>
      </c>
    </row>
    <row r="478" spans="4:10" hidden="1" x14ac:dyDescent="0.5">
      <c r="D478" s="333"/>
      <c r="E478" s="333"/>
      <c r="F478" t="s">
        <v>1376</v>
      </c>
      <c r="G478" t="s">
        <v>1373</v>
      </c>
      <c r="I478" t="s">
        <v>2728</v>
      </c>
      <c r="J478" t="s">
        <v>2744</v>
      </c>
    </row>
    <row r="479" spans="4:10" hidden="1" x14ac:dyDescent="0.5">
      <c r="D479" s="333"/>
      <c r="E479" s="333"/>
      <c r="F479" t="s">
        <v>862</v>
      </c>
      <c r="G479" t="s">
        <v>863</v>
      </c>
      <c r="H479" t="s">
        <v>2734</v>
      </c>
      <c r="I479" t="s">
        <v>2728</v>
      </c>
      <c r="J479" t="s">
        <v>2744</v>
      </c>
    </row>
    <row r="480" spans="4:10" hidden="1" x14ac:dyDescent="0.5">
      <c r="D480" s="333"/>
      <c r="E480" s="333"/>
      <c r="F480" t="s">
        <v>1661</v>
      </c>
      <c r="G480" t="s">
        <v>1661</v>
      </c>
      <c r="H480" t="s">
        <v>298</v>
      </c>
      <c r="I480" t="s">
        <v>2728</v>
      </c>
      <c r="J480" t="s">
        <v>2728</v>
      </c>
    </row>
    <row r="481" spans="4:10" hidden="1" x14ac:dyDescent="0.5">
      <c r="D481" s="333"/>
      <c r="E481" s="333"/>
      <c r="F481" t="s">
        <v>862</v>
      </c>
      <c r="G481" t="s">
        <v>863</v>
      </c>
      <c r="H481" t="s">
        <v>199</v>
      </c>
      <c r="I481" t="s">
        <v>2728</v>
      </c>
      <c r="J481" t="s">
        <v>2744</v>
      </c>
    </row>
    <row r="482" spans="4:10" hidden="1" x14ac:dyDescent="0.5">
      <c r="D482" s="333"/>
      <c r="E482" s="333"/>
      <c r="F482" t="s">
        <v>862</v>
      </c>
      <c r="G482" t="s">
        <v>863</v>
      </c>
      <c r="H482" t="s">
        <v>2734</v>
      </c>
      <c r="I482" t="s">
        <v>2728</v>
      </c>
      <c r="J482" t="s">
        <v>2744</v>
      </c>
    </row>
    <row r="483" spans="4:10" hidden="1" x14ac:dyDescent="0.5">
      <c r="D483" s="333"/>
      <c r="E483" s="333"/>
      <c r="F483" t="s">
        <v>1662</v>
      </c>
      <c r="G483" t="s">
        <v>1662</v>
      </c>
      <c r="H483" t="s">
        <v>2729</v>
      </c>
      <c r="I483" t="s">
        <v>2728</v>
      </c>
      <c r="J483" t="s">
        <v>2728</v>
      </c>
    </row>
    <row r="484" spans="4:10" hidden="1" x14ac:dyDescent="0.5">
      <c r="D484" s="333"/>
      <c r="E484" s="333"/>
      <c r="F484" t="s">
        <v>1660</v>
      </c>
      <c r="G484" t="s">
        <v>1660</v>
      </c>
      <c r="I484" t="s">
        <v>2728</v>
      </c>
      <c r="J484" t="s">
        <v>2728</v>
      </c>
    </row>
    <row r="485" spans="4:10" hidden="1" x14ac:dyDescent="0.5">
      <c r="D485" s="333"/>
      <c r="E485" s="333"/>
      <c r="F485" t="s">
        <v>1660</v>
      </c>
      <c r="G485" t="s">
        <v>1660</v>
      </c>
      <c r="H485" t="s">
        <v>298</v>
      </c>
      <c r="I485" t="s">
        <v>2728</v>
      </c>
      <c r="J485" t="s">
        <v>2728</v>
      </c>
    </row>
    <row r="486" spans="4:10" hidden="1" x14ac:dyDescent="0.5">
      <c r="D486" s="333"/>
      <c r="E486" s="333"/>
      <c r="F486" t="s">
        <v>2653</v>
      </c>
      <c r="G486" t="s">
        <v>2653</v>
      </c>
      <c r="H486" t="s">
        <v>298</v>
      </c>
      <c r="I486" t="s">
        <v>2728</v>
      </c>
      <c r="J486" t="s">
        <v>2744</v>
      </c>
    </row>
    <row r="487" spans="4:10" hidden="1" x14ac:dyDescent="0.5">
      <c r="D487" s="333"/>
      <c r="E487" s="333"/>
      <c r="F487" t="s">
        <v>2653</v>
      </c>
      <c r="G487" t="s">
        <v>2653</v>
      </c>
      <c r="H487" t="s">
        <v>2729</v>
      </c>
      <c r="I487" t="s">
        <v>2728</v>
      </c>
      <c r="J487" t="s">
        <v>2744</v>
      </c>
    </row>
    <row r="488" spans="4:10" hidden="1" x14ac:dyDescent="0.5">
      <c r="D488" s="333"/>
      <c r="E488" s="333"/>
      <c r="F488" t="s">
        <v>2653</v>
      </c>
      <c r="G488" t="s">
        <v>2653</v>
      </c>
      <c r="H488" t="s">
        <v>2729</v>
      </c>
      <c r="I488" t="s">
        <v>2728</v>
      </c>
      <c r="J488" t="s">
        <v>2744</v>
      </c>
    </row>
    <row r="489" spans="4:10" x14ac:dyDescent="0.5">
      <c r="D489" s="333"/>
      <c r="E489" s="333"/>
      <c r="F489" t="s">
        <v>1665</v>
      </c>
      <c r="H489" t="s">
        <v>627</v>
      </c>
      <c r="I489" t="s">
        <v>68</v>
      </c>
      <c r="J489" t="s">
        <v>68</v>
      </c>
    </row>
    <row r="490" spans="4:10" x14ac:dyDescent="0.5">
      <c r="D490" s="333"/>
      <c r="E490" s="333"/>
      <c r="F490" t="s">
        <v>288</v>
      </c>
      <c r="G490" t="s">
        <v>2664</v>
      </c>
      <c r="H490" t="s">
        <v>298</v>
      </c>
      <c r="I490" t="s">
        <v>68</v>
      </c>
      <c r="J490" t="s">
        <v>68</v>
      </c>
    </row>
    <row r="491" spans="4:10" x14ac:dyDescent="0.5">
      <c r="D491" s="333"/>
      <c r="E491" s="333"/>
      <c r="F491" t="s">
        <v>288</v>
      </c>
      <c r="G491" t="s">
        <v>2662</v>
      </c>
      <c r="H491" t="s">
        <v>2729</v>
      </c>
      <c r="I491" t="s">
        <v>68</v>
      </c>
      <c r="J491" t="s">
        <v>68</v>
      </c>
    </row>
    <row r="492" spans="4:10" hidden="1" x14ac:dyDescent="0.5">
      <c r="D492" s="333"/>
      <c r="E492" s="333"/>
      <c r="F492" t="s">
        <v>288</v>
      </c>
      <c r="G492" t="s">
        <v>2672</v>
      </c>
      <c r="H492" t="s">
        <v>2729</v>
      </c>
      <c r="I492" t="s">
        <v>2728</v>
      </c>
      <c r="J492" t="s">
        <v>2728</v>
      </c>
    </row>
    <row r="493" spans="4:10" hidden="1" x14ac:dyDescent="0.5">
      <c r="D493" s="333"/>
      <c r="E493" s="333"/>
      <c r="F493" t="s">
        <v>294</v>
      </c>
      <c r="G493" t="s">
        <v>2675</v>
      </c>
      <c r="H493" t="s">
        <v>2729</v>
      </c>
      <c r="I493" t="s">
        <v>2728</v>
      </c>
      <c r="J493" t="s">
        <v>2728</v>
      </c>
    </row>
    <row r="494" spans="4:10" hidden="1" x14ac:dyDescent="0.5">
      <c r="D494" s="333"/>
      <c r="E494" s="333"/>
      <c r="F494" t="s">
        <v>294</v>
      </c>
      <c r="G494" t="s">
        <v>2675</v>
      </c>
      <c r="H494" t="s">
        <v>2729</v>
      </c>
      <c r="I494" t="s">
        <v>2728</v>
      </c>
      <c r="J494" t="s">
        <v>2728</v>
      </c>
    </row>
    <row r="495" spans="4:10" hidden="1" x14ac:dyDescent="0.5">
      <c r="D495" s="333"/>
      <c r="E495" s="333"/>
      <c r="F495" t="s">
        <v>294</v>
      </c>
      <c r="G495" t="s">
        <v>2675</v>
      </c>
      <c r="H495" t="s">
        <v>298</v>
      </c>
      <c r="I495" t="s">
        <v>2728</v>
      </c>
      <c r="J495" t="s">
        <v>2728</v>
      </c>
    </row>
    <row r="496" spans="4:10" hidden="1" x14ac:dyDescent="0.5">
      <c r="D496" s="333"/>
      <c r="E496" s="333"/>
      <c r="F496" t="s">
        <v>1668</v>
      </c>
      <c r="G496" t="s">
        <v>1668</v>
      </c>
      <c r="I496" t="s">
        <v>2728</v>
      </c>
      <c r="J496" t="s">
        <v>2728</v>
      </c>
    </row>
    <row r="497" spans="4:10" hidden="1" x14ac:dyDescent="0.5">
      <c r="D497" s="333"/>
      <c r="E497" s="333"/>
      <c r="F497" t="s">
        <v>1668</v>
      </c>
      <c r="G497" t="s">
        <v>1668</v>
      </c>
      <c r="I497" t="s">
        <v>2728</v>
      </c>
      <c r="J497" t="s">
        <v>2728</v>
      </c>
    </row>
    <row r="498" spans="4:10" hidden="1" x14ac:dyDescent="0.5">
      <c r="D498" s="333"/>
      <c r="E498" s="333"/>
      <c r="F498" t="s">
        <v>1668</v>
      </c>
      <c r="G498" t="s">
        <v>1668</v>
      </c>
      <c r="I498" t="s">
        <v>2728</v>
      </c>
      <c r="J498" t="s">
        <v>2728</v>
      </c>
    </row>
    <row r="499" spans="4:10" hidden="1" x14ac:dyDescent="0.5">
      <c r="D499" s="333"/>
      <c r="E499" s="333"/>
      <c r="F499" t="s">
        <v>1669</v>
      </c>
      <c r="G499" t="s">
        <v>1669</v>
      </c>
      <c r="I499" t="s">
        <v>2728</v>
      </c>
      <c r="J499" t="s">
        <v>2728</v>
      </c>
    </row>
    <row r="500" spans="4:10" hidden="1" x14ac:dyDescent="0.5">
      <c r="D500" s="333"/>
      <c r="E500" s="333"/>
      <c r="F500" t="s">
        <v>1669</v>
      </c>
      <c r="G500" t="s">
        <v>1669</v>
      </c>
      <c r="I500" t="s">
        <v>2728</v>
      </c>
      <c r="J500" t="s">
        <v>2728</v>
      </c>
    </row>
    <row r="501" spans="4:10" hidden="1" x14ac:dyDescent="0.5">
      <c r="D501" s="333"/>
      <c r="E501" s="333"/>
      <c r="F501" t="s">
        <v>1669</v>
      </c>
      <c r="G501" t="s">
        <v>1669</v>
      </c>
      <c r="I501" t="s">
        <v>2728</v>
      </c>
      <c r="J501" t="s">
        <v>2728</v>
      </c>
    </row>
    <row r="502" spans="4:10" hidden="1" x14ac:dyDescent="0.5">
      <c r="D502" s="333"/>
      <c r="E502" s="333"/>
      <c r="F502" t="s">
        <v>1661</v>
      </c>
      <c r="G502" t="s">
        <v>1661</v>
      </c>
      <c r="H502" t="s">
        <v>2729</v>
      </c>
      <c r="I502" t="s">
        <v>2728</v>
      </c>
      <c r="J502" t="s">
        <v>2728</v>
      </c>
    </row>
    <row r="503" spans="4:10" hidden="1" x14ac:dyDescent="0.5">
      <c r="D503" s="333"/>
      <c r="E503" s="333"/>
      <c r="F503" t="s">
        <v>1661</v>
      </c>
      <c r="G503" t="s">
        <v>1661</v>
      </c>
      <c r="I503" t="s">
        <v>2728</v>
      </c>
      <c r="J503" t="s">
        <v>2728</v>
      </c>
    </row>
    <row r="504" spans="4:10" hidden="1" x14ac:dyDescent="0.5">
      <c r="D504" s="333"/>
      <c r="E504" s="333"/>
      <c r="F504" t="s">
        <v>306</v>
      </c>
      <c r="G504" t="s">
        <v>306</v>
      </c>
      <c r="I504" t="s">
        <v>2728</v>
      </c>
      <c r="J504" t="s">
        <v>2728</v>
      </c>
    </row>
    <row r="505" spans="4:10" hidden="1" x14ac:dyDescent="0.5">
      <c r="D505" s="333"/>
      <c r="E505" s="333"/>
      <c r="F505" t="s">
        <v>1662</v>
      </c>
      <c r="G505" t="s">
        <v>1662</v>
      </c>
      <c r="I505" t="s">
        <v>2728</v>
      </c>
      <c r="J505" t="s">
        <v>2728</v>
      </c>
    </row>
    <row r="506" spans="4:10" hidden="1" x14ac:dyDescent="0.5">
      <c r="D506" s="333"/>
      <c r="E506" s="333"/>
      <c r="F506" t="s">
        <v>1662</v>
      </c>
      <c r="G506" t="s">
        <v>1662</v>
      </c>
      <c r="H506" t="s">
        <v>298</v>
      </c>
      <c r="I506" t="s">
        <v>2728</v>
      </c>
      <c r="J506" t="s">
        <v>2728</v>
      </c>
    </row>
    <row r="507" spans="4:10" hidden="1" x14ac:dyDescent="0.5">
      <c r="D507" s="333"/>
      <c r="E507" s="333"/>
      <c r="F507" t="s">
        <v>296</v>
      </c>
      <c r="G507" t="s">
        <v>296</v>
      </c>
      <c r="I507" t="s">
        <v>2728</v>
      </c>
      <c r="J507" t="s">
        <v>2728</v>
      </c>
    </row>
    <row r="508" spans="4:10" hidden="1" x14ac:dyDescent="0.5">
      <c r="D508" s="333"/>
      <c r="E508" s="333"/>
      <c r="F508" t="s">
        <v>296</v>
      </c>
      <c r="G508" t="s">
        <v>296</v>
      </c>
      <c r="I508" t="s">
        <v>2728</v>
      </c>
      <c r="J508" t="s">
        <v>2728</v>
      </c>
    </row>
    <row r="509" spans="4:10" hidden="1" x14ac:dyDescent="0.5">
      <c r="D509" s="333"/>
      <c r="E509" s="333"/>
      <c r="F509" t="s">
        <v>296</v>
      </c>
      <c r="G509" t="s">
        <v>296</v>
      </c>
      <c r="H509" t="s">
        <v>2729</v>
      </c>
      <c r="I509" t="s">
        <v>2728</v>
      </c>
      <c r="J509" t="s">
        <v>2728</v>
      </c>
    </row>
    <row r="510" spans="4:10" hidden="1" x14ac:dyDescent="0.5">
      <c r="D510" s="333"/>
      <c r="E510" s="333"/>
      <c r="F510" t="s">
        <v>299</v>
      </c>
      <c r="G510" t="s">
        <v>299</v>
      </c>
      <c r="I510" t="s">
        <v>2728</v>
      </c>
      <c r="J510" t="s">
        <v>2728</v>
      </c>
    </row>
    <row r="511" spans="4:10" hidden="1" x14ac:dyDescent="0.5">
      <c r="D511" s="333"/>
      <c r="E511" s="333"/>
      <c r="F511" t="s">
        <v>299</v>
      </c>
      <c r="G511" t="s">
        <v>299</v>
      </c>
      <c r="I511" t="s">
        <v>2728</v>
      </c>
      <c r="J511" t="s">
        <v>2728</v>
      </c>
    </row>
    <row r="512" spans="4:10" hidden="1" x14ac:dyDescent="0.5">
      <c r="D512" s="333"/>
      <c r="E512" s="333"/>
      <c r="F512" t="s">
        <v>299</v>
      </c>
      <c r="G512" t="s">
        <v>299</v>
      </c>
      <c r="H512" t="s">
        <v>2729</v>
      </c>
      <c r="I512" t="s">
        <v>2728</v>
      </c>
      <c r="J512" t="s">
        <v>2728</v>
      </c>
    </row>
    <row r="513" spans="4:10" hidden="1" x14ac:dyDescent="0.5">
      <c r="D513" s="333"/>
      <c r="E513" s="333"/>
      <c r="F513" t="s">
        <v>302</v>
      </c>
      <c r="G513" t="s">
        <v>302</v>
      </c>
      <c r="I513" t="s">
        <v>2728</v>
      </c>
      <c r="J513" t="s">
        <v>2728</v>
      </c>
    </row>
    <row r="514" spans="4:10" hidden="1" x14ac:dyDescent="0.5">
      <c r="D514" s="333"/>
      <c r="E514" s="333"/>
      <c r="F514" t="s">
        <v>302</v>
      </c>
      <c r="G514" t="s">
        <v>302</v>
      </c>
      <c r="I514" t="s">
        <v>2728</v>
      </c>
      <c r="J514" t="s">
        <v>2728</v>
      </c>
    </row>
    <row r="515" spans="4:10" hidden="1" x14ac:dyDescent="0.5">
      <c r="D515" s="333"/>
      <c r="E515" s="333"/>
      <c r="F515" t="s">
        <v>302</v>
      </c>
      <c r="G515" t="s">
        <v>302</v>
      </c>
      <c r="H515" t="s">
        <v>2729</v>
      </c>
      <c r="I515" t="s">
        <v>2728</v>
      </c>
      <c r="J515" t="s">
        <v>2728</v>
      </c>
    </row>
    <row r="516" spans="4:10" hidden="1" x14ac:dyDescent="0.5">
      <c r="D516" s="333"/>
      <c r="E516" s="333"/>
      <c r="F516" t="s">
        <v>304</v>
      </c>
      <c r="G516" t="s">
        <v>1675</v>
      </c>
      <c r="I516" t="s">
        <v>2728</v>
      </c>
      <c r="J516" t="s">
        <v>2728</v>
      </c>
    </row>
    <row r="517" spans="4:10" hidden="1" x14ac:dyDescent="0.5">
      <c r="D517" s="333"/>
      <c r="E517" s="333"/>
      <c r="F517" t="s">
        <v>2686</v>
      </c>
      <c r="G517" t="s">
        <v>2685</v>
      </c>
      <c r="H517" t="s">
        <v>2729</v>
      </c>
      <c r="I517" t="s">
        <v>2728</v>
      </c>
      <c r="J517" t="s">
        <v>2744</v>
      </c>
    </row>
    <row r="518" spans="4:10" hidden="1" x14ac:dyDescent="0.5">
      <c r="D518" s="333"/>
      <c r="E518" s="333"/>
      <c r="F518" t="s">
        <v>2686</v>
      </c>
      <c r="G518" t="s">
        <v>2692</v>
      </c>
      <c r="H518" t="s">
        <v>2729</v>
      </c>
      <c r="I518" t="s">
        <v>2728</v>
      </c>
      <c r="J518" t="s">
        <v>2744</v>
      </c>
    </row>
    <row r="519" spans="4:10" hidden="1" x14ac:dyDescent="0.5">
      <c r="D519" s="333"/>
      <c r="E519" s="333"/>
      <c r="F519" t="s">
        <v>2686</v>
      </c>
      <c r="G519" t="s">
        <v>2695</v>
      </c>
      <c r="H519" t="s">
        <v>298</v>
      </c>
      <c r="I519" t="s">
        <v>2728</v>
      </c>
      <c r="J519" t="s">
        <v>2744</v>
      </c>
    </row>
    <row r="520" spans="4:10" hidden="1" x14ac:dyDescent="0.5">
      <c r="D520" s="333"/>
      <c r="E520" s="333"/>
      <c r="F520" t="s">
        <v>1677</v>
      </c>
      <c r="G520" t="s">
        <v>1677</v>
      </c>
      <c r="I520" t="s">
        <v>2728</v>
      </c>
      <c r="J520" t="s">
        <v>2744</v>
      </c>
    </row>
    <row r="521" spans="4:10" hidden="1" x14ac:dyDescent="0.5">
      <c r="D521" s="333"/>
      <c r="E521" s="333"/>
      <c r="F521" t="s">
        <v>1681</v>
      </c>
      <c r="G521" t="s">
        <v>1681</v>
      </c>
      <c r="H521" t="s">
        <v>86</v>
      </c>
      <c r="I521" t="s">
        <v>2728</v>
      </c>
      <c r="J521" t="s">
        <v>2744</v>
      </c>
    </row>
    <row r="522" spans="4:10" hidden="1" x14ac:dyDescent="0.5">
      <c r="D522" s="333"/>
      <c r="E522" s="333"/>
      <c r="F522" t="s">
        <v>1681</v>
      </c>
      <c r="G522" t="s">
        <v>1681</v>
      </c>
      <c r="H522" t="s">
        <v>86</v>
      </c>
      <c r="I522" t="s">
        <v>2728</v>
      </c>
      <c r="J522" t="s">
        <v>2744</v>
      </c>
    </row>
    <row r="523" spans="4:10" hidden="1" x14ac:dyDescent="0.5">
      <c r="D523" s="333"/>
      <c r="E523" s="333"/>
      <c r="F523" t="s">
        <v>1681</v>
      </c>
      <c r="G523" t="s">
        <v>1681</v>
      </c>
      <c r="H523" t="s">
        <v>199</v>
      </c>
      <c r="I523" t="s">
        <v>2728</v>
      </c>
      <c r="J523" t="s">
        <v>2744</v>
      </c>
    </row>
    <row r="524" spans="4:10" hidden="1" x14ac:dyDescent="0.5">
      <c r="D524" s="333"/>
      <c r="E524" s="333"/>
      <c r="F524" t="s">
        <v>1688</v>
      </c>
      <c r="G524" t="s">
        <v>1689</v>
      </c>
      <c r="I524" t="s">
        <v>2728</v>
      </c>
      <c r="J524" t="s">
        <v>2728</v>
      </c>
    </row>
    <row r="525" spans="4:10" hidden="1" x14ac:dyDescent="0.5">
      <c r="D525" s="333"/>
      <c r="E525" s="333"/>
      <c r="F525" t="s">
        <v>1690</v>
      </c>
      <c r="G525" t="s">
        <v>1691</v>
      </c>
      <c r="H525" t="s">
        <v>86</v>
      </c>
      <c r="I525" t="s">
        <v>2728</v>
      </c>
      <c r="J525" t="s">
        <v>2728</v>
      </c>
    </row>
    <row r="526" spans="4:10" x14ac:dyDescent="0.5">
      <c r="D526" s="333"/>
      <c r="E526" s="333"/>
      <c r="F526" t="s">
        <v>1693</v>
      </c>
      <c r="G526" t="s">
        <v>1696</v>
      </c>
      <c r="H526" t="s">
        <v>627</v>
      </c>
      <c r="I526" t="s">
        <v>68</v>
      </c>
      <c r="J526" t="s">
        <v>2731</v>
      </c>
    </row>
    <row r="527" spans="4:10" x14ac:dyDescent="0.5">
      <c r="D527" s="333"/>
      <c r="E527" s="333"/>
      <c r="F527" t="s">
        <v>1693</v>
      </c>
      <c r="G527" t="s">
        <v>1702</v>
      </c>
      <c r="H527" t="s">
        <v>627</v>
      </c>
      <c r="I527" t="s">
        <v>68</v>
      </c>
      <c r="J527" t="s">
        <v>2731</v>
      </c>
    </row>
    <row r="528" spans="4:10" hidden="1" x14ac:dyDescent="0.5">
      <c r="D528" s="333"/>
      <c r="E528" s="333"/>
      <c r="F528" t="s">
        <v>2697</v>
      </c>
      <c r="G528" t="s">
        <v>2699</v>
      </c>
      <c r="I528" t="s">
        <v>2728</v>
      </c>
      <c r="J528" t="s">
        <v>2744</v>
      </c>
    </row>
    <row r="529" spans="4:10" hidden="1" x14ac:dyDescent="0.5">
      <c r="D529" s="333"/>
      <c r="E529" s="333"/>
      <c r="F529" t="s">
        <v>2697</v>
      </c>
      <c r="G529" t="s">
        <v>2705</v>
      </c>
      <c r="I529" t="s">
        <v>2728</v>
      </c>
      <c r="J529" t="s">
        <v>2744</v>
      </c>
    </row>
    <row r="530" spans="4:10" hidden="1" x14ac:dyDescent="0.5">
      <c r="D530" s="333"/>
      <c r="E530" s="333"/>
      <c r="F530" t="s">
        <v>2697</v>
      </c>
      <c r="G530" t="s">
        <v>2707</v>
      </c>
      <c r="I530" t="s">
        <v>2728</v>
      </c>
      <c r="J530" t="s">
        <v>2744</v>
      </c>
    </row>
    <row r="531" spans="4:10" hidden="1" x14ac:dyDescent="0.5">
      <c r="D531" s="333"/>
      <c r="E531" s="333"/>
      <c r="F531" t="s">
        <v>1705</v>
      </c>
      <c r="G531" t="s">
        <v>1706</v>
      </c>
      <c r="I531" t="s">
        <v>2728</v>
      </c>
      <c r="J531" t="s">
        <v>2744</v>
      </c>
    </row>
    <row r="532" spans="4:10" x14ac:dyDescent="0.5">
      <c r="D532" s="333"/>
      <c r="E532" s="333"/>
      <c r="F532" t="s">
        <v>2708</v>
      </c>
      <c r="G532" t="s">
        <v>2709</v>
      </c>
      <c r="H532" t="s">
        <v>112</v>
      </c>
      <c r="I532" t="s">
        <v>68</v>
      </c>
      <c r="J532" t="s">
        <v>2731</v>
      </c>
    </row>
    <row r="533" spans="4:10" hidden="1" x14ac:dyDescent="0.5">
      <c r="D533" s="333"/>
      <c r="E533" s="333"/>
      <c r="F533" t="s">
        <v>1709</v>
      </c>
      <c r="G533" t="s">
        <v>1709</v>
      </c>
      <c r="I533" t="s">
        <v>2728</v>
      </c>
      <c r="J533" t="s">
        <v>2744</v>
      </c>
    </row>
    <row r="534" spans="4:10" hidden="1" x14ac:dyDescent="0.5">
      <c r="D534" s="333"/>
      <c r="E534" s="333"/>
      <c r="F534" t="s">
        <v>1712</v>
      </c>
      <c r="G534" t="s">
        <v>1713</v>
      </c>
      <c r="I534" t="s">
        <v>2728</v>
      </c>
      <c r="J534" t="s">
        <v>2744</v>
      </c>
    </row>
    <row r="535" spans="4:10" hidden="1" x14ac:dyDescent="0.5">
      <c r="D535" s="333"/>
      <c r="E535" s="333"/>
      <c r="F535" t="s">
        <v>1201</v>
      </c>
      <c r="G535" t="s">
        <v>1203</v>
      </c>
      <c r="H535" t="s">
        <v>1114</v>
      </c>
      <c r="I535" t="s">
        <v>2728</v>
      </c>
      <c r="J535" t="s">
        <v>2744</v>
      </c>
    </row>
    <row r="536" spans="4:10" hidden="1" x14ac:dyDescent="0.5">
      <c r="D536" s="333"/>
      <c r="E536" s="333"/>
      <c r="F536" t="s">
        <v>2715</v>
      </c>
      <c r="G536" t="s">
        <v>2717</v>
      </c>
      <c r="H536" t="s">
        <v>999</v>
      </c>
      <c r="I536" t="s">
        <v>2728</v>
      </c>
      <c r="J536" t="s">
        <v>2744</v>
      </c>
    </row>
  </sheetData>
  <autoFilter ref="F2:J536" xr:uid="{C56B8428-7FBD-4582-A01D-0E4ABE98EFB3}">
    <filterColumn colId="3">
      <filters>
        <filter val="Y"/>
        <filter val="Y - EXPECTED DATE"/>
        <filter val="Y - EXPECTED Hold"/>
      </filters>
    </filterColumn>
  </autoFilter>
  <mergeCells count="1">
    <mergeCell ref="D1:E1"/>
  </mergeCells>
  <pageMargins left="0.7" right="0.7" top="0.75" bottom="0.75" header="0.3" footer="0.3"/>
  <headerFooter>
    <oddHeader>&amp;L&amp;"Calibri"&amp;10&amp;K000000 Confidential&amp;1#_x000D_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2F8D-95F7-4634-9AE1-D8AF2F52F5EB}">
  <sheetPr>
    <tabColor rgb="FF0070C0"/>
  </sheetPr>
  <dimension ref="D3:G26"/>
  <sheetViews>
    <sheetView workbookViewId="0">
      <selection activeCell="J76" sqref="J76"/>
    </sheetView>
  </sheetViews>
  <sheetFormatPr defaultColWidth="9.1796875" defaultRowHeight="16.5" x14ac:dyDescent="0.5"/>
  <cols>
    <col min="4" max="4" width="23.1796875" bestFit="1" customWidth="1"/>
    <col min="7" max="7" width="11.81640625" bestFit="1" customWidth="1"/>
  </cols>
  <sheetData>
    <row r="3" spans="4:7" x14ac:dyDescent="0.5">
      <c r="D3" s="3" t="s">
        <v>2750</v>
      </c>
      <c r="G3" s="3" t="s">
        <v>2751</v>
      </c>
    </row>
    <row r="4" spans="4:7" x14ac:dyDescent="0.5">
      <c r="D4" s="2" t="s">
        <v>2752</v>
      </c>
      <c r="G4" s="2" t="s">
        <v>2456</v>
      </c>
    </row>
    <row r="5" spans="4:7" x14ac:dyDescent="0.5">
      <c r="D5" s="2" t="s">
        <v>2753</v>
      </c>
    </row>
    <row r="6" spans="4:7" x14ac:dyDescent="0.5">
      <c r="D6" s="2" t="s">
        <v>2754</v>
      </c>
    </row>
    <row r="7" spans="4:7" x14ac:dyDescent="0.5">
      <c r="D7" s="2" t="s">
        <v>2755</v>
      </c>
    </row>
    <row r="8" spans="4:7" x14ac:dyDescent="0.5">
      <c r="D8" s="2" t="s">
        <v>2756</v>
      </c>
    </row>
    <row r="9" spans="4:7" x14ac:dyDescent="0.5">
      <c r="D9" s="2" t="s">
        <v>2757</v>
      </c>
    </row>
    <row r="10" spans="4:7" x14ac:dyDescent="0.5">
      <c r="D10" s="2" t="s">
        <v>2758</v>
      </c>
    </row>
    <row r="11" spans="4:7" x14ac:dyDescent="0.5">
      <c r="D11" s="2" t="s">
        <v>2759</v>
      </c>
    </row>
    <row r="12" spans="4:7" x14ac:dyDescent="0.5">
      <c r="D12" s="2" t="s">
        <v>2760</v>
      </c>
    </row>
    <row r="13" spans="4:7" x14ac:dyDescent="0.5">
      <c r="D13" s="2" t="s">
        <v>2761</v>
      </c>
    </row>
    <row r="14" spans="4:7" x14ac:dyDescent="0.5">
      <c r="D14" s="2" t="s">
        <v>2762</v>
      </c>
    </row>
    <row r="15" spans="4:7" x14ac:dyDescent="0.5">
      <c r="D15" s="2" t="s">
        <v>2763</v>
      </c>
    </row>
    <row r="16" spans="4:7" x14ac:dyDescent="0.5">
      <c r="D16" s="2" t="s">
        <v>2590</v>
      </c>
    </row>
    <row r="17" spans="4:4" x14ac:dyDescent="0.5">
      <c r="D17" s="2" t="s">
        <v>2764</v>
      </c>
    </row>
    <row r="18" spans="4:4" x14ac:dyDescent="0.5">
      <c r="D18" s="2" t="s">
        <v>2765</v>
      </c>
    </row>
    <row r="19" spans="4:4" x14ac:dyDescent="0.5">
      <c r="D19" s="2" t="s">
        <v>2766</v>
      </c>
    </row>
    <row r="20" spans="4:4" x14ac:dyDescent="0.5">
      <c r="D20" s="2" t="s">
        <v>2767</v>
      </c>
    </row>
    <row r="21" spans="4:4" x14ac:dyDescent="0.5">
      <c r="D21" s="2" t="s">
        <v>2768</v>
      </c>
    </row>
    <row r="22" spans="4:4" x14ac:dyDescent="0.5">
      <c r="D22" s="2" t="s">
        <v>2769</v>
      </c>
    </row>
    <row r="23" spans="4:4" x14ac:dyDescent="0.5">
      <c r="D23" s="2" t="s">
        <v>2770</v>
      </c>
    </row>
    <row r="24" spans="4:4" x14ac:dyDescent="0.5">
      <c r="D24" s="2" t="s">
        <v>2708</v>
      </c>
    </row>
    <row r="25" spans="4:4" x14ac:dyDescent="0.5">
      <c r="D25" s="2" t="s">
        <v>2456</v>
      </c>
    </row>
    <row r="26" spans="4:4" x14ac:dyDescent="0.5">
      <c r="D26" s="2" t="s">
        <v>2771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8478-F1A7-4678-96B0-B4C22548D641}">
  <sheetPr>
    <tabColor rgb="FF00B050"/>
  </sheetPr>
  <dimension ref="B3:K121"/>
  <sheetViews>
    <sheetView showGridLines="0" zoomScale="70" zoomScaleNormal="70" workbookViewId="0">
      <selection activeCell="M9" sqref="M9"/>
    </sheetView>
  </sheetViews>
  <sheetFormatPr defaultColWidth="8.7265625" defaultRowHeight="16.5" x14ac:dyDescent="0.5"/>
  <cols>
    <col min="2" max="2" width="58.81640625" style="384" bestFit="1" customWidth="1"/>
    <col min="3" max="4" width="49.7265625" style="384" customWidth="1"/>
    <col min="5" max="6" width="35.26953125" style="384" customWidth="1"/>
    <col min="7" max="8" width="20" style="384" customWidth="1"/>
    <col min="9" max="9" width="18.453125" customWidth="1"/>
    <col min="11" max="11" width="36.26953125" customWidth="1"/>
  </cols>
  <sheetData>
    <row r="3" spans="2:11" ht="33" x14ac:dyDescent="0.5">
      <c r="K3" s="387" t="s">
        <v>2841</v>
      </c>
    </row>
    <row r="4" spans="2:11" x14ac:dyDescent="0.5">
      <c r="K4" s="396" t="s">
        <v>2842</v>
      </c>
    </row>
    <row r="5" spans="2:11" x14ac:dyDescent="0.5">
      <c r="B5" s="406" t="s">
        <v>55</v>
      </c>
      <c r="C5" s="406"/>
      <c r="D5" s="406"/>
      <c r="E5" s="406"/>
      <c r="F5" s="406"/>
      <c r="G5" s="406"/>
      <c r="H5" s="406"/>
      <c r="K5" s="397" t="s">
        <v>2843</v>
      </c>
    </row>
    <row r="6" spans="2:11" x14ac:dyDescent="0.5">
      <c r="B6" s="377" t="s">
        <v>27</v>
      </c>
      <c r="C6" s="377" t="s">
        <v>47</v>
      </c>
      <c r="D6" s="376" t="s">
        <v>2798</v>
      </c>
      <c r="E6" s="377" t="s">
        <v>452</v>
      </c>
      <c r="F6" s="377" t="s">
        <v>40</v>
      </c>
      <c r="G6" s="377" t="s">
        <v>453</v>
      </c>
      <c r="H6" s="377" t="s">
        <v>454</v>
      </c>
    </row>
    <row r="7" spans="2:11" x14ac:dyDescent="0.5">
      <c r="B7" s="387" t="s">
        <v>56</v>
      </c>
      <c r="C7" s="387" t="str">
        <f>+_xlfn.XLOOKUP(B7,Summary!$B$12:$B$121,Summary!$W$12:$W$121)</f>
        <v>N/A (ready to be integrated trhough New Mercurio)</v>
      </c>
      <c r="D7" s="387" t="str">
        <f>+_xlfn.XLOOKUP(B7,Summary!$B$12:$B$121,Summary!$V$12:$V$121)</f>
        <v>Credit Approval</v>
      </c>
      <c r="E7" s="387" t="str">
        <f>+_xlfn.XLOOKUP(B7,Summary!$B$12:$B$121,Summary!$L$12:$L$121)</f>
        <v>-</v>
      </c>
      <c r="F7" s="387" t="str">
        <f>+_xlfn.XLOOKUP(B7,Summary!$B$12:$B$121,Summary!$O$12:$O$121)</f>
        <v>Proposal Name</v>
      </c>
      <c r="G7" s="387"/>
      <c r="H7" s="387" t="str">
        <f>+_xlfn.XLOOKUP(B7,Summary!$B$12:$B$121,Summary!$AH$12:$AH$121)</f>
        <v>N</v>
      </c>
    </row>
    <row r="8" spans="2:11" ht="33" x14ac:dyDescent="0.5">
      <c r="B8" s="387" t="s">
        <v>66</v>
      </c>
      <c r="C8" s="387" t="str">
        <f>+_xlfn.XLOOKUP(B8,Summary!$B$12:$B$121,Summary!$W$12:$W$121)</f>
        <v>N/A (ready to be integrated trhough New Mercurio)</v>
      </c>
      <c r="D8" s="387" t="str">
        <f>+_xlfn.XLOOKUP(B8,Summary!$B$12:$B$121,Summary!$V$12:$V$121)</f>
        <v>Credit Approval</v>
      </c>
      <c r="E8" s="387" t="str">
        <f>+_xlfn.XLOOKUP(B8,Summary!$B$12:$B$121,Summary!$L$12:$L$121)</f>
        <v>Screen: Loans --&gt; Loans Detail --&gt; Loans Detail --&gt; Product Package</v>
      </c>
      <c r="F8" s="387" t="str">
        <f>+_xlfn.XLOOKUP(B8,Summary!$B$12:$B$121,Summary!$O$12:$O$121)</f>
        <v>Deal Name</v>
      </c>
      <c r="G8" s="387"/>
      <c r="H8" s="387" t="str">
        <f>+_xlfn.XLOOKUP(B8,Summary!$B$12:$B$121,Summary!$AH$12:$AH$121)</f>
        <v>Y</v>
      </c>
    </row>
    <row r="9" spans="2:11" x14ac:dyDescent="0.5">
      <c r="B9" s="387" t="s">
        <v>72</v>
      </c>
      <c r="C9" s="387" t="str">
        <f>+_xlfn.XLOOKUP(B9,Summary!$B$12:$B$121,Summary!$W$12:$W$121)</f>
        <v>N/A (ready to be integrated trhough New Mercurio)</v>
      </c>
      <c r="D9" s="387" t="str">
        <f>+_xlfn.XLOOKUP(B9,Summary!$B$12:$B$121,Summary!$V$12:$V$121)</f>
        <v>Credit Approval</v>
      </c>
      <c r="E9" s="387" t="str">
        <f>+_xlfn.XLOOKUP(B9,Summary!$B$12:$B$121,Summary!$L$12:$L$121)</f>
        <v>-</v>
      </c>
      <c r="F9" s="387" t="str">
        <f>+_xlfn.XLOOKUP(B9,Summary!$B$12:$B$121,Summary!$O$12:$O$121)</f>
        <v>UW/WH/BE</v>
      </c>
      <c r="G9" s="387"/>
      <c r="H9" s="387" t="str">
        <f>+_xlfn.XLOOKUP(B9,Summary!$B$12:$B$121,Summary!$AH$12:$AH$121)</f>
        <v>Y</v>
      </c>
    </row>
    <row r="10" spans="2:11" ht="33" x14ac:dyDescent="0.5">
      <c r="B10" s="387" t="s">
        <v>76</v>
      </c>
      <c r="C10" s="387" t="str">
        <f>+_xlfn.XLOOKUP(B10,Summary!$B$12:$B$121,Summary!$W$12:$W$121)</f>
        <v>N/A (ready to be integrated trhough New Mercurio)</v>
      </c>
      <c r="D10" s="387" t="str">
        <f>+_xlfn.XLOOKUP(B10,Summary!$B$12:$B$121,Summary!$V$12:$V$121)</f>
        <v>Credit Approval</v>
      </c>
      <c r="E10" s="387" t="str">
        <f>+_xlfn.XLOOKUP(B10,Summary!$B$12:$B$121,Summary!$L$12:$L$121)</f>
        <v>Screen: Loans --&gt; Booking --&gt; Deal Classification --&gt; Deal Classification</v>
      </c>
      <c r="F10" s="387" t="str">
        <f>+_xlfn.XLOOKUP(B10,Summary!$B$12:$B$121,Summary!$O$12:$O$121)</f>
        <v>Deal Classification</v>
      </c>
      <c r="G10" s="387"/>
      <c r="H10" s="387" t="str">
        <f>+_xlfn.XLOOKUP(B10,Summary!$B$12:$B$121,Summary!$AH$12:$AH$121)</f>
        <v>N</v>
      </c>
    </row>
    <row r="11" spans="2:11" x14ac:dyDescent="0.5">
      <c r="B11" s="386" t="s">
        <v>2805</v>
      </c>
      <c r="C11" s="387" t="str">
        <f>+_xlfn.XLOOKUP(B11,Summary!$B$12:$B$121,Summary!$W$12:$W$121)</f>
        <v>N/A (ready to be integrated trhough LIQ)</v>
      </c>
      <c r="D11" s="387" t="str">
        <f>+_xlfn.XLOOKUP(B11,Summary!$B$12:$B$121,Summary!$V$12:$V$121)</f>
        <v>Loan IQ</v>
      </c>
      <c r="E11" s="387" t="str">
        <f>+_xlfn.XLOOKUP(B11,Summary!$B$12:$B$121,Summary!$L$12:$L$121)</f>
        <v>-</v>
      </c>
      <c r="F11" s="387" t="str">
        <f>+_xlfn.XLOOKUP(B11,Summary!$B$12:$B$121,Summary!$O$12:$O$121)</f>
        <v>-</v>
      </c>
      <c r="G11" s="387"/>
      <c r="H11" s="387" t="str">
        <f>+_xlfn.XLOOKUP(B11,Summary!$B$12:$B$121,Summary!$AH$12:$AH$121)</f>
        <v>Y</v>
      </c>
    </row>
    <row r="12" spans="2:11" ht="99" x14ac:dyDescent="0.5">
      <c r="B12" s="387" t="s">
        <v>2795</v>
      </c>
      <c r="C12" s="387" t="str">
        <f>+_xlfn.XLOOKUP(B12,Summary!$B$12:$B$121,Summary!$W$12:$W$121)</f>
        <v>To be confirmed by the user:
- Possible values that this field can take and compare them with the "Deal status" field in Mercurio (((Origination - Under Analysis - Structuring (IFT) - MO Review - Booking - Close)).
- whether the field will be autocompleted in 1SS according to the screen in which the user is inputing the data.</v>
      </c>
      <c r="D12" s="387" t="str">
        <f>+_xlfn.XLOOKUP(B12,Summary!$B$12:$B$121,Summary!$V$12:$V$121)</f>
        <v>Manual</v>
      </c>
      <c r="E12" s="387" t="str">
        <f>+_xlfn.XLOOKUP(B12,Summary!$B$12:$B$121,Summary!$L$12:$L$121)</f>
        <v>-</v>
      </c>
      <c r="F12" s="387" t="str">
        <f>+_xlfn.XLOOKUP(B12,Summary!$B$12:$B$121,Summary!$O$12:$O$121)</f>
        <v>-</v>
      </c>
      <c r="G12" s="387"/>
      <c r="H12" s="387" t="str">
        <f>+_xlfn.XLOOKUP(B12,Summary!$B$12:$B$121,Summary!$AH$12:$AH$121)</f>
        <v>N</v>
      </c>
    </row>
    <row r="13" spans="2:11" ht="82.5" x14ac:dyDescent="0.5">
      <c r="B13" s="387" t="s">
        <v>81</v>
      </c>
      <c r="C13" s="387" t="str">
        <f>+_xlfn.XLOOKUP(B13,Summary!$B$12:$B$121,Summary!$W$12:$W$121)</f>
        <v>To be confirmed by Mercurio Team:
- If "Business" field in Mercurio is a possible option in order to integrate it.
- Understand the implications of not being integrated with JQUEST.</v>
      </c>
      <c r="D13" s="387" t="str">
        <f>+_xlfn.XLOOKUP(B13,Summary!$B$12:$B$121,Summary!$V$12:$V$121)</f>
        <v>Credit Approval</v>
      </c>
      <c r="E13" s="387" t="str">
        <f>+_xlfn.XLOOKUP(B13,Summary!$B$12:$B$121,Summary!$L$12:$L$121)</f>
        <v>Screen: Product Package --&gt; Product Package Detail --&gt; Product Package Detail --&gt; Business line/LBO</v>
      </c>
      <c r="F13" s="387" t="str">
        <f>+_xlfn.XLOOKUP(B13,Summary!$B$12:$B$121,Summary!$O$12:$O$121)</f>
        <v>Business</v>
      </c>
      <c r="G13" s="387"/>
      <c r="H13" s="387" t="str">
        <f>+_xlfn.XLOOKUP(B13,Summary!$B$12:$B$121,Summary!$AH$12:$AH$121)</f>
        <v>N</v>
      </c>
    </row>
    <row r="14" spans="2:11" x14ac:dyDescent="0.5">
      <c r="B14" s="387" t="s">
        <v>90</v>
      </c>
      <c r="C14" s="387" t="str">
        <f>+_xlfn.XLOOKUP(B14,Summary!$B$12:$B$121,Summary!$W$12:$W$121)</f>
        <v>N/A (ready to be integrated trhough New Mercurio)</v>
      </c>
      <c r="D14" s="387" t="str">
        <f>+_xlfn.XLOOKUP(B14,Summary!$B$12:$B$121,Summary!$V$12:$V$121)</f>
        <v>Credit Approval</v>
      </c>
      <c r="E14" s="387" t="str">
        <f>+_xlfn.XLOOKUP(B14,Summary!$B$12:$B$121,Summary!$L$12:$L$121)</f>
        <v>-</v>
      </c>
      <c r="F14" s="387" t="str">
        <f>+_xlfn.XLOOKUP(B14,Summary!$B$12:$B$121,Summary!$O$12:$O$121)</f>
        <v>Santander Role</v>
      </c>
      <c r="G14" s="387"/>
      <c r="H14" s="387" t="str">
        <f>+_xlfn.XLOOKUP(B14,Summary!$B$12:$B$121,Summary!$AH$12:$AH$121)</f>
        <v>N</v>
      </c>
    </row>
    <row r="15" spans="2:11" ht="33" x14ac:dyDescent="0.5">
      <c r="B15" s="387" t="s">
        <v>93</v>
      </c>
      <c r="C15" s="387" t="str">
        <f>+_xlfn.XLOOKUP(B15,Summary!$B$12:$B$121,Summary!$W$12:$W$121)</f>
        <v>N/A (ready to be integrated trhough New Mercurio)</v>
      </c>
      <c r="D15" s="387" t="str">
        <f>+_xlfn.XLOOKUP(B15,Summary!$B$12:$B$121,Summary!$V$12:$V$121)</f>
        <v>Credit Approval</v>
      </c>
      <c r="E15" s="387" t="str">
        <f>+_xlfn.XLOOKUP(B15,Summary!$B$12:$B$121,Summary!$L$12:$L$121)</f>
        <v>Screen: Loans --&gt; Loans Detail --&gt; Loans Detail --&gt; Loan Name</v>
      </c>
      <c r="F15" s="387" t="str">
        <f>+_xlfn.XLOOKUP(B15,Summary!$B$12:$B$121,Summary!$O$12:$O$121)</f>
        <v>Facility name</v>
      </c>
      <c r="G15" s="387"/>
      <c r="H15" s="387" t="str">
        <f>+_xlfn.XLOOKUP(B15,Summary!$B$12:$B$121,Summary!$AH$12:$AH$121)</f>
        <v>Y</v>
      </c>
    </row>
    <row r="16" spans="2:11" ht="33" x14ac:dyDescent="0.5">
      <c r="B16" s="387" t="s">
        <v>98</v>
      </c>
      <c r="C16" s="387" t="str">
        <f>+_xlfn.XLOOKUP(B16,Summary!$B$12:$B$121,Summary!$W$12:$W$121)</f>
        <v>N/A (ready to be integrated trhough New Mercurio)</v>
      </c>
      <c r="D16" s="387" t="str">
        <f>+_xlfn.XLOOKUP(B16,Summary!$B$12:$B$121,Summary!$V$12:$V$121)</f>
        <v>Credit Approval</v>
      </c>
      <c r="E16" s="387" t="str">
        <f>+_xlfn.XLOOKUP(B16,Summary!$B$12:$B$121,Summary!$L$12:$L$121)</f>
        <v xml:space="preserve"> - Screen: Loans --&gt; Loan Details --&gt; Product Details --&gt; Purpose Code</v>
      </c>
      <c r="F16" s="387" t="str">
        <f>+_xlfn.XLOOKUP(B16,Summary!$B$12:$B$121,Summary!$O$12:$O$121)</f>
        <v>Purpose</v>
      </c>
      <c r="G16" s="387"/>
      <c r="H16" s="387" t="str">
        <f>+_xlfn.XLOOKUP(B16,Summary!$B$12:$B$121,Summary!$AH$12:$AH$121)</f>
        <v>N</v>
      </c>
    </row>
    <row r="17" spans="2:8" ht="33" x14ac:dyDescent="0.5">
      <c r="B17" s="387" t="s">
        <v>104</v>
      </c>
      <c r="C17" s="387" t="str">
        <f>+_xlfn.XLOOKUP(B17,Summary!$B$12:$B$121,Summary!$W$12:$W$121)</f>
        <v>N/A (ready to be integrated trhough New Mercurio)</v>
      </c>
      <c r="D17" s="387" t="str">
        <f>+_xlfn.XLOOKUP(B17,Summary!$B$12:$B$121,Summary!$V$12:$V$121)</f>
        <v>Credit Approval</v>
      </c>
      <c r="E17" s="387" t="str">
        <f>+_xlfn.XLOOKUP(B17,Summary!$B$12:$B$121,Summary!$L$12:$L$121)</f>
        <v>Screen: Loans --&gt; Booking --&gt; Deal Classification --&gt; Expense Code</v>
      </c>
      <c r="F17" s="387" t="str">
        <f>+_xlfn.XLOOKUP(B17,Summary!$B$12:$B$121,Summary!$O$12:$O$121)</f>
        <v>Expense Code</v>
      </c>
      <c r="G17" s="387"/>
      <c r="H17" s="387" t="str">
        <f>+_xlfn.XLOOKUP(B17,Summary!$B$12:$B$121,Summary!$AH$12:$AH$121)</f>
        <v>Y</v>
      </c>
    </row>
    <row r="18" spans="2:8" ht="33" x14ac:dyDescent="0.5">
      <c r="B18" s="387" t="s">
        <v>107</v>
      </c>
      <c r="C18" s="387" t="str">
        <f>+_xlfn.XLOOKUP(B18,Summary!$B$12:$B$121,Summary!$W$12:$W$121)</f>
        <v>N/A (ready to be integrated trhough New Mercurio)</v>
      </c>
      <c r="D18" s="387" t="str">
        <f>+_xlfn.XLOOKUP(B18,Summary!$B$12:$B$121,Summary!$V$12:$V$121)</f>
        <v>Credit Approval</v>
      </c>
      <c r="E18" s="387" t="str">
        <f>+_xlfn.XLOOKUP(B18,Summary!$B$12:$B$121,Summary!$L$12:$L$121)</f>
        <v>Screen: Loans --&gt; Booking --&gt; Deal Classification --&gt; Risk Type</v>
      </c>
      <c r="F18" s="387" t="str">
        <f>+_xlfn.XLOOKUP(B18,Summary!$B$12:$B$121,Summary!$O$12:$O$121)</f>
        <v>Risk Type</v>
      </c>
      <c r="G18" s="387"/>
      <c r="H18" s="387" t="str">
        <f>+_xlfn.XLOOKUP(B18,Summary!$B$12:$B$121,Summary!$AH$12:$AH$121)</f>
        <v>Y</v>
      </c>
    </row>
    <row r="19" spans="2:8" ht="33" x14ac:dyDescent="0.5">
      <c r="B19" s="387" t="s">
        <v>110</v>
      </c>
      <c r="C19" s="387" t="str">
        <f>+_xlfn.XLOOKUP(B19,Summary!$B$12:$B$121,Summary!$W$12:$W$121)</f>
        <v>N/A (ready to be integrated trhough New Mercurio)</v>
      </c>
      <c r="D19" s="387" t="str">
        <f>+_xlfn.XLOOKUP(B19,Summary!$B$12:$B$121,Summary!$V$12:$V$121)</f>
        <v>Credit Approval</v>
      </c>
      <c r="E19" s="387" t="str">
        <f>+_xlfn.XLOOKUP(B19,Summary!$B$12:$B$121,Summary!$L$12:$L$121)</f>
        <v xml:space="preserve"> - Screen: Loans --&gt; Loans Details --&gt; Product Details --&gt; PRODUCT</v>
      </c>
      <c r="F19" s="387" t="str">
        <f>+_xlfn.XLOOKUP(B19,Summary!$B$12:$B$121,Summary!$O$12:$O$121)</f>
        <v>Facility Type</v>
      </c>
      <c r="G19" s="387"/>
      <c r="H19" s="387" t="str">
        <f>+_xlfn.XLOOKUP(B19,Summary!$B$12:$B$121,Summary!$AH$12:$AH$121)</f>
        <v>Y</v>
      </c>
    </row>
    <row r="20" spans="2:8" ht="33" x14ac:dyDescent="0.5">
      <c r="B20" s="387" t="s">
        <v>114</v>
      </c>
      <c r="C20" s="387" t="str">
        <f>+_xlfn.XLOOKUP(B20,Summary!$B$12:$B$121,Summary!$W$12:$W$121)</f>
        <v>N/A (ready to be integrated trhough New Mercurio)</v>
      </c>
      <c r="D20" s="387" t="str">
        <f>+_xlfn.XLOOKUP(B20,Summary!$B$12:$B$121,Summary!$V$12:$V$121)</f>
        <v>Credit Approval</v>
      </c>
      <c r="E20" s="387" t="str">
        <f>+_xlfn.XLOOKUP(B20,Summary!$B$12:$B$121,Summary!$L$12:$L$121)</f>
        <v xml:space="preserve"> - Screen: Loans --&gt; Loan Details --&gt; Amounts --&gt; Notional/ Total Facility</v>
      </c>
      <c r="F20" s="387" t="str">
        <f>+_xlfn.XLOOKUP(B20,Summary!$B$12:$B$121,Summary!$O$12:$O$121)</f>
        <v>Global Amount</v>
      </c>
      <c r="G20" s="387"/>
      <c r="H20" s="387" t="str">
        <f>+_xlfn.XLOOKUP(B20,Summary!$B$12:$B$121,Summary!$AH$12:$AH$121)</f>
        <v>Y</v>
      </c>
    </row>
    <row r="21" spans="2:8" ht="33" x14ac:dyDescent="0.5">
      <c r="B21" s="387" t="s">
        <v>121</v>
      </c>
      <c r="C21" s="387" t="str">
        <f>+_xlfn.XLOOKUP(B21,Summary!$B$12:$B$121,Summary!$W$12:$W$121)</f>
        <v>N/A (ready to be integrated trhough New Mercurio)</v>
      </c>
      <c r="D21" s="387" t="str">
        <f>+_xlfn.XLOOKUP(B21,Summary!$B$12:$B$121,Summary!$V$12:$V$121)</f>
        <v>Credit Approval</v>
      </c>
      <c r="E21" s="387" t="str">
        <f>+_xlfn.XLOOKUP(B21,Summary!$B$12:$B$121,Summary!$L$12:$L$121)</f>
        <v xml:space="preserve"> - Screen: Loans --&gt; Participation --&gt; IFRS9 --&gt; SANTANDER'S PARTICIPATION IN FACILITY</v>
      </c>
      <c r="F21" s="387" t="str">
        <f>+_xlfn.XLOOKUP(B21,Summary!$B$12:$B$121,Summary!$O$12:$O$121)</f>
        <v>Santander Amount</v>
      </c>
      <c r="G21" s="387"/>
      <c r="H21" s="387" t="str">
        <f>+_xlfn.XLOOKUP(B21,Summary!$B$12:$B$121,Summary!$AH$12:$AH$121)</f>
        <v>Y</v>
      </c>
    </row>
    <row r="22" spans="2:8" ht="33" x14ac:dyDescent="0.5">
      <c r="B22" s="387" t="s">
        <v>128</v>
      </c>
      <c r="C22" s="387" t="str">
        <f>+_xlfn.XLOOKUP(B22,Summary!$B$12:$B$121,Summary!$W$12:$W$121)</f>
        <v>NEW - To be generated in 1SS as a calculation of "Facility Santander Amount"/"Facility Global Amount"</v>
      </c>
      <c r="D22" s="387" t="str">
        <f>+_xlfn.XLOOKUP(B22,Summary!$B$12:$B$121,Summary!$V$12:$V$121)</f>
        <v>1SS</v>
      </c>
      <c r="E22" s="387" t="str">
        <f>+_xlfn.XLOOKUP(B22,Summary!$B$12:$B$121,Summary!$L$12:$L$121)</f>
        <v>-</v>
      </c>
      <c r="F22" s="387" t="str">
        <f>+_xlfn.XLOOKUP(B22,Summary!$B$12:$B$121,Summary!$O$12:$O$121)</f>
        <v>-</v>
      </c>
      <c r="G22" s="387"/>
      <c r="H22" s="387" t="str">
        <f>+_xlfn.XLOOKUP(B22,Summary!$B$12:$B$121,Summary!$AH$12:$AH$121)</f>
        <v>N</v>
      </c>
    </row>
    <row r="23" spans="2:8" ht="49.5" x14ac:dyDescent="0.5">
      <c r="B23" s="387" t="s">
        <v>135</v>
      </c>
      <c r="C23" s="387" t="str">
        <f>+_xlfn.XLOOKUP(B23,Summary!$B$12:$B$121,Summary!$W$12:$W$121)</f>
        <v>N/A (ready to be integrated trhough New Mercurio)</v>
      </c>
      <c r="D23" s="387" t="str">
        <f>+_xlfn.XLOOKUP(B23,Summary!$B$12:$B$121,Summary!$V$12:$V$121)</f>
        <v>Credit Approval</v>
      </c>
      <c r="E23" s="387" t="str">
        <f>+_xlfn.XLOOKUP(B23,Summary!$B$12:$B$121,Summary!$L$12:$L$121)</f>
        <v xml:space="preserve"> - Screen: Loans --&gt; Loan Details --&gt; Final Closing Terms --&gt; Santander Final Allocation (U/W phase)</v>
      </c>
      <c r="F23" s="387" t="str">
        <f>+_xlfn.XLOOKUP(B23,Summary!$B$12:$B$121,Summary!$O$12:$O$121)</f>
        <v>Target Final Take</v>
      </c>
      <c r="G23" s="387"/>
      <c r="H23" s="387" t="str">
        <f>+_xlfn.XLOOKUP(B23,Summary!$B$12:$B$121,Summary!$AH$12:$AH$121)</f>
        <v>N</v>
      </c>
    </row>
    <row r="24" spans="2:8" ht="49.5" x14ac:dyDescent="0.5">
      <c r="B24" s="387" t="s">
        <v>140</v>
      </c>
      <c r="C24" s="387" t="str">
        <f>+_xlfn.XLOOKUP(B24,Summary!$B$12:$B$121,Summary!$W$12:$W$121)</f>
        <v>NEW - New field to be generated in 1SS for future manual input.</v>
      </c>
      <c r="D24" s="387" t="str">
        <f>+_xlfn.XLOOKUP(B24,Summary!$B$12:$B$121,Summary!$V$12:$V$121)</f>
        <v>Manual</v>
      </c>
      <c r="E24" s="387" t="str">
        <f>+_xlfn.XLOOKUP(B24,Summary!$B$12:$B$121,Summary!$L$12:$L$121)</f>
        <v xml:space="preserve"> - Screen: Loans --&gt; Loan Details --&gt; Final Closing Terms --&gt; Santander Final Allocation (Closing phase)</v>
      </c>
      <c r="F24" s="387" t="str">
        <f>+_xlfn.XLOOKUP(B24,Summary!$B$12:$B$121,Summary!$O$12:$O$121)</f>
        <v>-</v>
      </c>
      <c r="G24" s="387"/>
      <c r="H24" s="387" t="str">
        <f>+_xlfn.XLOOKUP(B24,Summary!$B$12:$B$121,Summary!$AH$12:$AH$121)</f>
        <v>N</v>
      </c>
    </row>
    <row r="25" spans="2:8" ht="33" x14ac:dyDescent="0.5">
      <c r="B25" s="387" t="s">
        <v>143</v>
      </c>
      <c r="C25" s="387" t="str">
        <f>+_xlfn.XLOOKUP(B25,Summary!$B$12:$B$121,Summary!$W$12:$W$121)</f>
        <v>N/A (ready to be integrated trhough New Mercurio)</v>
      </c>
      <c r="D25" s="387" t="str">
        <f>+_xlfn.XLOOKUP(B25,Summary!$B$12:$B$121,Summary!$V$12:$V$121)</f>
        <v>Credit Approval</v>
      </c>
      <c r="E25" s="387" t="str">
        <f>+_xlfn.XLOOKUP(B25,Summary!$B$12:$B$121,Summary!$L$12:$L$121)</f>
        <v xml:space="preserve"> - Screen: Loans --&gt; Loan Details --&gt; Amounts --&gt; CURRENCY ISO CODE</v>
      </c>
      <c r="F25" s="387" t="str">
        <f>+_xlfn.XLOOKUP(B25,Summary!$B$12:$B$121,Summary!$O$12:$O$121)</f>
        <v>Currency</v>
      </c>
      <c r="G25" s="387"/>
      <c r="H25" s="387" t="str">
        <f>+_xlfn.XLOOKUP(B25,Summary!$B$12:$B$121,Summary!$AH$12:$AH$121)</f>
        <v>Y</v>
      </c>
    </row>
    <row r="26" spans="2:8" ht="82.5" x14ac:dyDescent="0.5">
      <c r="B26" s="387" t="s">
        <v>147</v>
      </c>
      <c r="C26" s="387" t="str">
        <f>+_xlfn.XLOOKUP(B26,Summary!$B$12:$B$121,Summary!$W$12:$W$121)</f>
        <v>N/A (ready to be integrated trhough New Mercurio)</v>
      </c>
      <c r="D26" s="387" t="str">
        <f>+_xlfn.XLOOKUP(B26,Summary!$B$12:$B$121,Summary!$V$12:$V$121)</f>
        <v>Credit Approval</v>
      </c>
      <c r="E26" s="387" t="str">
        <f>+_xlfn.XLOOKUP(B26,Summary!$B$12:$B$121,Summary!$L$12:$L$121)</f>
        <v xml:space="preserve"> - Screen: Loans --&gt; Loans Details --&gt; Terms --&gt; LOAN TERM/ TENOR
 - Screen: Loans --&gt; Loans Details --&gt; Interest rate --&gt; Middle Office/ Back Office --&gt; Tenor</v>
      </c>
      <c r="F26" s="387" t="str">
        <f>+_xlfn.XLOOKUP(B26,Summary!$B$12:$B$121,Summary!$O$12:$O$121)</f>
        <v>Tenor Period</v>
      </c>
      <c r="G26" s="387"/>
      <c r="H26" s="387" t="str">
        <f>+_xlfn.XLOOKUP(B26,Summary!$B$12:$B$121,Summary!$AH$12:$AH$121)</f>
        <v>N</v>
      </c>
    </row>
    <row r="27" spans="2:8" x14ac:dyDescent="0.5">
      <c r="B27" s="387" t="s">
        <v>153</v>
      </c>
      <c r="C27" s="387" t="str">
        <f>+_xlfn.XLOOKUP(B27,Summary!$B$12:$B$121,Summary!$W$12:$W$121)</f>
        <v>NEW - New field to be generated in 1SS.</v>
      </c>
      <c r="D27" s="387" t="str">
        <f>+_xlfn.XLOOKUP(B27,Summary!$B$12:$B$121,Summary!$V$12:$V$121)</f>
        <v>1SS</v>
      </c>
      <c r="E27" s="387" t="str">
        <f>+_xlfn.XLOOKUP(B27,Summary!$B$12:$B$121,Summary!$L$12:$L$121)</f>
        <v>-</v>
      </c>
      <c r="F27" s="387" t="str">
        <f>+_xlfn.XLOOKUP(B27,Summary!$B$12:$B$121,Summary!$O$12:$O$121)</f>
        <v>-</v>
      </c>
      <c r="G27" s="387"/>
      <c r="H27" s="387" t="str">
        <f>+_xlfn.XLOOKUP(B27,Summary!$B$12:$B$121,Summary!$AH$12:$AH$121)</f>
        <v>Y</v>
      </c>
    </row>
    <row r="28" spans="2:8" x14ac:dyDescent="0.5">
      <c r="B28" s="396" t="s">
        <v>155</v>
      </c>
      <c r="C28" s="396" t="str">
        <f>+_xlfn.XLOOKUP(B28,Summary!$B$12:$B$121,Summary!$W$12:$W$121)</f>
        <v>N/A (ready to be integrated trhough LIQ)</v>
      </c>
      <c r="D28" s="396" t="str">
        <f>+_xlfn.XLOOKUP(B28,Summary!$B$12:$B$121,Summary!$V$12:$V$121)</f>
        <v>Loan IQ</v>
      </c>
      <c r="E28" s="396" t="str">
        <f>+_xlfn.XLOOKUP(B28,Summary!$B$12:$B$121,Summary!$L$12:$L$121)</f>
        <v>-</v>
      </c>
      <c r="F28" s="396" t="str">
        <f>+_xlfn.XLOOKUP(B28,Summary!$B$12:$B$121,Summary!$O$12:$O$121)</f>
        <v>-</v>
      </c>
      <c r="G28" s="396"/>
      <c r="H28" s="396" t="str">
        <f>+_xlfn.XLOOKUP(B28,Summary!$B$12:$B$121,Summary!$AH$12:$AH$121)</f>
        <v>Y</v>
      </c>
    </row>
    <row r="29" spans="2:8" ht="115.5" x14ac:dyDescent="0.5">
      <c r="B29" s="396" t="s">
        <v>158</v>
      </c>
      <c r="C29" s="396" t="str">
        <f>+_xlfn.XLOOKUP(B29,Summary!$B$12:$B$121,Summary!$W$12:$W$121)</f>
        <v xml:space="preserve">To be confirmed by Mercurio Team:
- It is known that in Mercurio there is a YES/NO flag called SPPI Passed. If "Yes", HTC and HTCS amounts become active. If "No", FVPL becomes active.
- The Mercurio Team has been asked how they differentiate between the HTC and HTCS amounts; waiting for their response. </v>
      </c>
      <c r="D29" s="396" t="str">
        <f>+_xlfn.XLOOKUP(B29,Summary!$B$12:$B$121,Summary!$V$12:$V$121)</f>
        <v>Credit Approval</v>
      </c>
      <c r="E29" s="396" t="str">
        <f>+_xlfn.XLOOKUP(B29,Summary!$B$12:$B$121,Summary!$L$12:$L$121)</f>
        <v>Screen: Loans --&gt; Details --&gt; Participation --&gt; IFRS9 --&gt; Business Model</v>
      </c>
      <c r="F29" s="396" t="str">
        <f>+_xlfn.XLOOKUP(B29,Summary!$B$12:$B$121,Summary!$O$12:$O$121)</f>
        <v>-</v>
      </c>
      <c r="G29" s="396"/>
      <c r="H29" s="396" t="str">
        <f>+_xlfn.XLOOKUP(B29,Summary!$B$12:$B$121,Summary!$AH$12:$AH$121)</f>
        <v>Y</v>
      </c>
    </row>
    <row r="30" spans="2:8" ht="33" x14ac:dyDescent="0.5">
      <c r="B30" s="396" t="s">
        <v>165</v>
      </c>
      <c r="C30" s="396" t="str">
        <f>+_xlfn.XLOOKUP(B30,Summary!$B$12:$B$121,Summary!$W$12:$W$121)</f>
        <v>N/A (ready to be integrated trhough New Mercurio)</v>
      </c>
      <c r="D30" s="396" t="str">
        <f>+_xlfn.XLOOKUP(B30,Summary!$B$12:$B$121,Summary!$V$12:$V$121)</f>
        <v>Credit Approval</v>
      </c>
      <c r="E30" s="396" t="str">
        <f>+_xlfn.XLOOKUP(B30,Summary!$B$12:$B$121,Summary!$L$12:$L$121)</f>
        <v>Screen: Loans --&gt; Details --&gt; Participation --&gt; IFRS9 --&gt; Amount Applicable to HTC</v>
      </c>
      <c r="F30" s="396" t="str">
        <f>+_xlfn.XLOOKUP(B30,Summary!$B$12:$B$121,Summary!$O$12:$O$121)</f>
        <v>HTC</v>
      </c>
      <c r="G30" s="396"/>
      <c r="H30" s="396" t="str">
        <f>+_xlfn.XLOOKUP(B30,Summary!$B$12:$B$121,Summary!$AH$12:$AH$121)</f>
        <v>Y</v>
      </c>
    </row>
    <row r="31" spans="2:8" ht="33" x14ac:dyDescent="0.5">
      <c r="B31" s="396" t="s">
        <v>169</v>
      </c>
      <c r="C31" s="396" t="str">
        <f>+_xlfn.XLOOKUP(B31,Summary!$B$12:$B$121,Summary!$W$12:$W$121)</f>
        <v>N/A (ready to be integrated trhough New Mercurio)</v>
      </c>
      <c r="D31" s="396" t="str">
        <f>+_xlfn.XLOOKUP(B31,Summary!$B$12:$B$121,Summary!$V$12:$V$121)</f>
        <v>Credit Approval</v>
      </c>
      <c r="E31" s="396" t="str">
        <f>+_xlfn.XLOOKUP(B31,Summary!$B$12:$B$121,Summary!$L$12:$L$121)</f>
        <v>Screen: Loans --&gt; Details --&gt; Participation --&gt; IFRS9 --&gt; Amount Applicable to HTCS</v>
      </c>
      <c r="F31" s="396" t="str">
        <f>+_xlfn.XLOOKUP(B31,Summary!$B$12:$B$121,Summary!$O$12:$O$121)</f>
        <v>HTCS</v>
      </c>
      <c r="G31" s="396"/>
      <c r="H31" s="396" t="str">
        <f>+_xlfn.XLOOKUP(B31,Summary!$B$12:$B$121,Summary!$AH$12:$AH$121)</f>
        <v>Y</v>
      </c>
    </row>
    <row r="32" spans="2:8" x14ac:dyDescent="0.5">
      <c r="B32" s="396" t="s">
        <v>173</v>
      </c>
      <c r="C32" s="396" t="str">
        <f>+_xlfn.XLOOKUP(B32,Summary!$B$12:$B$121,Summary!$W$12:$W$121)</f>
        <v>N/A (ready to be integrated trhough New Mercurio)</v>
      </c>
      <c r="D32" s="396" t="str">
        <f>+_xlfn.XLOOKUP(B32,Summary!$B$12:$B$121,Summary!$V$12:$V$121)</f>
        <v>Credit Approval</v>
      </c>
      <c r="E32" s="396" t="str">
        <f>+_xlfn.XLOOKUP(B32,Summary!$B$12:$B$121,Summary!$L$12:$L$121)</f>
        <v>-</v>
      </c>
      <c r="F32" s="396" t="str">
        <f>+_xlfn.XLOOKUP(B32,Summary!$B$12:$B$121,Summary!$O$12:$O$121)</f>
        <v>FVPL</v>
      </c>
      <c r="G32" s="396"/>
      <c r="H32" s="396" t="str">
        <f>+_xlfn.XLOOKUP(B32,Summary!$B$12:$B$121,Summary!$AH$12:$AH$121)</f>
        <v>Y</v>
      </c>
    </row>
    <row r="33" spans="2:8" x14ac:dyDescent="0.5">
      <c r="B33" s="396" t="s">
        <v>2794</v>
      </c>
      <c r="C33" s="396" t="str">
        <f>+_xlfn.XLOOKUP(B33,Summary!$B$12:$B$121,Summary!$W$12:$W$121)</f>
        <v>N/A (ready to be integrated trhough New Mercurio)</v>
      </c>
      <c r="D33" s="396" t="str">
        <f>+_xlfn.XLOOKUP(B33,Summary!$B$12:$B$121,Summary!$V$12:$V$121)</f>
        <v>Credit Approval</v>
      </c>
      <c r="E33" s="396" t="str">
        <f>+_xlfn.XLOOKUP(B33,Summary!$B$12:$B$121,Summary!$L$12:$L$121)</f>
        <v>Allocated Ampunt</v>
      </c>
      <c r="F33" s="396" t="str">
        <f>+_xlfn.XLOOKUP(B33,Summary!$B$12:$B$121,Summary!$O$12:$O$121)</f>
        <v>Distribution Amount</v>
      </c>
      <c r="G33" s="396"/>
      <c r="H33" s="396" t="str">
        <f>+_xlfn.XLOOKUP(B33,Summary!$B$12:$B$121,Summary!$AH$12:$AH$121)</f>
        <v>Y</v>
      </c>
    </row>
    <row r="34" spans="2:8" ht="33" x14ac:dyDescent="0.5">
      <c r="B34" s="396" t="s">
        <v>180</v>
      </c>
      <c r="C34" s="396" t="str">
        <f>+_xlfn.XLOOKUP(B34,Summary!$B$12:$B$121,Summary!$W$12:$W$121)</f>
        <v>N/A (ready to be integrated trhough New Mercurio)</v>
      </c>
      <c r="D34" s="396" t="str">
        <f>+_xlfn.XLOOKUP(B34,Summary!$B$12:$B$121,Summary!$V$12:$V$121)</f>
        <v>Credit Approval</v>
      </c>
      <c r="E34" s="396" t="str">
        <f>+_xlfn.XLOOKUP(B34,Summary!$B$12:$B$121,Summary!$L$12:$L$121)</f>
        <v>Screen: Clients --&gt; Details --&gt; Client Information --&gt;  Client Name</v>
      </c>
      <c r="F34" s="396" t="str">
        <f>+_xlfn.XLOOKUP(B34,Summary!$B$12:$B$121,Summary!$O$12:$O$121)</f>
        <v>Client Name</v>
      </c>
      <c r="G34" s="396"/>
      <c r="H34" s="396" t="str">
        <f>+_xlfn.XLOOKUP(B34,Summary!$B$12:$B$121,Summary!$AH$12:$AH$121)</f>
        <v>N</v>
      </c>
    </row>
    <row r="35" spans="2:8" ht="49.5" x14ac:dyDescent="0.5">
      <c r="B35" s="396" t="s">
        <v>190</v>
      </c>
      <c r="C35" s="396" t="str">
        <f>+_xlfn.XLOOKUP(B35,Summary!$B$12:$B$121,Summary!$W$12:$W$121)</f>
        <v>To be confirmed by Aqua Team that this field is correctly available and meets the required definition of the field, for its future integration through Aqua.</v>
      </c>
      <c r="D35" s="396" t="str">
        <f>+_xlfn.XLOOKUP(B35,Summary!$B$12:$B$121,Summary!$V$12:$V$121)</f>
        <v>Aqua</v>
      </c>
      <c r="E35" s="396" t="str">
        <f>+_xlfn.XLOOKUP(B35,Summary!$B$12:$B$121,Summary!$L$12:$L$121)</f>
        <v>Screen: Clients --&gt; Details --&gt; Client Information --&gt;  CLIENT ID (GBO)</v>
      </c>
      <c r="F35" s="396" t="str">
        <f>+_xlfn.XLOOKUP(B35,Summary!$B$12:$B$121,Summary!$O$12:$O$121)</f>
        <v>Internal Code</v>
      </c>
      <c r="G35" s="396"/>
      <c r="H35" s="396" t="str">
        <f>+_xlfn.XLOOKUP(B35,Summary!$B$12:$B$121,Summary!$AH$12:$AH$121)</f>
        <v>N</v>
      </c>
    </row>
    <row r="36" spans="2:8" ht="33" x14ac:dyDescent="0.5">
      <c r="B36" s="396" t="s">
        <v>196</v>
      </c>
      <c r="C36" s="396" t="str">
        <f>+_xlfn.XLOOKUP(B36,Summary!$B$12:$B$121,Summary!$W$12:$W$121)</f>
        <v>N/A (ready to be integrated trhough New Mercurio)</v>
      </c>
      <c r="D36" s="396" t="str">
        <f>+_xlfn.XLOOKUP(B36,Summary!$B$12:$B$121,Summary!$V$12:$V$121)</f>
        <v>Credit Approval</v>
      </c>
      <c r="E36" s="396" t="str">
        <f>+_xlfn.XLOOKUP(B36,Summary!$B$12:$B$121,Summary!$L$12:$L$121)</f>
        <v>Screen: Clients --&gt; Credit Details --&gt; Industry Information --&gt; Sponsor</v>
      </c>
      <c r="F36" s="396" t="str">
        <f>+_xlfn.XLOOKUP(B36,Summary!$B$12:$B$121,Summary!$O$12:$O$121)</f>
        <v>Sponsor</v>
      </c>
      <c r="G36" s="396"/>
      <c r="H36" s="396" t="str">
        <f>+_xlfn.XLOOKUP(B36,Summary!$B$12:$B$121,Summary!$AH$12:$AH$121)</f>
        <v>N</v>
      </c>
    </row>
    <row r="37" spans="2:8" ht="49.5" x14ac:dyDescent="0.5">
      <c r="B37" s="396" t="s">
        <v>204</v>
      </c>
      <c r="C37" s="396" t="str">
        <f>+_xlfn.XLOOKUP(B37,Summary!$B$12:$B$121,Summary!$W$12:$W$121)</f>
        <v>To be confirmed by Aqua Team that this field is correctly available and meets the required definition of the field, for its future integration through Aqua.</v>
      </c>
      <c r="D37" s="396" t="str">
        <f>+_xlfn.XLOOKUP(B37,Summary!$B$12:$B$121,Summary!$V$12:$V$121)</f>
        <v>Aqua</v>
      </c>
      <c r="E37" s="396" t="str">
        <f>+_xlfn.XLOOKUP(B37,Summary!$B$12:$B$121,Summary!$L$12:$L$121)</f>
        <v>-</v>
      </c>
      <c r="F37" s="396" t="str">
        <f>+_xlfn.XLOOKUP(B37,Summary!$B$12:$B$121,Summary!$O$12:$O$121)</f>
        <v>-</v>
      </c>
      <c r="G37" s="396"/>
      <c r="H37" s="396" t="str">
        <f>+_xlfn.XLOOKUP(B37,Summary!$B$12:$B$121,Summary!$AH$12:$AH$121)</f>
        <v>N</v>
      </c>
    </row>
    <row r="38" spans="2:8" ht="99" x14ac:dyDescent="0.5">
      <c r="B38" s="396" t="s">
        <v>2796</v>
      </c>
      <c r="C38" s="396" t="str">
        <f>+_xlfn.XLOOKUP(B38,Summary!$B$12:$B$121,Summary!$W$12:$W$121)</f>
        <v>To be confirmed by Mercurio Team:
- New field to be created in New Mercurio and then flow to 1SS.
Reminder: this field is at the Facility Level and must have multiple options available, as a Facility can have different Left Leads</v>
      </c>
      <c r="D38" s="396" t="str">
        <f>+_xlfn.XLOOKUP(B38,Summary!$B$12:$B$121,Summary!$V$12:$V$121)</f>
        <v>Credit Approval</v>
      </c>
      <c r="E38" s="396" t="str">
        <f>+_xlfn.XLOOKUP(B38,Summary!$B$12:$B$121,Summary!$L$12:$L$121)</f>
        <v>Screen: Loans --&gt; Product Details --&gt; Leading entities</v>
      </c>
      <c r="F38" s="396" t="str">
        <f>+_xlfn.XLOOKUP(B38,Summary!$B$12:$B$121,Summary!$O$12:$O$121)</f>
        <v>-</v>
      </c>
      <c r="G38" s="396"/>
      <c r="H38" s="396" t="str">
        <f>+_xlfn.XLOOKUP(B38,Summary!$B$12:$B$121,Summary!$AH$12:$AH$121)</f>
        <v>N</v>
      </c>
    </row>
    <row r="39" spans="2:8" ht="49.5" x14ac:dyDescent="0.5">
      <c r="B39" s="396" t="s">
        <v>209</v>
      </c>
      <c r="C39" s="396" t="str">
        <f>+_xlfn.XLOOKUP(B39,Summary!$B$12:$B$121,Summary!$W$12:$W$121)</f>
        <v>To be confirmed by Mercurio Team:
- New field to be created in New Mercurio and then flow to 1SS.</v>
      </c>
      <c r="D39" s="396" t="str">
        <f>+_xlfn.XLOOKUP(B39,Summary!$B$12:$B$121,Summary!$V$12:$V$121)</f>
        <v>Credit Approval</v>
      </c>
      <c r="E39" s="396" t="str">
        <f>+_xlfn.XLOOKUP(B39,Summary!$B$12:$B$121,Summary!$L$12:$L$121)</f>
        <v>Screen: Loans --&gt; Participation --&gt; Participations/Syndication summary --&gt; Administrative Agent</v>
      </c>
      <c r="F39" s="396" t="str">
        <f>+_xlfn.XLOOKUP(B39,Summary!$B$12:$B$121,Summary!$O$12:$O$121)</f>
        <v>-</v>
      </c>
      <c r="G39" s="396"/>
      <c r="H39" s="396" t="str">
        <f>+_xlfn.XLOOKUP(B39,Summary!$B$12:$B$121,Summary!$AH$12:$AH$121)</f>
        <v>N</v>
      </c>
    </row>
    <row r="40" spans="2:8" ht="33" x14ac:dyDescent="0.5">
      <c r="B40" s="396" t="s">
        <v>214</v>
      </c>
      <c r="C40" s="396" t="str">
        <f>+_xlfn.XLOOKUP(B40,Summary!$B$12:$B$121,Summary!$W$12:$W$121)</f>
        <v>N/A (ready to be integrated trhough New Mercurio)</v>
      </c>
      <c r="D40" s="396" t="str">
        <f>+_xlfn.XLOOKUP(B40,Summary!$B$12:$B$121,Summary!$V$12:$V$121)</f>
        <v>Credit Approval</v>
      </c>
      <c r="E40" s="396" t="str">
        <f>+_xlfn.XLOOKUP(B40,Summary!$B$12:$B$121,Summary!$L$12:$L$121)</f>
        <v xml:space="preserve">Screen: Clients --&gt; Credit Details 
Screen: Clients --&gt; Risk Rating </v>
      </c>
      <c r="F40" s="396" t="str">
        <f>+_xlfn.XLOOKUP(B40,Summary!$B$12:$B$121,Summary!$O$12:$O$121)</f>
        <v>Internal Rating</v>
      </c>
      <c r="G40" s="396"/>
      <c r="H40" s="396" t="str">
        <f>+_xlfn.XLOOKUP(B40,Summary!$B$12:$B$121,Summary!$AH$12:$AH$121)</f>
        <v>N</v>
      </c>
    </row>
    <row r="41" spans="2:8" ht="49.5" x14ac:dyDescent="0.5">
      <c r="B41" s="396" t="s">
        <v>219</v>
      </c>
      <c r="C41" s="396" t="str">
        <f>+_xlfn.XLOOKUP(B41,Summary!$B$12:$B$121,Summary!$W$12:$W$121)</f>
        <v>To be confirmed by Aqua Team that this field is correctly available and meets the required definition of the field, for its future integration through Aqua.</v>
      </c>
      <c r="D41" s="396" t="str">
        <f>+_xlfn.XLOOKUP(B41,Summary!$B$12:$B$121,Summary!$V$12:$V$121)</f>
        <v>Aqua</v>
      </c>
      <c r="E41" s="396" t="str">
        <f>+_xlfn.XLOOKUP(B41,Summary!$B$12:$B$121,Summary!$L$12:$L$121)</f>
        <v>-</v>
      </c>
      <c r="F41" s="396" t="str">
        <f>+_xlfn.XLOOKUP(B41,Summary!$B$12:$B$121,Summary!$O$12:$O$121)</f>
        <v>-</v>
      </c>
      <c r="G41" s="396"/>
      <c r="H41" s="396" t="str">
        <f>+_xlfn.XLOOKUP(B41,Summary!$B$12:$B$121,Summary!$AH$12:$AH$121)</f>
        <v>N</v>
      </c>
    </row>
    <row r="42" spans="2:8" ht="49.5" x14ac:dyDescent="0.5">
      <c r="B42" s="396" t="s">
        <v>225</v>
      </c>
      <c r="C42" s="396" t="str">
        <f>+_xlfn.XLOOKUP(B42,Summary!$B$12:$B$121,Summary!$W$12:$W$121)</f>
        <v>To be confirmed by Aqua Team that this field is correctly available and meets the required definition of the field, for its future integration through Aqua.</v>
      </c>
      <c r="D42" s="396" t="str">
        <f>+_xlfn.XLOOKUP(B42,Summary!$B$12:$B$121,Summary!$V$12:$V$121)</f>
        <v>Aqua</v>
      </c>
      <c r="E42" s="396" t="str">
        <f>+_xlfn.XLOOKUP(B42,Summary!$B$12:$B$121,Summary!$L$12:$L$121)</f>
        <v>-</v>
      </c>
      <c r="F42" s="396" t="str">
        <f>+_xlfn.XLOOKUP(B42,Summary!$B$12:$B$121,Summary!$O$12:$O$121)</f>
        <v>-</v>
      </c>
      <c r="G42" s="396"/>
      <c r="H42" s="396" t="str">
        <f>+_xlfn.XLOOKUP(B42,Summary!$B$12:$B$121,Summary!$AH$12:$AH$121)</f>
        <v>N</v>
      </c>
    </row>
    <row r="43" spans="2:8" ht="33" x14ac:dyDescent="0.5">
      <c r="B43" s="396" t="s">
        <v>229</v>
      </c>
      <c r="C43" s="396" t="str">
        <f>+_xlfn.XLOOKUP(B43,Summary!$B$12:$B$121,Summary!$W$12:$W$121)</f>
        <v>To be confirmed by Aqua Team to retreive this rating from Asset Control and then integrate it with 1SS</v>
      </c>
      <c r="D43" s="396" t="str">
        <f>+_xlfn.XLOOKUP(B43,Summary!$B$12:$B$121,Summary!$V$12:$V$121)</f>
        <v>Aqua</v>
      </c>
      <c r="E43" s="396" t="str">
        <f>+_xlfn.XLOOKUP(B43,Summary!$B$12:$B$121,Summary!$L$12:$L$121)</f>
        <v>-</v>
      </c>
      <c r="F43" s="396" t="str">
        <f>+_xlfn.XLOOKUP(B43,Summary!$B$12:$B$121,Summary!$O$12:$O$121)</f>
        <v>-</v>
      </c>
      <c r="G43" s="396"/>
      <c r="H43" s="396" t="str">
        <f>+_xlfn.XLOOKUP(B43,Summary!$B$12:$B$121,Summary!$AH$12:$AH$121)</f>
        <v>N</v>
      </c>
    </row>
    <row r="44" spans="2:8" ht="66" x14ac:dyDescent="0.5">
      <c r="B44" s="396" t="s">
        <v>232</v>
      </c>
      <c r="C44" s="396" t="str">
        <f>+_xlfn.XLOOKUP(B44,Summary!$B$12:$B$121,Summary!$W$12:$W$121)</f>
        <v>To be confirmed by Mercurio Team:
- New field to be created in New Mercurio and then flow to 1SS.</v>
      </c>
      <c r="D44" s="396" t="str">
        <f>+_xlfn.XLOOKUP(B44,Summary!$B$12:$B$121,Summary!$V$12:$V$121)</f>
        <v>Credit Approval</v>
      </c>
      <c r="E44" s="396" t="str">
        <f>+_xlfn.XLOOKUP(B44,Summary!$B$12:$B$121,Summary!$L$12:$L$121)</f>
        <v xml:space="preserve"> - Screen: Clients --&gt; Details --&gt; Clients Information--&gt; CIB INDUSTRY
 - Screen: Clients --&gt; Credit Details --&gt; Industry Information --&gt; CIB INDUSTRY</v>
      </c>
      <c r="F44" s="396" t="str">
        <f>+_xlfn.XLOOKUP(B44,Summary!$B$12:$B$121,Summary!$O$12:$O$121)</f>
        <v>-</v>
      </c>
      <c r="G44" s="396"/>
      <c r="H44" s="396" t="str">
        <f>+_xlfn.XLOOKUP(B44,Summary!$B$12:$B$121,Summary!$AH$12:$AH$121)</f>
        <v>N</v>
      </c>
    </row>
    <row r="45" spans="2:8" ht="49.5" x14ac:dyDescent="0.5">
      <c r="B45" s="396" t="s">
        <v>235</v>
      </c>
      <c r="C45" s="396" t="str">
        <f>+_xlfn.XLOOKUP(B45,Summary!$B$12:$B$121,Summary!$W$12:$W$121)</f>
        <v>To be confirmed by the user:
- Possible values that this field can take (examples).
Potential requirement to include this field in 1SS</v>
      </c>
      <c r="D45" s="396" t="str">
        <f>+_xlfn.XLOOKUP(B45,Summary!$B$12:$B$121,Summary!$V$12:$V$121)</f>
        <v>Credit Approval</v>
      </c>
      <c r="E45" s="396" t="str">
        <f>+_xlfn.XLOOKUP(B45,Summary!$B$12:$B$121,Summary!$L$12:$L$121)</f>
        <v>-</v>
      </c>
      <c r="F45" s="396" t="str">
        <f>+_xlfn.XLOOKUP(B45,Summary!$B$12:$B$121,Summary!$O$12:$O$121)</f>
        <v>-</v>
      </c>
      <c r="G45" s="396"/>
      <c r="H45" s="396" t="str">
        <f>+_xlfn.XLOOKUP(B45,Summary!$B$12:$B$121,Summary!$AH$12:$AH$121)</f>
        <v>N</v>
      </c>
    </row>
    <row r="46" spans="2:8" ht="49.5" x14ac:dyDescent="0.5">
      <c r="B46" s="396" t="s">
        <v>237</v>
      </c>
      <c r="C46" s="396" t="str">
        <f>+_xlfn.XLOOKUP(B46,Summary!$B$12:$B$121,Summary!$W$12:$W$121)</f>
        <v>To be confirmed by Mercurio Team:
- New field to be created in New Mercurio and then flow to 1SS.</v>
      </c>
      <c r="D46" s="396" t="str">
        <f>+_xlfn.XLOOKUP(B46,Summary!$B$12:$B$121,Summary!$V$12:$V$121)</f>
        <v>Credit Approval</v>
      </c>
      <c r="E46" s="396" t="str">
        <f>+_xlfn.XLOOKUP(B46,Summary!$B$12:$B$121,Summary!$L$12:$L$121)</f>
        <v xml:space="preserve"> - Screen: Clients --&gt; Credit Details --&gt; Industry Information --&gt; NAICS CODE</v>
      </c>
      <c r="F46" s="396" t="str">
        <f>+_xlfn.XLOOKUP(B46,Summary!$B$12:$B$121,Summary!$O$12:$O$121)</f>
        <v>-</v>
      </c>
      <c r="G46" s="396"/>
      <c r="H46" s="396" t="str">
        <f>+_xlfn.XLOOKUP(B46,Summary!$B$12:$B$121,Summary!$AH$12:$AH$121)</f>
        <v>N</v>
      </c>
    </row>
    <row r="47" spans="2:8" ht="49.5" x14ac:dyDescent="0.5">
      <c r="B47" s="396" t="s">
        <v>242</v>
      </c>
      <c r="C47" s="396" t="str">
        <f>+_xlfn.XLOOKUP(B47,Summary!$B$12:$B$121,Summary!$W$12:$W$121)</f>
        <v>To be confirmed by Mercurio Team:
- New field to be created in New Mercurio and then flow to 1SS.</v>
      </c>
      <c r="D47" s="396" t="str">
        <f>+_xlfn.XLOOKUP(B47,Summary!$B$12:$B$121,Summary!$V$12:$V$121)</f>
        <v>Credit Approval</v>
      </c>
      <c r="E47" s="396" t="str">
        <f>+_xlfn.XLOOKUP(B47,Summary!$B$12:$B$121,Summary!$L$12:$L$121)</f>
        <v xml:space="preserve"> - Screen: Clients --&gt; Credit Details --&gt; Industry Information --&gt; NAICS CODE</v>
      </c>
      <c r="F47" s="396" t="str">
        <f>+_xlfn.XLOOKUP(B47,Summary!$B$12:$B$121,Summary!$O$12:$O$121)</f>
        <v>-</v>
      </c>
      <c r="G47" s="396"/>
      <c r="H47" s="396" t="str">
        <f>+_xlfn.XLOOKUP(B47,Summary!$B$12:$B$121,Summary!$AH$12:$AH$121)</f>
        <v>N</v>
      </c>
    </row>
    <row r="48" spans="2:8" ht="49.5" x14ac:dyDescent="0.5">
      <c r="B48" s="396" t="s">
        <v>245</v>
      </c>
      <c r="C48" s="396" t="str">
        <f>+_xlfn.XLOOKUP(B48,Summary!$B$12:$B$121,Summary!$W$12:$W$121)</f>
        <v>To be confirmed by Mercurio Team:
- New field to be created in New Mercurio and then flow to 1SS.</v>
      </c>
      <c r="D48" s="396" t="str">
        <f>+_xlfn.XLOOKUP(B48,Summary!$B$12:$B$121,Summary!$V$12:$V$121)</f>
        <v>Credit Approval</v>
      </c>
      <c r="E48" s="396" t="str">
        <f>+_xlfn.XLOOKUP(B48,Summary!$B$12:$B$121,Summary!$L$12:$L$121)</f>
        <v xml:space="preserve"> - Screen: Clients --&gt; Credit Details --&gt; Industry Information --&gt; NAICS CODE</v>
      </c>
      <c r="F48" s="396" t="str">
        <f>+_xlfn.XLOOKUP(B48,Summary!$B$12:$B$121,Summary!$O$12:$O$121)</f>
        <v>-</v>
      </c>
      <c r="G48" s="396"/>
      <c r="H48" s="396" t="str">
        <f>+_xlfn.XLOOKUP(B48,Summary!$B$12:$B$121,Summary!$AH$12:$AH$121)</f>
        <v>N</v>
      </c>
    </row>
    <row r="49" spans="2:8" ht="33" x14ac:dyDescent="0.5">
      <c r="B49" s="396" t="s">
        <v>248</v>
      </c>
      <c r="C49" s="396" t="str">
        <f>+_xlfn.XLOOKUP(B49,Summary!$B$12:$B$121,Summary!$W$12:$W$121)</f>
        <v>N/A (ready to be integrated trhough New Mercurio)</v>
      </c>
      <c r="D49" s="396" t="str">
        <f>+_xlfn.XLOOKUP(B49,Summary!$B$12:$B$121,Summary!$V$12:$V$121)</f>
        <v>Credit Approval</v>
      </c>
      <c r="E49" s="396" t="str">
        <f>+_xlfn.XLOOKUP(B49,Summary!$B$12:$B$121,Summary!$L$12:$L$121)</f>
        <v>Screen: Loan --&gt; Loan Details --&gt; Additional Credit Details --&gt; ECB Leverage</v>
      </c>
      <c r="F49" s="396" t="str">
        <f>+_xlfn.XLOOKUP(B49,Summary!$B$12:$B$121,Summary!$O$12:$O$121)</f>
        <v>ID_REQUEST_LEVERAGE_ENGINE</v>
      </c>
      <c r="G49" s="396"/>
      <c r="H49" s="396" t="str">
        <f>+_xlfn.XLOOKUP(B49,Summary!$B$12:$B$121,Summary!$AH$12:$AH$121)</f>
        <v>N</v>
      </c>
    </row>
    <row r="50" spans="2:8" ht="82.5" x14ac:dyDescent="0.5">
      <c r="B50" s="396" t="s">
        <v>252</v>
      </c>
      <c r="C50" s="396" t="str">
        <f>+_xlfn.XLOOKUP(B50,Summary!$B$12:$B$121,Summary!$W$12:$W$121)</f>
        <v>FED Leveraged engine not available. 
To be confirmed by Martin:
- The dependency is created.
To be confirmed by Vicente/Risk/Isabel Polo:
- The current status of this field.</v>
      </c>
      <c r="D50" s="396" t="str">
        <f>+_xlfn.XLOOKUP(B50,Summary!$B$12:$B$121,Summary!$V$12:$V$121)</f>
        <v>Credit Approval</v>
      </c>
      <c r="E50" s="396" t="str">
        <f>+_xlfn.XLOOKUP(B50,Summary!$B$12:$B$121,Summary!$L$12:$L$121)</f>
        <v>-</v>
      </c>
      <c r="F50" s="396" t="str">
        <f>+_xlfn.XLOOKUP(B50,Summary!$B$12:$B$121,Summary!$O$12:$O$121)</f>
        <v>-</v>
      </c>
      <c r="G50" s="396"/>
      <c r="H50" s="396" t="str">
        <f>+_xlfn.XLOOKUP(B50,Summary!$B$12:$B$121,Summary!$AH$12:$AH$121)</f>
        <v>N</v>
      </c>
    </row>
    <row r="51" spans="2:8" ht="33" x14ac:dyDescent="0.5">
      <c r="B51" s="396" t="s">
        <v>254</v>
      </c>
      <c r="C51" s="396" t="str">
        <f>+_xlfn.XLOOKUP(B51,Summary!$B$12:$B$121,Summary!$W$12:$W$121)</f>
        <v>N/A (ready to be integrated trhough New Mercurio)</v>
      </c>
      <c r="D51" s="396" t="str">
        <f>+_xlfn.XLOOKUP(B51,Summary!$B$12:$B$121,Summary!$V$12:$V$121)</f>
        <v>Credit Approval</v>
      </c>
      <c r="E51" s="396" t="str">
        <f>+_xlfn.XLOOKUP(B51,Summary!$B$12:$B$121,Summary!$L$12:$L$121)</f>
        <v>Screen: Client --&gt; Credit Details --&gt; Perimeter --&gt; HLT</v>
      </c>
      <c r="F51" s="396" t="str">
        <f>+_xlfn.XLOOKUP(B51,Summary!$B$12:$B$121,Summary!$O$12:$O$121)</f>
        <v>HLF</v>
      </c>
      <c r="G51" s="396"/>
      <c r="H51" s="396" t="str">
        <f>+_xlfn.XLOOKUP(B51,Summary!$B$12:$B$121,Summary!$AH$12:$AH$121)</f>
        <v>N</v>
      </c>
    </row>
    <row r="52" spans="2:8" ht="49.5" x14ac:dyDescent="0.5">
      <c r="B52" s="396" t="s">
        <v>259</v>
      </c>
      <c r="C52" s="396" t="str">
        <f>+_xlfn.XLOOKUP(B52,Summary!$B$12:$B$121,Summary!$W$12:$W$121)</f>
        <v>To be confirmed by Mercurio Team:
- New field to be created in New Mercurio and then flow to 1SS.</v>
      </c>
      <c r="D52" s="396" t="str">
        <f>+_xlfn.XLOOKUP(B52,Summary!$B$12:$B$121,Summary!$V$12:$V$121)</f>
        <v>Credit Approval</v>
      </c>
      <c r="E52" s="396" t="str">
        <f>+_xlfn.XLOOKUP(B52,Summary!$B$12:$B$121,Summary!$L$12:$L$121)</f>
        <v>Screen: Client --&gt; Credit Details --&gt; Perimeter --&gt; LBO</v>
      </c>
      <c r="F52" s="396" t="str">
        <f>+_xlfn.XLOOKUP(B52,Summary!$B$12:$B$121,Summary!$O$12:$O$121)</f>
        <v>-</v>
      </c>
      <c r="G52" s="396"/>
      <c r="H52" s="396" t="str">
        <f>+_xlfn.XLOOKUP(B52,Summary!$B$12:$B$121,Summary!$AH$12:$AH$121)</f>
        <v>N</v>
      </c>
    </row>
    <row r="53" spans="2:8" x14ac:dyDescent="0.5">
      <c r="B53" s="396" t="s">
        <v>2797</v>
      </c>
      <c r="C53" s="396" t="str">
        <f>+_xlfn.XLOOKUP(B53,Summary!$B$12:$B$121,Summary!$W$12:$W$121)</f>
        <v>N/A (ready to be integrated trhough New Mercurio)</v>
      </c>
      <c r="D53" s="396" t="str">
        <f>+_xlfn.XLOOKUP(B53,Summary!$B$12:$B$121,Summary!$V$12:$V$121)</f>
        <v>Credit Approval</v>
      </c>
      <c r="E53" s="396" t="str">
        <f>+_xlfn.XLOOKUP(B53,Summary!$B$12:$B$121,Summary!$L$12:$L$121)</f>
        <v>-</v>
      </c>
      <c r="F53" s="396" t="str">
        <f>+_xlfn.XLOOKUP(B53,Summary!$B$12:$B$121,Summary!$O$12:$O$121)</f>
        <v>CCF Financial Covenants</v>
      </c>
      <c r="G53" s="396"/>
      <c r="H53" s="396" t="str">
        <f>+_xlfn.XLOOKUP(B53,Summary!$B$12:$B$121,Summary!$AH$12:$AH$121)</f>
        <v>Y</v>
      </c>
    </row>
    <row r="54" spans="2:8" ht="99" x14ac:dyDescent="0.5">
      <c r="B54" s="396" t="s">
        <v>264</v>
      </c>
      <c r="C54" s="396" t="str">
        <f>+_xlfn.XLOOKUP(B54,Summary!$B$12:$B$121,Summary!$W$12:$W$121)</f>
        <v>To be confirmed by the user:
- If this field can be retrieved from LFRC and if it is correctly calculated.
To be confirmed by Mercurio Team:
- New field to be created in New Mercurio and then flow to 1SS.</v>
      </c>
      <c r="D54" s="396" t="str">
        <f>+_xlfn.XLOOKUP(B54,Summary!$B$12:$B$121,Summary!$V$12:$V$121)</f>
        <v>Credit Approval</v>
      </c>
      <c r="E54" s="396" t="str">
        <f>+_xlfn.XLOOKUP(B54,Summary!$B$12:$B$121,Summary!$L$12:$L$121)</f>
        <v>-</v>
      </c>
      <c r="F54" s="396" t="str">
        <f>+_xlfn.XLOOKUP(B54,Summary!$B$12:$B$121,Summary!$O$12:$O$121)</f>
        <v>-</v>
      </c>
      <c r="G54" s="396"/>
      <c r="H54" s="396" t="str">
        <f>+_xlfn.XLOOKUP(B54,Summary!$B$12:$B$121,Summary!$AH$12:$AH$121)</f>
        <v>Y</v>
      </c>
    </row>
    <row r="55" spans="2:8" ht="33" x14ac:dyDescent="0.5">
      <c r="B55" s="396" t="s">
        <v>270</v>
      </c>
      <c r="C55" s="396" t="str">
        <f>+_xlfn.XLOOKUP(B55,Summary!$B$12:$B$121,Summary!$W$12:$W$121)</f>
        <v>To be confirmed by the user:
- If duplicity with "Facility RWA"</v>
      </c>
      <c r="D55" s="396" t="str">
        <f>+_xlfn.XLOOKUP(B55,Summary!$B$12:$B$121,Summary!$V$12:$V$121)</f>
        <v>Credit Approval</v>
      </c>
      <c r="E55" s="396" t="str">
        <f>+_xlfn.XLOOKUP(B55,Summary!$B$12:$B$121,Summary!$L$12:$L$121)</f>
        <v>-</v>
      </c>
      <c r="F55" s="396" t="str">
        <f>+_xlfn.XLOOKUP(B55,Summary!$B$12:$B$121,Summary!$O$12:$O$121)</f>
        <v>-</v>
      </c>
      <c r="G55" s="396"/>
      <c r="H55" s="396" t="str">
        <f>+_xlfn.XLOOKUP(B55,Summary!$B$12:$B$121,Summary!$AH$12:$AH$121)</f>
        <v>Y</v>
      </c>
    </row>
    <row r="56" spans="2:8" ht="33" x14ac:dyDescent="0.5">
      <c r="B56" s="396" t="s">
        <v>272</v>
      </c>
      <c r="C56" s="396" t="str">
        <f>+_xlfn.XLOOKUP(B56,Summary!$B$12:$B$121,Summary!$W$12:$W$121)</f>
        <v>N/A (ready to be integrated trhough New Mercurio)</v>
      </c>
      <c r="D56" s="396" t="str">
        <f>+_xlfn.XLOOKUP(B56,Summary!$B$12:$B$121,Summary!$V$12:$V$121)</f>
        <v>Credit Approval</v>
      </c>
      <c r="E56" s="396" t="str">
        <f>+_xlfn.XLOOKUP(B56,Summary!$B$12:$B$121,Summary!$L$12:$L$121)</f>
        <v xml:space="preserve"> - Screen: Loans --&gt; Profitability --&gt; Capital Profitability Metrics --&gt; RWA</v>
      </c>
      <c r="F56" s="396" t="str">
        <f>+_xlfn.XLOOKUP(B56,Summary!$B$12:$B$121,Summary!$O$12:$O$121)</f>
        <v>RWAs</v>
      </c>
      <c r="G56" s="396"/>
      <c r="H56" s="396" t="str">
        <f>+_xlfn.XLOOKUP(B56,Summary!$B$12:$B$121,Summary!$AH$12:$AH$121)</f>
        <v>Y</v>
      </c>
    </row>
    <row r="57" spans="2:8" ht="33" x14ac:dyDescent="0.5">
      <c r="B57" s="396" t="s">
        <v>280</v>
      </c>
      <c r="C57" s="396" t="str">
        <f>+_xlfn.XLOOKUP(B57,Summary!$B$12:$B$121,Summary!$W$12:$W$121)</f>
        <v>N/A (ready to be integrated trhough New Mercurio)</v>
      </c>
      <c r="D57" s="396" t="str">
        <f>+_xlfn.XLOOKUP(B57,Summary!$B$12:$B$121,Summary!$V$12:$V$121)</f>
        <v>Credit Approval</v>
      </c>
      <c r="E57" s="396" t="str">
        <f>+_xlfn.XLOOKUP(B57,Summary!$B$12:$B$121,Summary!$L$12:$L$121)</f>
        <v xml:space="preserve"> - Screen: Loans --&gt; Profitability --&gt; Capital Profitability Metrics --&gt; RoRWA</v>
      </c>
      <c r="F57" s="396" t="str">
        <f>+_xlfn.XLOOKUP(B57,Summary!$B$12:$B$121,Summary!$O$12:$O$121)</f>
        <v>RoRWA</v>
      </c>
      <c r="G57" s="396"/>
      <c r="H57" s="396" t="str">
        <f>+_xlfn.XLOOKUP(B57,Summary!$B$12:$B$121,Summary!$AH$12:$AH$121)</f>
        <v>Y</v>
      </c>
    </row>
    <row r="58" spans="2:8" ht="132" x14ac:dyDescent="0.5">
      <c r="B58" s="396" t="s">
        <v>288</v>
      </c>
      <c r="C58" s="396" t="str">
        <f>+_xlfn.XLOOKUP(B58,Summary!$B$12:$B$121,Summary!$W$12:$W$121)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58" s="396" t="str">
        <f>+_xlfn.XLOOKUP(B58,Summary!$B$12:$B$121,Summary!$V$12:$V$121)</f>
        <v>Manual</v>
      </c>
      <c r="E58" s="396" t="str">
        <f>+_xlfn.XLOOKUP(B58,Summary!$B$12:$B$121,Summary!$L$12:$L$121)</f>
        <v>-</v>
      </c>
      <c r="F58" s="396" t="str">
        <f>+_xlfn.XLOOKUP(B58,Summary!$B$12:$B$121,Summary!$O$12:$O$121)</f>
        <v>-</v>
      </c>
      <c r="G58" s="396"/>
      <c r="H58" s="396" t="str">
        <f>+_xlfn.XLOOKUP(B58,Summary!$B$12:$B$121,Summary!$AH$12:$AH$121)</f>
        <v>Y</v>
      </c>
    </row>
    <row r="59" spans="2:8" ht="132" x14ac:dyDescent="0.5">
      <c r="B59" s="396" t="s">
        <v>294</v>
      </c>
      <c r="C59" s="396" t="str">
        <f>+_xlfn.XLOOKUP(B59,Summary!$B$12:$B$121,Summary!$W$12:$W$121)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59" s="396" t="str">
        <f>+_xlfn.XLOOKUP(B59,Summary!$B$12:$B$121,Summary!$V$12:$V$121)</f>
        <v>Manual</v>
      </c>
      <c r="E59" s="396" t="str">
        <f>+_xlfn.XLOOKUP(B59,Summary!$B$12:$B$121,Summary!$L$12:$L$121)</f>
        <v>-</v>
      </c>
      <c r="F59" s="396" t="str">
        <f>+_xlfn.XLOOKUP(B59,Summary!$B$12:$B$121,Summary!$O$12:$O$121)</f>
        <v>-</v>
      </c>
      <c r="G59" s="396"/>
      <c r="H59" s="396" t="str">
        <f>+_xlfn.XLOOKUP(B59,Summary!$B$12:$B$121,Summary!$AH$12:$AH$121)</f>
        <v>Y</v>
      </c>
    </row>
    <row r="60" spans="2:8" ht="132" x14ac:dyDescent="0.5">
      <c r="B60" s="396" t="s">
        <v>296</v>
      </c>
      <c r="C60" s="396" t="str">
        <f>+_xlfn.XLOOKUP(B60,Summary!$B$12:$B$121,Summary!$W$12:$W$121)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60" s="396" t="str">
        <f>+_xlfn.XLOOKUP(B60,Summary!$B$12:$B$121,Summary!$V$12:$V$121)</f>
        <v>Manual</v>
      </c>
      <c r="E60" s="396" t="str">
        <f>+_xlfn.XLOOKUP(B60,Summary!$B$12:$B$121,Summary!$L$12:$L$121)</f>
        <v>-</v>
      </c>
      <c r="F60" s="396" t="str">
        <f>+_xlfn.XLOOKUP(B60,Summary!$B$12:$B$121,Summary!$O$12:$O$121)</f>
        <v>-</v>
      </c>
      <c r="G60" s="396"/>
      <c r="H60" s="396" t="str">
        <f>+_xlfn.XLOOKUP(B60,Summary!$B$12:$B$121,Summary!$AH$12:$AH$121)</f>
        <v>Y</v>
      </c>
    </row>
    <row r="61" spans="2:8" ht="132" x14ac:dyDescent="0.5">
      <c r="B61" s="396" t="s">
        <v>299</v>
      </c>
      <c r="C61" s="396" t="str">
        <f>+_xlfn.XLOOKUP(B61,Summary!$B$12:$B$121,Summary!$W$12:$W$121)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61" s="396" t="str">
        <f>+_xlfn.XLOOKUP(B61,Summary!$B$12:$B$121,Summary!$V$12:$V$121)</f>
        <v>Manual</v>
      </c>
      <c r="E61" s="396" t="str">
        <f>+_xlfn.XLOOKUP(B61,Summary!$B$12:$B$121,Summary!$L$12:$L$121)</f>
        <v>-</v>
      </c>
      <c r="F61" s="396" t="str">
        <f>+_xlfn.XLOOKUP(B61,Summary!$B$12:$B$121,Summary!$O$12:$O$121)</f>
        <v>-</v>
      </c>
      <c r="G61" s="396"/>
      <c r="H61" s="396" t="str">
        <f>+_xlfn.XLOOKUP(B61,Summary!$B$12:$B$121,Summary!$AH$12:$AH$121)</f>
        <v>Y</v>
      </c>
    </row>
    <row r="62" spans="2:8" ht="132" x14ac:dyDescent="0.5">
      <c r="B62" s="396" t="s">
        <v>302</v>
      </c>
      <c r="C62" s="396" t="str">
        <f>+_xlfn.XLOOKUP(B62,Summary!$B$12:$B$121,Summary!$W$12:$W$121)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62" s="396" t="str">
        <f>+_xlfn.XLOOKUP(B62,Summary!$B$12:$B$121,Summary!$V$12:$V$121)</f>
        <v>Manual</v>
      </c>
      <c r="E62" s="396" t="str">
        <f>+_xlfn.XLOOKUP(B62,Summary!$B$12:$B$121,Summary!$L$12:$L$121)</f>
        <v>-</v>
      </c>
      <c r="F62" s="396" t="str">
        <f>+_xlfn.XLOOKUP(B62,Summary!$B$12:$B$121,Summary!$O$12:$O$121)</f>
        <v>-</v>
      </c>
      <c r="G62" s="396"/>
      <c r="H62" s="396" t="str">
        <f>+_xlfn.XLOOKUP(B62,Summary!$B$12:$B$121,Summary!$AH$12:$AH$121)</f>
        <v>Y</v>
      </c>
    </row>
    <row r="63" spans="2:8" ht="132" x14ac:dyDescent="0.5">
      <c r="B63" s="396" t="s">
        <v>304</v>
      </c>
      <c r="C63" s="396" t="str">
        <f>+_xlfn.XLOOKUP(B63,Summary!$B$12:$B$121,Summary!$W$12:$W$121)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63" s="396" t="str">
        <f>+_xlfn.XLOOKUP(B63,Summary!$B$12:$B$121,Summary!$V$12:$V$121)</f>
        <v>Manual</v>
      </c>
      <c r="E63" s="396" t="str">
        <f>+_xlfn.XLOOKUP(B63,Summary!$B$12:$B$121,Summary!$L$12:$L$121)</f>
        <v>-</v>
      </c>
      <c r="F63" s="396" t="str">
        <f>+_xlfn.XLOOKUP(B63,Summary!$B$12:$B$121,Summary!$O$12:$O$121)</f>
        <v>-</v>
      </c>
      <c r="G63" s="396"/>
      <c r="H63" s="396" t="str">
        <f>+_xlfn.XLOOKUP(B63,Summary!$B$12:$B$121,Summary!$AH$12:$AH$121)</f>
        <v>Y</v>
      </c>
    </row>
    <row r="64" spans="2:8" ht="99" x14ac:dyDescent="0.5">
      <c r="B64" s="396" t="s">
        <v>307</v>
      </c>
      <c r="C64" s="396" t="str">
        <f>+_xlfn.XLOOKUP(B64,Summary!$B$12:$B$121,Summary!$W$12:$W$121)</f>
        <v>To be confirmed by the user:
- Relationship and differences between this field, Booking Entity and Country of Risk.
To be confirmed by Mercurio Team:
- New field to be created in New Mercurio and then flow to 1SS.</v>
      </c>
      <c r="D64" s="396" t="str">
        <f>+_xlfn.XLOOKUP(B64,Summary!$B$12:$B$121,Summary!$V$12:$V$121)</f>
        <v>Credit Approval</v>
      </c>
      <c r="E64" s="396" t="str">
        <f>+_xlfn.XLOOKUP(B64,Summary!$B$12:$B$121,Summary!$L$12:$L$121)</f>
        <v xml:space="preserve"> - Screen: Clients --&gt; Details --&gt; Business Segmentation --&gt; Business Region</v>
      </c>
      <c r="F64" s="396" t="str">
        <f>+_xlfn.XLOOKUP(B64,Summary!$B$12:$B$121,Summary!$O$12:$O$121)</f>
        <v>-</v>
      </c>
      <c r="G64" s="396"/>
      <c r="H64" s="396" t="str">
        <f>+_xlfn.XLOOKUP(B64,Summary!$B$12:$B$121,Summary!$AH$12:$AH$121)</f>
        <v>N</v>
      </c>
    </row>
    <row r="65" spans="2:8" ht="66" x14ac:dyDescent="0.5">
      <c r="B65" s="396" t="s">
        <v>311</v>
      </c>
      <c r="C65" s="396" t="str">
        <f>+_xlfn.XLOOKUP(B65,Summary!$B$12:$B$121,Summary!$W$12:$W$121)</f>
        <v>To be confirmed by the user:
- Relationship and differences between this field, Originating Region and Country of Risk.
Ready to be integrated through Mercurio</v>
      </c>
      <c r="D65" s="396" t="str">
        <f>+_xlfn.XLOOKUP(B65,Summary!$B$12:$B$121,Summary!$V$12:$V$121)</f>
        <v>Credit Approval</v>
      </c>
      <c r="E65" s="396" t="str">
        <f>+_xlfn.XLOOKUP(B65,Summary!$B$12:$B$121,Summary!$L$12:$L$121)</f>
        <v>Screen: Loans --&gt; Loans Details --&gt; Product Details --&gt; BOOKING ENTITY</v>
      </c>
      <c r="F65" s="396" t="str">
        <f>+_xlfn.XLOOKUP(B65,Summary!$B$12:$B$121,Summary!$O$12:$O$121)</f>
        <v>Booking Unit</v>
      </c>
      <c r="G65" s="396"/>
      <c r="H65" s="396" t="str">
        <f>+_xlfn.XLOOKUP(B65,Summary!$B$12:$B$121,Summary!$AH$12:$AH$121)</f>
        <v>N</v>
      </c>
    </row>
    <row r="66" spans="2:8" ht="115.5" x14ac:dyDescent="0.5">
      <c r="B66" s="396" t="s">
        <v>315</v>
      </c>
      <c r="C66" s="396" t="str">
        <f>+_xlfn.XLOOKUP(B66,Summary!$B$12:$B$121,Summary!$W$12:$W$121)</f>
        <v>To be confirmed by the user:
- Relationship and differences between this field, Originating Region and Booking Entity.
To be confirmed by Mercurio Team:
- The meaining and/or options of "Country" and "Risk Management Unit" fields, to compare them with Country of Risk.</v>
      </c>
      <c r="D66" s="396" t="str">
        <f>+_xlfn.XLOOKUP(B66,Summary!$B$12:$B$121,Summary!$V$12:$V$121)</f>
        <v>Credit Approval</v>
      </c>
      <c r="E66" s="396" t="str">
        <f>+_xlfn.XLOOKUP(B66,Summary!$B$12:$B$121,Summary!$L$12:$L$121)</f>
        <v>-</v>
      </c>
      <c r="F66" s="396" t="str">
        <f>+_xlfn.XLOOKUP(B66,Summary!$B$12:$B$121,Summary!$O$12:$O$121)</f>
        <v>Country 
Risk Management Unit</v>
      </c>
      <c r="G66" s="396"/>
      <c r="H66" s="396" t="str">
        <f>+_xlfn.XLOOKUP(B66,Summary!$B$12:$B$121,Summary!$AH$12:$AH$121)</f>
        <v>N</v>
      </c>
    </row>
    <row r="67" spans="2:8" ht="33" x14ac:dyDescent="0.5">
      <c r="B67" s="396" t="s">
        <v>2833</v>
      </c>
      <c r="C67" s="396" t="str">
        <f>+_xlfn.XLOOKUP(B67,Summary!$B$12:$B$121,Summary!$W$12:$W$121)</f>
        <v>N/A (ready to be integrated trhough New Mercurio)</v>
      </c>
      <c r="D67" s="396" t="str">
        <f>+_xlfn.XLOOKUP(B67,Summary!$B$12:$B$121,Summary!$V$12:$V$121)</f>
        <v>Credit Approval</v>
      </c>
      <c r="E67" s="396" t="str">
        <f>+_xlfn.XLOOKUP(B67,Summary!$B$12:$B$121,Summary!$L$12:$L$121)</f>
        <v xml:space="preserve"> - Screen: Product Package --&gt; Product Package Detail</v>
      </c>
      <c r="F67" s="396" t="str">
        <f>+_xlfn.XLOOKUP(B67,Summary!$B$12:$B$121,Summary!$O$12:$O$121)</f>
        <v>Banker</v>
      </c>
      <c r="G67" s="396"/>
      <c r="H67" s="396" t="str">
        <f>+_xlfn.XLOOKUP(B67,Summary!$B$12:$B$121,Summary!$AH$12:$AH$121)</f>
        <v>N</v>
      </c>
    </row>
    <row r="68" spans="2:8" ht="82.5" x14ac:dyDescent="0.5">
      <c r="B68" s="396" t="s">
        <v>324</v>
      </c>
      <c r="C68" s="396" t="str">
        <f>+_xlfn.XLOOKUP(B68,Summary!$B$12:$B$121,Summary!$W$12:$W$121)</f>
        <v>To be confirmed by Mercurio Team:
- New field to be created in New Mercurio and then flow to 1SS.</v>
      </c>
      <c r="D68" s="396" t="str">
        <f>+_xlfn.XLOOKUP(B68,Summary!$B$12:$B$121,Summary!$V$12:$V$121)</f>
        <v>Credit Approval</v>
      </c>
      <c r="E68" s="396" t="str">
        <f>+_xlfn.XLOOKUP(B68,Summary!$B$12:$B$121,Summary!$L$12:$L$121)</f>
        <v xml:space="preserve"> - Screen: Product Package --&gt; Product Package Detail --&gt; Approval Details --&gt; Local Approval Details --&gt; 1 LOD LEVEL 3 
Screen: Client --&gt; Credit Details --&gt; Perimeter </v>
      </c>
      <c r="F68" s="396" t="str">
        <f>+_xlfn.XLOOKUP(B68,Summary!$B$12:$B$121,Summary!$O$12:$O$121)</f>
        <v>-</v>
      </c>
      <c r="G68" s="396"/>
      <c r="H68" s="396" t="str">
        <f>+_xlfn.XLOOKUP(B68,Summary!$B$12:$B$121,Summary!$AH$12:$AH$121)</f>
        <v>N</v>
      </c>
    </row>
    <row r="69" spans="2:8" ht="82.5" x14ac:dyDescent="0.5">
      <c r="B69" s="396" t="s">
        <v>329</v>
      </c>
      <c r="C69" s="396" t="str">
        <f>+_xlfn.XLOOKUP(B69,Summary!$B$12:$B$121,Summary!$W$12:$W$121)</f>
        <v>To be confirmed by Mercurio Team:
- New field to be created in New Mercurio and then flow to 1SS.</v>
      </c>
      <c r="D69" s="396" t="str">
        <f>+_xlfn.XLOOKUP(B69,Summary!$B$12:$B$121,Summary!$V$12:$V$121)</f>
        <v>Credit Approval</v>
      </c>
      <c r="E69" s="396" t="str">
        <f>+_xlfn.XLOOKUP(B69,Summary!$B$12:$B$121,Summary!$L$12:$L$121)</f>
        <v xml:space="preserve"> - Screen: Product Package --&gt; Product Package Detail --&gt; Approval Details --&gt; Local Approval Details --&gt; 2 LOD LEVEL 3 
Screen: Client --&gt; Credit Details --&gt; Perimeter </v>
      </c>
      <c r="F69" s="396" t="str">
        <f>+_xlfn.XLOOKUP(B69,Summary!$B$12:$B$121,Summary!$O$12:$O$121)</f>
        <v>-</v>
      </c>
      <c r="G69" s="396"/>
      <c r="H69" s="396" t="str">
        <f>+_xlfn.XLOOKUP(B69,Summary!$B$12:$B$121,Summary!$AH$12:$AH$121)</f>
        <v>N</v>
      </c>
    </row>
    <row r="70" spans="2:8" ht="33" x14ac:dyDescent="0.5">
      <c r="B70" s="396" t="s">
        <v>339</v>
      </c>
      <c r="C70" s="396" t="str">
        <f>+_xlfn.XLOOKUP(B70,Summary!$B$12:$B$121,Summary!$W$12:$W$121)</f>
        <v>NEW - New field to be generated in 1SS for future manual input.</v>
      </c>
      <c r="D70" s="396" t="str">
        <f>+_xlfn.XLOOKUP(B70,Summary!$B$12:$B$121,Summary!$V$12:$V$121)</f>
        <v>Manual</v>
      </c>
      <c r="E70" s="396" t="str">
        <f>+_xlfn.XLOOKUP(B70,Summary!$B$12:$B$121,Summary!$L$12:$L$121)</f>
        <v>-</v>
      </c>
      <c r="F70" s="396" t="str">
        <f>+_xlfn.XLOOKUP(B70,Summary!$B$12:$B$121,Summary!$O$12:$O$121)</f>
        <v>-</v>
      </c>
      <c r="G70" s="396"/>
      <c r="H70" s="396" t="str">
        <f>+_xlfn.XLOOKUP(B70,Summary!$B$12:$B$121,Summary!$AH$12:$AH$121)</f>
        <v>Y</v>
      </c>
    </row>
    <row r="71" spans="2:8" ht="66" x14ac:dyDescent="0.5">
      <c r="B71" s="396" t="s">
        <v>342</v>
      </c>
      <c r="C71" s="396" t="str">
        <f>+_xlfn.XLOOKUP(B71,Summary!$B$12:$B$121,Summary!$W$12:$W$121)</f>
        <v>To be confirmed by the user:
- The start and end limits of this date.
Pending to confirm if this field comes from the Credit Approval</v>
      </c>
      <c r="D71" s="396" t="str">
        <f>+_xlfn.XLOOKUP(B71,Summary!$B$12:$B$121,Summary!$V$12:$V$121)</f>
        <v>Credit Approval</v>
      </c>
      <c r="E71" s="396" t="str">
        <f>+_xlfn.XLOOKUP(B71,Summary!$B$12:$B$121,Summary!$L$12:$L$121)</f>
        <v xml:space="preserve"> - Screen: Loans --&gt; Loan Details --&gt; Terms --&gt; Grace Period</v>
      </c>
      <c r="F71" s="396" t="str">
        <f>+_xlfn.XLOOKUP(B71,Summary!$B$12:$B$121,Summary!$O$12:$O$121)</f>
        <v>Expiry Date</v>
      </c>
      <c r="G71" s="396"/>
      <c r="H71" s="396" t="str">
        <f>+_xlfn.XLOOKUP(B71,Summary!$B$12:$B$121,Summary!$AH$12:$AH$121)</f>
        <v>N</v>
      </c>
    </row>
    <row r="72" spans="2:8" ht="66" x14ac:dyDescent="0.5">
      <c r="B72" s="396" t="s">
        <v>348</v>
      </c>
      <c r="C72" s="396" t="str">
        <f>+_xlfn.XLOOKUP(B72,Summary!$B$12:$B$121,Summary!$W$12:$W$121)</f>
        <v>To be confirmed by the user:
- The start and end limits of this date.
Pending to confirm if this field comes from the Credit Approval</v>
      </c>
      <c r="D72" s="396" t="str">
        <f>+_xlfn.XLOOKUP(B72,Summary!$B$12:$B$121,Summary!$V$12:$V$121)</f>
        <v>Credit Approval</v>
      </c>
      <c r="E72" s="396" t="str">
        <f>+_xlfn.XLOOKUP(B72,Summary!$B$12:$B$121,Summary!$L$12:$L$121)</f>
        <v>-</v>
      </c>
      <c r="F72" s="396" t="str">
        <f>+_xlfn.XLOOKUP(B72,Summary!$B$12:$B$121,Summary!$O$12:$O$121)</f>
        <v>Cancellation Date</v>
      </c>
      <c r="G72" s="396"/>
      <c r="H72" s="396" t="str">
        <f>+_xlfn.XLOOKUP(B72,Summary!$B$12:$B$121,Summary!$AH$12:$AH$121)</f>
        <v>N</v>
      </c>
    </row>
    <row r="73" spans="2:8" ht="33" x14ac:dyDescent="0.5">
      <c r="B73" s="396" t="s">
        <v>351</v>
      </c>
      <c r="C73" s="396" t="str">
        <f>+_xlfn.XLOOKUP(B73,Summary!$B$12:$B$121,Summary!$W$12:$W$121)</f>
        <v>NEW - New field to be generated in 1SS for future manual input.</v>
      </c>
      <c r="D73" s="396" t="str">
        <f>+_xlfn.XLOOKUP(B73,Summary!$B$12:$B$121,Summary!$V$12:$V$121)</f>
        <v>Manual</v>
      </c>
      <c r="E73" s="396" t="str">
        <f>+_xlfn.XLOOKUP(B73,Summary!$B$12:$B$121,Summary!$L$12:$L$121)</f>
        <v>-</v>
      </c>
      <c r="F73" s="396" t="str">
        <f>+_xlfn.XLOOKUP(B73,Summary!$B$12:$B$121,Summary!$O$12:$O$121)</f>
        <v>-</v>
      </c>
      <c r="G73" s="396"/>
      <c r="H73" s="396" t="str">
        <f>+_xlfn.XLOOKUP(B73,Summary!$B$12:$B$121,Summary!$AH$12:$AH$121)</f>
        <v>N</v>
      </c>
    </row>
    <row r="74" spans="2:8" ht="49.5" x14ac:dyDescent="0.5">
      <c r="B74" s="396" t="s">
        <v>357</v>
      </c>
      <c r="C74" s="396" t="str">
        <f>+_xlfn.XLOOKUP(B74,Summary!$B$12:$B$121,Summary!$W$12:$W$121)</f>
        <v>To be confirmed by Mercurio Team:
- New field to be created in New Mercurio from LFRC memo and then flow to 1SS.</v>
      </c>
      <c r="D74" s="396" t="str">
        <f>+_xlfn.XLOOKUP(B74,Summary!$B$12:$B$121,Summary!$V$12:$V$121)</f>
        <v>Credit Approval</v>
      </c>
      <c r="E74" s="396" t="str">
        <f>+_xlfn.XLOOKUP(B74,Summary!$B$12:$B$121,Summary!$L$12:$L$121)</f>
        <v>-</v>
      </c>
      <c r="F74" s="396" t="str">
        <f>+_xlfn.XLOOKUP(B74,Summary!$B$12:$B$121,Summary!$O$12:$O$121)</f>
        <v>-</v>
      </c>
      <c r="G74" s="396"/>
      <c r="H74" s="396" t="str">
        <f>+_xlfn.XLOOKUP(B74,Summary!$B$12:$B$121,Summary!$AH$12:$AH$121)</f>
        <v>N</v>
      </c>
    </row>
    <row r="75" spans="2:8" ht="33" x14ac:dyDescent="0.5">
      <c r="B75" s="396" t="s">
        <v>359</v>
      </c>
      <c r="C75" s="396" t="str">
        <f>+_xlfn.XLOOKUP(B75,Summary!$B$12:$B$121,Summary!$W$12:$W$121)</f>
        <v>NEW - New field to be generated in 1SS for future manual input.</v>
      </c>
      <c r="D75" s="396" t="str">
        <f>+_xlfn.XLOOKUP(B75,Summary!$B$12:$B$121,Summary!$V$12:$V$121)</f>
        <v>Manual</v>
      </c>
      <c r="E75" s="396" t="str">
        <f>+_xlfn.XLOOKUP(B75,Summary!$B$12:$B$121,Summary!$L$12:$L$121)</f>
        <v>-</v>
      </c>
      <c r="F75" s="396" t="str">
        <f>+_xlfn.XLOOKUP(B75,Summary!$B$12:$B$121,Summary!$O$12:$O$121)</f>
        <v>-</v>
      </c>
      <c r="G75" s="396"/>
      <c r="H75" s="396" t="str">
        <f>+_xlfn.XLOOKUP(B75,Summary!$B$12:$B$121,Summary!$AH$12:$AH$121)</f>
        <v>N</v>
      </c>
    </row>
    <row r="76" spans="2:8" ht="33" x14ac:dyDescent="0.5">
      <c r="B76" s="396" t="s">
        <v>361</v>
      </c>
      <c r="C76" s="396" t="str">
        <f>+_xlfn.XLOOKUP(B76,Summary!$B$12:$B$121,Summary!$W$12:$W$121)</f>
        <v>NEW - New field to be generated in 1SS for future manual input.</v>
      </c>
      <c r="D76" s="396" t="str">
        <f>+_xlfn.XLOOKUP(B76,Summary!$B$12:$B$121,Summary!$V$12:$V$121)</f>
        <v>Manual</v>
      </c>
      <c r="E76" s="396" t="str">
        <f>+_xlfn.XLOOKUP(B76,Summary!$B$12:$B$121,Summary!$L$12:$L$121)</f>
        <v>-</v>
      </c>
      <c r="F76" s="396" t="str">
        <f>+_xlfn.XLOOKUP(B76,Summary!$B$12:$B$121,Summary!$O$12:$O$121)</f>
        <v>-</v>
      </c>
      <c r="G76" s="396"/>
      <c r="H76" s="396" t="str">
        <f>+_xlfn.XLOOKUP(B76,Summary!$B$12:$B$121,Summary!$AH$12:$AH$121)</f>
        <v>N</v>
      </c>
    </row>
    <row r="77" spans="2:8" ht="33" x14ac:dyDescent="0.5">
      <c r="B77" s="396" t="s">
        <v>363</v>
      </c>
      <c r="C77" s="396" t="str">
        <f>+_xlfn.XLOOKUP(B77,Summary!$B$12:$B$121,Summary!$W$12:$W$121)</f>
        <v>NEW - New field to be generated in 1SS for future manual input.</v>
      </c>
      <c r="D77" s="396" t="str">
        <f>+_xlfn.XLOOKUP(B77,Summary!$B$12:$B$121,Summary!$V$12:$V$121)</f>
        <v>Manual</v>
      </c>
      <c r="E77" s="396" t="str">
        <f>+_xlfn.XLOOKUP(B77,Summary!$B$12:$B$121,Summary!$L$12:$L$121)</f>
        <v>-</v>
      </c>
      <c r="F77" s="396" t="str">
        <f>+_xlfn.XLOOKUP(B77,Summary!$B$12:$B$121,Summary!$O$12:$O$121)</f>
        <v>-</v>
      </c>
      <c r="G77" s="396"/>
      <c r="H77" s="396" t="str">
        <f>+_xlfn.XLOOKUP(B77,Summary!$B$12:$B$121,Summary!$AH$12:$AH$121)</f>
        <v>Y</v>
      </c>
    </row>
    <row r="78" spans="2:8" ht="33" x14ac:dyDescent="0.5">
      <c r="B78" s="396" t="s">
        <v>365</v>
      </c>
      <c r="C78" s="396" t="str">
        <f>+_xlfn.XLOOKUP(B78,Summary!$B$12:$B$121,Summary!$W$12:$W$121)</f>
        <v>N/A (ready to be integrated trhough New Mercurio)</v>
      </c>
      <c r="D78" s="396" t="str">
        <f>+_xlfn.XLOOKUP(B78,Summary!$B$12:$B$121,Summary!$V$12:$V$121)</f>
        <v>Credit Approval</v>
      </c>
      <c r="E78" s="396" t="str">
        <f>+_xlfn.XLOOKUP(B78,Summary!$B$12:$B$121,Summary!$L$12:$L$121)</f>
        <v>Screen: Loan --&gt; Details --&gt; New Interest Rate --&gt; Reference Index</v>
      </c>
      <c r="F78" s="396" t="str">
        <f>+_xlfn.XLOOKUP(B78,Summary!$B$12:$B$121,Summary!$O$12:$O$121)</f>
        <v>Rate Basis</v>
      </c>
      <c r="G78" s="396"/>
      <c r="H78" s="396" t="str">
        <f>+_xlfn.XLOOKUP(B78,Summary!$B$12:$B$121,Summary!$AH$12:$AH$121)</f>
        <v>Y</v>
      </c>
    </row>
    <row r="79" spans="2:8" ht="33" x14ac:dyDescent="0.5">
      <c r="B79" s="396" t="s">
        <v>370</v>
      </c>
      <c r="C79" s="396" t="str">
        <f>+_xlfn.XLOOKUP(B79,Summary!$B$12:$B$121,Summary!$W$12:$W$121)</f>
        <v>N/A (ready to be integrated trhough New Mercurio)</v>
      </c>
      <c r="D79" s="396" t="str">
        <f>+_xlfn.XLOOKUP(B79,Summary!$B$12:$B$121,Summary!$V$12:$V$121)</f>
        <v>Credit Approval</v>
      </c>
      <c r="E79" s="396" t="str">
        <f>+_xlfn.XLOOKUP(B79,Summary!$B$12:$B$121,Summary!$L$12:$L$121)</f>
        <v>Screen: Loan --&gt; Details --&gt; New Interest Rate --&gt; Spread (%)</v>
      </c>
      <c r="F79" s="396" t="str">
        <f>+_xlfn.XLOOKUP(B79,Summary!$B$12:$B$121,Summary!$O$12:$O$121)</f>
        <v>Spread % - pb</v>
      </c>
      <c r="G79" s="396"/>
      <c r="H79" s="396" t="str">
        <f>+_xlfn.XLOOKUP(B79,Summary!$B$12:$B$121,Summary!$AH$12:$AH$121)</f>
        <v>Y</v>
      </c>
    </row>
    <row r="80" spans="2:8" ht="115.5" x14ac:dyDescent="0.5">
      <c r="B80" s="396" t="s">
        <v>375</v>
      </c>
      <c r="C80" s="396" t="str">
        <f>+_xlfn.XLOOKUP(B80,Summary!$B$12:$B$121,Summary!$W$12:$W$121)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D80" s="396" t="str">
        <f>+_xlfn.XLOOKUP(B80,Summary!$B$12:$B$121,Summary!$V$12:$V$121)</f>
        <v>Credit Approval</v>
      </c>
      <c r="E80" s="396" t="str">
        <f>+_xlfn.XLOOKUP(B80,Summary!$B$12:$B$121,Summary!$L$12:$L$121)</f>
        <v>Screen: Loan --&gt; Details --&gt; New Interest Rate --&gt; OID (%)</v>
      </c>
      <c r="F80" s="396" t="str">
        <f>+_xlfn.XLOOKUP(B80,Summary!$B$12:$B$121,Summary!$O$12:$O$121)</f>
        <v>OID (%)</v>
      </c>
      <c r="G80" s="396"/>
      <c r="H80" s="396" t="str">
        <f>+_xlfn.XLOOKUP(B80,Summary!$B$12:$B$121,Summary!$AH$12:$AH$121)</f>
        <v>Y</v>
      </c>
    </row>
    <row r="81" spans="2:8" ht="82.5" x14ac:dyDescent="0.5">
      <c r="B81" s="396" t="s">
        <v>381</v>
      </c>
      <c r="C81" s="396" t="str">
        <f>+_xlfn.XLOOKUP(B81,Summary!$B$12:$B$121,Summary!$W$12:$W$121)</f>
        <v>To be confirmed by the user:
- If this field can be retrieved from LFRC.
To be confirmed by Mercurio Team:
- New field to be created in New Mercurio and then flow to 1SS.</v>
      </c>
      <c r="D81" s="396" t="str">
        <f>+_xlfn.XLOOKUP(B81,Summary!$B$12:$B$121,Summary!$V$12:$V$121)</f>
        <v>Credit Approval</v>
      </c>
      <c r="E81" s="396" t="str">
        <f>+_xlfn.XLOOKUP(B81,Summary!$B$12:$B$121,Summary!$L$12:$L$121)</f>
        <v>-</v>
      </c>
      <c r="F81" s="396" t="str">
        <f>+_xlfn.XLOOKUP(B81,Summary!$B$12:$B$121,Summary!$O$12:$O$121)</f>
        <v>-</v>
      </c>
      <c r="G81" s="396"/>
      <c r="H81" s="396" t="str">
        <f>+_xlfn.XLOOKUP(B81,Summary!$B$12:$B$121,Summary!$AH$12:$AH$121)</f>
        <v>Y</v>
      </c>
    </row>
    <row r="82" spans="2:8" ht="115.5" x14ac:dyDescent="0.5">
      <c r="B82" s="396" t="s">
        <v>384</v>
      </c>
      <c r="C82" s="396" t="str">
        <f>+_xlfn.XLOOKUP(B82,Summary!$B$12:$B$121,Summary!$W$12:$W$121)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D82" s="396" t="str">
        <f>+_xlfn.XLOOKUP(B82,Summary!$B$12:$B$121,Summary!$V$12:$V$121)</f>
        <v>Credit Approval</v>
      </c>
      <c r="E82" s="396" t="str">
        <f>+_xlfn.XLOOKUP(B82,Summary!$B$12:$B$121,Summary!$L$12:$L$121)</f>
        <v>Screen: Loan --&gt; Details --&gt; New Interest Rate --&gt; Pricing Flex (BP)</v>
      </c>
      <c r="F82" s="396" t="str">
        <f>+_xlfn.XLOOKUP(B82,Summary!$B$12:$B$121,Summary!$O$12:$O$121)</f>
        <v>Pricing Flex (bp)</v>
      </c>
      <c r="G82" s="396"/>
      <c r="H82" s="396" t="str">
        <f>+_xlfn.XLOOKUP(B82,Summary!$B$12:$B$121,Summary!$AH$12:$AH$121)</f>
        <v>Y</v>
      </c>
    </row>
    <row r="83" spans="2:8" x14ac:dyDescent="0.5">
      <c r="B83" s="396" t="s">
        <v>388</v>
      </c>
      <c r="C83" s="396" t="str">
        <f>+_xlfn.XLOOKUP(B83,Summary!$B$12:$B$121,Summary!$W$12:$W$121)</f>
        <v>1SS to include in a new pricing grid</v>
      </c>
      <c r="D83" s="396" t="str">
        <f>+_xlfn.XLOOKUP(B83,Summary!$B$12:$B$121,Summary!$V$12:$V$121)</f>
        <v>Manual</v>
      </c>
      <c r="E83" s="396" t="str">
        <f>+_xlfn.XLOOKUP(B83,Summary!$B$12:$B$121,Summary!$L$12:$L$121)</f>
        <v>-</v>
      </c>
      <c r="F83" s="396" t="str">
        <f>+_xlfn.XLOOKUP(B83,Summary!$B$12:$B$121,Summary!$O$12:$O$121)</f>
        <v>-</v>
      </c>
      <c r="G83" s="396"/>
      <c r="H83" s="396" t="str">
        <f>+_xlfn.XLOOKUP(B83,Summary!$B$12:$B$121,Summary!$AH$12:$AH$121)</f>
        <v>Y</v>
      </c>
    </row>
    <row r="84" spans="2:8" x14ac:dyDescent="0.5">
      <c r="B84" s="396" t="s">
        <v>391</v>
      </c>
      <c r="C84" s="396" t="str">
        <f>+_xlfn.XLOOKUP(B84,Summary!$B$12:$B$121,Summary!$W$12:$W$121)</f>
        <v>1SS to include in a new pricing grid</v>
      </c>
      <c r="D84" s="396" t="str">
        <f>+_xlfn.XLOOKUP(B84,Summary!$B$12:$B$121,Summary!$V$12:$V$121)</f>
        <v>Manual</v>
      </c>
      <c r="E84" s="396" t="str">
        <f>+_xlfn.XLOOKUP(B84,Summary!$B$12:$B$121,Summary!$L$12:$L$121)</f>
        <v>-</v>
      </c>
      <c r="F84" s="396" t="str">
        <f>+_xlfn.XLOOKUP(B84,Summary!$B$12:$B$121,Summary!$O$12:$O$121)</f>
        <v>-</v>
      </c>
      <c r="G84" s="396"/>
      <c r="H84" s="396" t="str">
        <f>+_xlfn.XLOOKUP(B84,Summary!$B$12:$B$121,Summary!$AH$12:$AH$121)</f>
        <v>Y</v>
      </c>
    </row>
    <row r="85" spans="2:8" x14ac:dyDescent="0.5">
      <c r="B85" s="396" t="s">
        <v>393</v>
      </c>
      <c r="C85" s="396" t="str">
        <f>+_xlfn.XLOOKUP(B85,Summary!$B$12:$B$121,Summary!$W$12:$W$121)</f>
        <v>1SS to include in a new pricing grid</v>
      </c>
      <c r="D85" s="396" t="str">
        <f>+_xlfn.XLOOKUP(B85,Summary!$B$12:$B$121,Summary!$V$12:$V$121)</f>
        <v>Manual</v>
      </c>
      <c r="E85" s="396" t="str">
        <f>+_xlfn.XLOOKUP(B85,Summary!$B$12:$B$121,Summary!$L$12:$L$121)</f>
        <v>-</v>
      </c>
      <c r="F85" s="396" t="str">
        <f>+_xlfn.XLOOKUP(B85,Summary!$B$12:$B$121,Summary!$O$12:$O$121)</f>
        <v>-</v>
      </c>
      <c r="G85" s="396"/>
      <c r="H85" s="396" t="str">
        <f>+_xlfn.XLOOKUP(B85,Summary!$B$12:$B$121,Summary!$AH$12:$AH$121)</f>
        <v>Y</v>
      </c>
    </row>
    <row r="86" spans="2:8" x14ac:dyDescent="0.5">
      <c r="B86" s="396" t="s">
        <v>395</v>
      </c>
      <c r="C86" s="396" t="str">
        <f>+_xlfn.XLOOKUP(B86,Summary!$B$12:$B$121,Summary!$W$12:$W$121)</f>
        <v>1SS to include in a new pricing grid</v>
      </c>
      <c r="D86" s="396" t="str">
        <f>+_xlfn.XLOOKUP(B86,Summary!$B$12:$B$121,Summary!$V$12:$V$121)</f>
        <v>Manual</v>
      </c>
      <c r="E86" s="396" t="str">
        <f>+_xlfn.XLOOKUP(B86,Summary!$B$12:$B$121,Summary!$L$12:$L$121)</f>
        <v>-</v>
      </c>
      <c r="F86" s="396" t="str">
        <f>+_xlfn.XLOOKUP(B86,Summary!$B$12:$B$121,Summary!$O$12:$O$121)</f>
        <v>-</v>
      </c>
      <c r="G86" s="396"/>
      <c r="H86" s="396" t="str">
        <f>+_xlfn.XLOOKUP(B86,Summary!$B$12:$B$121,Summary!$AH$12:$AH$121)</f>
        <v>Y</v>
      </c>
    </row>
    <row r="87" spans="2:8" x14ac:dyDescent="0.5">
      <c r="B87" s="396" t="s">
        <v>397</v>
      </c>
      <c r="C87" s="396" t="str">
        <f>+_xlfn.XLOOKUP(B87,Summary!$B$12:$B$121,Summary!$W$12:$W$121)</f>
        <v>1SS to include in a new pricing grid</v>
      </c>
      <c r="D87" s="396" t="str">
        <f>+_xlfn.XLOOKUP(B87,Summary!$B$12:$B$121,Summary!$V$12:$V$121)</f>
        <v>Manual</v>
      </c>
      <c r="E87" s="396" t="str">
        <f>+_xlfn.XLOOKUP(B87,Summary!$B$12:$B$121,Summary!$L$12:$L$121)</f>
        <v>-</v>
      </c>
      <c r="F87" s="396" t="str">
        <f>+_xlfn.XLOOKUP(B87,Summary!$B$12:$B$121,Summary!$O$12:$O$121)</f>
        <v>-</v>
      </c>
      <c r="G87" s="396"/>
      <c r="H87" s="396" t="str">
        <f>+_xlfn.XLOOKUP(B87,Summary!$B$12:$B$121,Summary!$AH$12:$AH$121)</f>
        <v>Y</v>
      </c>
    </row>
    <row r="88" spans="2:8" x14ac:dyDescent="0.5">
      <c r="B88" s="396" t="s">
        <v>399</v>
      </c>
      <c r="C88" s="396" t="str">
        <f>+_xlfn.XLOOKUP(B88,Summary!$B$12:$B$121,Summary!$W$12:$W$121)</f>
        <v>1SS to include in a new pricing grid</v>
      </c>
      <c r="D88" s="396" t="str">
        <f>+_xlfn.XLOOKUP(B88,Summary!$B$12:$B$121,Summary!$V$12:$V$121)</f>
        <v>Manual</v>
      </c>
      <c r="E88" s="396" t="str">
        <f>+_xlfn.XLOOKUP(B88,Summary!$B$12:$B$121,Summary!$L$12:$L$121)</f>
        <v>-</v>
      </c>
      <c r="F88" s="396" t="str">
        <f>+_xlfn.XLOOKUP(B88,Summary!$B$12:$B$121,Summary!$O$12:$O$121)</f>
        <v>-</v>
      </c>
      <c r="G88" s="396"/>
      <c r="H88" s="396" t="str">
        <f>+_xlfn.XLOOKUP(B88,Summary!$B$12:$B$121,Summary!$AH$12:$AH$121)</f>
        <v>Y</v>
      </c>
    </row>
    <row r="89" spans="2:8" x14ac:dyDescent="0.5">
      <c r="B89" s="396" t="s">
        <v>401</v>
      </c>
      <c r="C89" s="396" t="str">
        <f>+_xlfn.XLOOKUP(B89,Summary!$B$12:$B$121,Summary!$W$12:$W$121)</f>
        <v>1SS to include in a new pricing grid</v>
      </c>
      <c r="D89" s="396" t="str">
        <f>+_xlfn.XLOOKUP(B89,Summary!$B$12:$B$121,Summary!$V$12:$V$121)</f>
        <v>Manual</v>
      </c>
      <c r="E89" s="396" t="str">
        <f>+_xlfn.XLOOKUP(B89,Summary!$B$12:$B$121,Summary!$L$12:$L$121)</f>
        <v>-</v>
      </c>
      <c r="F89" s="396" t="str">
        <f>+_xlfn.XLOOKUP(B89,Summary!$B$12:$B$121,Summary!$O$12:$O$121)</f>
        <v>-</v>
      </c>
      <c r="G89" s="396"/>
      <c r="H89" s="396" t="str">
        <f>+_xlfn.XLOOKUP(B89,Summary!$B$12:$B$121,Summary!$AH$12:$AH$121)</f>
        <v>Y</v>
      </c>
    </row>
    <row r="90" spans="2:8" x14ac:dyDescent="0.5">
      <c r="B90" s="396" t="s">
        <v>403</v>
      </c>
      <c r="C90" s="396" t="str">
        <f>+_xlfn.XLOOKUP(B90,Summary!$B$12:$B$121,Summary!$W$12:$W$121)</f>
        <v>1SS to include in a new pricing grid</v>
      </c>
      <c r="D90" s="396" t="str">
        <f>+_xlfn.XLOOKUP(B90,Summary!$B$12:$B$121,Summary!$V$12:$V$121)</f>
        <v>Manual</v>
      </c>
      <c r="E90" s="396" t="str">
        <f>+_xlfn.XLOOKUP(B90,Summary!$B$12:$B$121,Summary!$L$12:$L$121)</f>
        <v>-</v>
      </c>
      <c r="F90" s="396" t="str">
        <f>+_xlfn.XLOOKUP(B90,Summary!$B$12:$B$121,Summary!$O$12:$O$121)</f>
        <v>-</v>
      </c>
      <c r="G90" s="396"/>
      <c r="H90" s="396" t="str">
        <f>+_xlfn.XLOOKUP(B90,Summary!$B$12:$B$121,Summary!$AH$12:$AH$121)</f>
        <v>Y</v>
      </c>
    </row>
    <row r="91" spans="2:8" x14ac:dyDescent="0.5">
      <c r="B91" s="396" t="s">
        <v>405</v>
      </c>
      <c r="C91" s="396" t="str">
        <f>+_xlfn.XLOOKUP(B91,Summary!$B$12:$B$121,Summary!$W$12:$W$121)</f>
        <v>1SS to include in a new pricing grid</v>
      </c>
      <c r="D91" s="396" t="str">
        <f>+_xlfn.XLOOKUP(B91,Summary!$B$12:$B$121,Summary!$V$12:$V$121)</f>
        <v>Manual</v>
      </c>
      <c r="E91" s="396" t="str">
        <f>+_xlfn.XLOOKUP(B91,Summary!$B$12:$B$121,Summary!$L$12:$L$121)</f>
        <v>-</v>
      </c>
      <c r="F91" s="396" t="str">
        <f>+_xlfn.XLOOKUP(B91,Summary!$B$12:$B$121,Summary!$O$12:$O$121)</f>
        <v>-</v>
      </c>
      <c r="G91" s="396"/>
      <c r="H91" s="396" t="str">
        <f>+_xlfn.XLOOKUP(B91,Summary!$B$12:$B$121,Summary!$AH$12:$AH$121)</f>
        <v>Y</v>
      </c>
    </row>
    <row r="92" spans="2:8" x14ac:dyDescent="0.5">
      <c r="B92" s="396" t="s">
        <v>407</v>
      </c>
      <c r="C92" s="396" t="str">
        <f>+_xlfn.XLOOKUP(B92,Summary!$B$12:$B$121,Summary!$W$12:$W$121)</f>
        <v>1SS to include in a new pricing grid</v>
      </c>
      <c r="D92" s="396" t="str">
        <f>+_xlfn.XLOOKUP(B92,Summary!$B$12:$B$121,Summary!$V$12:$V$121)</f>
        <v>Manual</v>
      </c>
      <c r="E92" s="396" t="str">
        <f>+_xlfn.XLOOKUP(B92,Summary!$B$12:$B$121,Summary!$L$12:$L$121)</f>
        <v>-</v>
      </c>
      <c r="F92" s="396" t="str">
        <f>+_xlfn.XLOOKUP(B92,Summary!$B$12:$B$121,Summary!$O$12:$O$121)</f>
        <v>-</v>
      </c>
      <c r="G92" s="396"/>
      <c r="H92" s="396" t="str">
        <f>+_xlfn.XLOOKUP(B92,Summary!$B$12:$B$121,Summary!$AH$12:$AH$121)</f>
        <v>Y</v>
      </c>
    </row>
    <row r="93" spans="2:8" x14ac:dyDescent="0.5">
      <c r="B93" s="396" t="s">
        <v>409</v>
      </c>
      <c r="C93" s="396" t="str">
        <f>+_xlfn.XLOOKUP(B93,Summary!$B$12:$B$121,Summary!$W$12:$W$121)</f>
        <v>1SS to include in a new pricing grid</v>
      </c>
      <c r="D93" s="396" t="str">
        <f>+_xlfn.XLOOKUP(B93,Summary!$B$12:$B$121,Summary!$V$12:$V$121)</f>
        <v>Manual</v>
      </c>
      <c r="E93" s="396" t="str">
        <f>+_xlfn.XLOOKUP(B93,Summary!$B$12:$B$121,Summary!$L$12:$L$121)</f>
        <v>-</v>
      </c>
      <c r="F93" s="396" t="str">
        <f>+_xlfn.XLOOKUP(B93,Summary!$B$12:$B$121,Summary!$O$12:$O$121)</f>
        <v>-</v>
      </c>
      <c r="G93" s="396"/>
      <c r="H93" s="396" t="str">
        <f>+_xlfn.XLOOKUP(B93,Summary!$B$12:$B$121,Summary!$AH$12:$AH$121)</f>
        <v>Y</v>
      </c>
    </row>
    <row r="94" spans="2:8" ht="33" x14ac:dyDescent="0.5">
      <c r="B94" s="396" t="s">
        <v>411</v>
      </c>
      <c r="C94" s="396" t="str">
        <f>+_xlfn.XLOOKUP(B94,Summary!$B$12:$B$121,Summary!$W$12:$W$121)</f>
        <v>NEW - New field to be generated in 1SS for future manual input.</v>
      </c>
      <c r="D94" s="396" t="str">
        <f>+_xlfn.XLOOKUP(B94,Summary!$B$12:$B$121,Summary!$V$12:$V$121)</f>
        <v>Manual</v>
      </c>
      <c r="E94" s="396" t="str">
        <f>+_xlfn.XLOOKUP(B94,Summary!$B$12:$B$121,Summary!$L$12:$L$121)</f>
        <v>-</v>
      </c>
      <c r="F94" s="396" t="str">
        <f>+_xlfn.XLOOKUP(B94,Summary!$B$12:$B$121,Summary!$O$12:$O$121)</f>
        <v>-</v>
      </c>
      <c r="G94" s="396"/>
      <c r="H94" s="396" t="str">
        <f>+_xlfn.XLOOKUP(B94,Summary!$B$12:$B$121,Summary!$AH$12:$AH$121)</f>
        <v>Y</v>
      </c>
    </row>
    <row r="95" spans="2:8" ht="49.5" x14ac:dyDescent="0.5">
      <c r="B95" s="396" t="s">
        <v>413</v>
      </c>
      <c r="C95" s="396" t="str">
        <f>+_xlfn.XLOOKUP(B95,Summary!$B$12:$B$121,Summary!$W$12:$W$121)</f>
        <v>To be confirmed by Mercurio Team:
- The functionality of the Mercurio field mapped, in order to understand if this is similar to Fee Types.</v>
      </c>
      <c r="D95" s="396" t="str">
        <f>+_xlfn.XLOOKUP(B95,Summary!$B$12:$B$121,Summary!$V$12:$V$121)</f>
        <v>Credit Approval</v>
      </c>
      <c r="E95" s="396" t="str">
        <f>+_xlfn.XLOOKUP(B95,Summary!$B$12:$B$121,Summary!$L$12:$L$121)</f>
        <v xml:space="preserve"> - Screen: Loans --&gt; Fee --&gt; Fee Type</v>
      </c>
      <c r="F95" s="396" t="str">
        <f>+_xlfn.XLOOKUP(B95,Summary!$B$12:$B$121,Summary!$O$12:$O$121)</f>
        <v>Fee Name</v>
      </c>
      <c r="G95" s="396"/>
      <c r="H95" s="396" t="str">
        <f>+_xlfn.XLOOKUP(B95,Summary!$B$12:$B$121,Summary!$AH$12:$AH$121)</f>
        <v>Y</v>
      </c>
    </row>
    <row r="96" spans="2:8" ht="33" x14ac:dyDescent="0.5">
      <c r="B96" s="396" t="s">
        <v>424</v>
      </c>
      <c r="C96" s="396" t="str">
        <f>+_xlfn.XLOOKUP(B96,Summary!$B$12:$B$121,Summary!$W$12:$W$121)</f>
        <v>To be confirmed by the user:
- If this field is needed</v>
      </c>
      <c r="D96" s="396" t="str">
        <f>+_xlfn.XLOOKUP(B96,Summary!$B$12:$B$121,Summary!$V$12:$V$121)</f>
        <v>Manual</v>
      </c>
      <c r="E96" s="396" t="str">
        <f>+_xlfn.XLOOKUP(B96,Summary!$B$12:$B$121,Summary!$L$12:$L$121)</f>
        <v>-</v>
      </c>
      <c r="F96" s="396" t="str">
        <f>+_xlfn.XLOOKUP(B96,Summary!$B$12:$B$121,Summary!$O$12:$O$121)</f>
        <v>-</v>
      </c>
      <c r="G96" s="396"/>
      <c r="H96" s="396" t="str">
        <f>+_xlfn.XLOOKUP(B96,Summary!$B$12:$B$121,Summary!$AH$12:$AH$121)</f>
        <v>N</v>
      </c>
    </row>
    <row r="97" spans="2:8" ht="33" x14ac:dyDescent="0.5">
      <c r="B97" s="396" t="s">
        <v>429</v>
      </c>
      <c r="C97" s="396" t="str">
        <f>+_xlfn.XLOOKUP(B97,Summary!$B$12:$B$121,Summary!$W$12:$W$121)</f>
        <v>To be confirmed by the user:
- If this field is needed</v>
      </c>
      <c r="D97" s="396" t="str">
        <f>+_xlfn.XLOOKUP(B97,Summary!$B$12:$B$121,Summary!$V$12:$V$121)</f>
        <v>Manual</v>
      </c>
      <c r="E97" s="396" t="str">
        <f>+_xlfn.XLOOKUP(B97,Summary!$B$12:$B$121,Summary!$L$12:$L$121)</f>
        <v>-</v>
      </c>
      <c r="F97" s="396" t="str">
        <f>+_xlfn.XLOOKUP(B97,Summary!$B$12:$B$121,Summary!$O$12:$O$121)</f>
        <v>-</v>
      </c>
      <c r="G97" s="396"/>
      <c r="H97" s="396" t="str">
        <f>+_xlfn.XLOOKUP(B97,Summary!$B$12:$B$121,Summary!$AH$12:$AH$121)</f>
        <v>N</v>
      </c>
    </row>
    <row r="98" spans="2:8" x14ac:dyDescent="0.5">
      <c r="B98" s="396" t="s">
        <v>2772</v>
      </c>
      <c r="C98" s="396" t="str">
        <f>+_xlfn.XLOOKUP(B98,Summary!$B$12:$B$121,Summary!$W$12:$W$121)</f>
        <v>New field in 1SS. Applies when a distribution takes place</v>
      </c>
      <c r="D98" s="396" t="str">
        <f>+_xlfn.XLOOKUP(B98,Summary!$B$12:$B$121,Summary!$V$12:$V$121)</f>
        <v>Manual</v>
      </c>
      <c r="E98" s="396" t="str">
        <f>+_xlfn.XLOOKUP(B98,Summary!$B$12:$B$121,Summary!$L$12:$L$121)</f>
        <v>-</v>
      </c>
      <c r="F98" s="396" t="str">
        <f>+_xlfn.XLOOKUP(B98,Summary!$B$12:$B$121,Summary!$O$12:$O$121)</f>
        <v>-</v>
      </c>
      <c r="G98" s="396"/>
      <c r="H98" s="396" t="str">
        <f>+_xlfn.XLOOKUP(B98,Summary!$B$12:$B$121,Summary!$AH$12:$AH$121)</f>
        <v>Y</v>
      </c>
    </row>
    <row r="99" spans="2:8" ht="33" x14ac:dyDescent="0.5">
      <c r="B99" s="396" t="s">
        <v>2773</v>
      </c>
      <c r="C99" s="396" t="str">
        <f>+_xlfn.XLOOKUP(B99,Summary!$B$12:$B$121,Summary!$W$12:$W$121)</f>
        <v>New field in 1SS. Applies when a distribution takes place</v>
      </c>
      <c r="D99" s="396" t="str">
        <f>+_xlfn.XLOOKUP(B99,Summary!$B$12:$B$121,Summary!$V$12:$V$121)</f>
        <v>Manual</v>
      </c>
      <c r="E99" s="396" t="str">
        <f>+_xlfn.XLOOKUP(B99,Summary!$B$12:$B$121,Summary!$L$12:$L$121)</f>
        <v>Screen: Clients --&gt; Details --&gt; Client Information --&gt;  Client Name</v>
      </c>
      <c r="F99" s="396" t="str">
        <f>+_xlfn.XLOOKUP(B99,Summary!$B$12:$B$121,Summary!$O$12:$O$121)</f>
        <v>Client Name</v>
      </c>
      <c r="G99" s="396"/>
      <c r="H99" s="396" t="str">
        <f>+_xlfn.XLOOKUP(B99,Summary!$B$12:$B$121,Summary!$AH$12:$AH$121)</f>
        <v>N</v>
      </c>
    </row>
    <row r="100" spans="2:8" ht="66" x14ac:dyDescent="0.5">
      <c r="B100" s="396" t="s">
        <v>2774</v>
      </c>
      <c r="C100" s="396" t="str">
        <f>+_xlfn.XLOOKUP(B100,Summary!$B$12:$B$121,Summary!$W$12:$W$121)</f>
        <v>To be confirmed by Aqua Team that this field is correctly available and meets the required definition of the field, for its future integration through Aqua.
Applies when a distribution takes place</v>
      </c>
      <c r="D100" s="396" t="str">
        <f>+_xlfn.XLOOKUP(B100,Summary!$B$12:$B$121,Summary!$V$12:$V$121)</f>
        <v>Aqua</v>
      </c>
      <c r="E100" s="396" t="str">
        <f>+_xlfn.XLOOKUP(B100,Summary!$B$12:$B$121,Summary!$L$12:$L$121)</f>
        <v>Screen: Clients --&gt; Details --&gt; Client Information --&gt;  CLIENT ID (GBO)</v>
      </c>
      <c r="F100" s="396" t="str">
        <f>+_xlfn.XLOOKUP(B100,Summary!$B$12:$B$121,Summary!$O$12:$O$121)</f>
        <v>Internal Code</v>
      </c>
      <c r="G100" s="396"/>
      <c r="H100" s="396" t="str">
        <f>+_xlfn.XLOOKUP(B100,Summary!$B$12:$B$121,Summary!$AH$12:$AH$121)</f>
        <v>N</v>
      </c>
    </row>
    <row r="101" spans="2:8" x14ac:dyDescent="0.5">
      <c r="B101" s="396" t="s">
        <v>2779</v>
      </c>
      <c r="C101" s="396" t="str">
        <f>+_xlfn.XLOOKUP(B101,Summary!$B$12:$B$121,Summary!$W$12:$W$121)</f>
        <v>New field in 1SS. Applies when a distribution takes place</v>
      </c>
      <c r="D101" s="396" t="str">
        <f>+_xlfn.XLOOKUP(B101,Summary!$B$12:$B$121,Summary!$V$12:$V$121)</f>
        <v>Manual</v>
      </c>
      <c r="E101" s="396" t="str">
        <f>+_xlfn.XLOOKUP(B101,Summary!$B$12:$B$121,Summary!$L$12:$L$121)</f>
        <v>-</v>
      </c>
      <c r="F101" s="396" t="str">
        <f>+_xlfn.XLOOKUP(B101,Summary!$B$12:$B$121,Summary!$O$12:$O$121)</f>
        <v>-</v>
      </c>
      <c r="G101" s="396"/>
      <c r="H101" s="396" t="str">
        <f>+_xlfn.XLOOKUP(B101,Summary!$B$12:$B$121,Summary!$AH$12:$AH$121)</f>
        <v>N</v>
      </c>
    </row>
    <row r="102" spans="2:8" x14ac:dyDescent="0.5">
      <c r="B102" s="396" t="s">
        <v>2776</v>
      </c>
      <c r="C102" s="396" t="str">
        <f>+_xlfn.XLOOKUP(B102,Summary!$B$12:$B$121,Summary!$W$12:$W$121)</f>
        <v>New field in 1SS. Applies when a distribution takes place</v>
      </c>
      <c r="D102" s="396" t="str">
        <f>+_xlfn.XLOOKUP(B102,Summary!$B$12:$B$121,Summary!$V$12:$V$121)</f>
        <v>Manual</v>
      </c>
      <c r="E102" s="396" t="str">
        <f>+_xlfn.XLOOKUP(B102,Summary!$B$12:$B$121,Summary!$L$12:$L$121)</f>
        <v>-</v>
      </c>
      <c r="F102" s="396" t="str">
        <f>+_xlfn.XLOOKUP(B102,Summary!$B$12:$B$121,Summary!$O$12:$O$121)</f>
        <v>-</v>
      </c>
      <c r="G102" s="396"/>
      <c r="H102" s="396" t="str">
        <f>+_xlfn.XLOOKUP(B102,Summary!$B$12:$B$121,Summary!$AH$12:$AH$121)</f>
        <v>N</v>
      </c>
    </row>
    <row r="103" spans="2:8" x14ac:dyDescent="0.5">
      <c r="B103" s="396" t="s">
        <v>2775</v>
      </c>
      <c r="C103" s="396" t="str">
        <f>+_xlfn.XLOOKUP(B103,Summary!$B$12:$B$121,Summary!$W$12:$W$121)</f>
        <v>New field in 1SS. Applies when a distribution takes place</v>
      </c>
      <c r="D103" s="396" t="str">
        <f>+_xlfn.XLOOKUP(B103,Summary!$B$12:$B$121,Summary!$V$12:$V$121)</f>
        <v>Manual</v>
      </c>
      <c r="E103" s="396" t="str">
        <f>+_xlfn.XLOOKUP(B103,Summary!$B$12:$B$121,Summary!$L$12:$L$121)</f>
        <v xml:space="preserve"> - Screen: Loans --&gt; Fee --&gt; Fee Type</v>
      </c>
      <c r="F103" s="396" t="str">
        <f>+_xlfn.XLOOKUP(B103,Summary!$B$12:$B$121,Summary!$O$12:$O$121)</f>
        <v>Fee Name</v>
      </c>
      <c r="G103" s="396"/>
      <c r="H103" s="396" t="str">
        <f>+_xlfn.XLOOKUP(B103,Summary!$B$12:$B$121,Summary!$AH$12:$AH$121)</f>
        <v>Y</v>
      </c>
    </row>
    <row r="104" spans="2:8" x14ac:dyDescent="0.5">
      <c r="B104" s="396" t="s">
        <v>2778</v>
      </c>
      <c r="C104" s="396" t="str">
        <f>+_xlfn.XLOOKUP(B104,Summary!$B$12:$B$121,Summary!$W$12:$W$121)</f>
        <v>PTD how this new field can be integrated.</v>
      </c>
      <c r="D104" s="396" t="str">
        <f>+_xlfn.XLOOKUP(B104,Summary!$B$12:$B$121,Summary!$V$12:$V$121)</f>
        <v>Manual</v>
      </c>
      <c r="E104" s="396" t="str">
        <f>+_xlfn.XLOOKUP(B104,Summary!$B$12:$B$121,Summary!$L$12:$L$121)</f>
        <v>-</v>
      </c>
      <c r="F104" s="396" t="str">
        <f>+_xlfn.XLOOKUP(B104,Summary!$B$12:$B$121,Summary!$O$12:$O$121)</f>
        <v>Product</v>
      </c>
      <c r="G104" s="396"/>
      <c r="H104" s="396" t="str">
        <f>+_xlfn.XLOOKUP(B104,Summary!$B$12:$B$121,Summary!$AH$12:$AH$121)</f>
        <v>Y</v>
      </c>
    </row>
    <row r="105" spans="2:8" x14ac:dyDescent="0.5">
      <c r="B105" s="396" t="s">
        <v>2777</v>
      </c>
      <c r="C105" s="396" t="str">
        <f>+_xlfn.XLOOKUP(B105,Summary!$B$12:$B$121,Summary!$W$12:$W$121)</f>
        <v>PTD how this new field can be integrated.</v>
      </c>
      <c r="D105" s="396" t="str">
        <f>+_xlfn.XLOOKUP(B105,Summary!$B$12:$B$121,Summary!$V$12:$V$121)</f>
        <v>Manual</v>
      </c>
      <c r="E105" s="396" t="str">
        <f>+_xlfn.XLOOKUP(B105,Summary!$B$12:$B$121,Summary!$L$12:$L$121)</f>
        <v>-</v>
      </c>
      <c r="F105" s="396" t="str">
        <f>+_xlfn.XLOOKUP(B105,Summary!$B$12:$B$121,Summary!$O$12:$O$121)</f>
        <v>-</v>
      </c>
      <c r="G105" s="396"/>
      <c r="H105" s="396" t="str">
        <f>+_xlfn.XLOOKUP(B105,Summary!$B$12:$B$121,Summary!$AH$12:$AH$121)</f>
        <v>Y</v>
      </c>
    </row>
    <row r="106" spans="2:8" ht="132" x14ac:dyDescent="0.5">
      <c r="B106" s="396" t="s">
        <v>288</v>
      </c>
      <c r="C106" s="396" t="str">
        <f>+_xlfn.XLOOKUP(B106,Summary!$B$12:$B$121,Summary!$W$12:$W$121)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6" s="396" t="str">
        <f>+_xlfn.XLOOKUP(B106,Summary!$B$12:$B$121,Summary!$V$12:$V$121)</f>
        <v>Manual</v>
      </c>
      <c r="E106" s="396" t="str">
        <f>+_xlfn.XLOOKUP(B106,Summary!$B$12:$B$121,Summary!$L$12:$L$121)</f>
        <v>-</v>
      </c>
      <c r="F106" s="396" t="str">
        <f>+_xlfn.XLOOKUP(B106,Summary!$B$12:$B$121,Summary!$O$12:$O$121)</f>
        <v>-</v>
      </c>
      <c r="G106" s="396"/>
      <c r="H106" s="396" t="str">
        <f>+_xlfn.XLOOKUP(B106,Summary!$B$12:$B$121,Summary!$AH$12:$AH$121)</f>
        <v>Y</v>
      </c>
    </row>
    <row r="107" spans="2:8" ht="132" x14ac:dyDescent="0.5">
      <c r="B107" s="396" t="s">
        <v>294</v>
      </c>
      <c r="C107" s="396" t="str">
        <f>+_xlfn.XLOOKUP(B107,Summary!$B$12:$B$121,Summary!$W$12:$W$121)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7" s="396" t="str">
        <f>+_xlfn.XLOOKUP(B107,Summary!$B$12:$B$121,Summary!$V$12:$V$121)</f>
        <v>Manual</v>
      </c>
      <c r="E107" s="396" t="str">
        <f>+_xlfn.XLOOKUP(B107,Summary!$B$12:$B$121,Summary!$L$12:$L$121)</f>
        <v>-</v>
      </c>
      <c r="F107" s="396" t="str">
        <f>+_xlfn.XLOOKUP(B107,Summary!$B$12:$B$121,Summary!$O$12:$O$121)</f>
        <v>-</v>
      </c>
      <c r="G107" s="396"/>
      <c r="H107" s="396" t="str">
        <f>+_xlfn.XLOOKUP(B107,Summary!$B$12:$B$121,Summary!$AH$12:$AH$121)</f>
        <v>Y</v>
      </c>
    </row>
    <row r="108" spans="2:8" ht="132" x14ac:dyDescent="0.5">
      <c r="B108" s="396" t="s">
        <v>296</v>
      </c>
      <c r="C108" s="396" t="str">
        <f>+_xlfn.XLOOKUP(B108,Summary!$B$12:$B$121,Summary!$W$12:$W$121)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8" s="396" t="str">
        <f>+_xlfn.XLOOKUP(B108,Summary!$B$12:$B$121,Summary!$V$12:$V$121)</f>
        <v>Manual</v>
      </c>
      <c r="E108" s="396" t="str">
        <f>+_xlfn.XLOOKUP(B108,Summary!$B$12:$B$121,Summary!$L$12:$L$121)</f>
        <v>-</v>
      </c>
      <c r="F108" s="396" t="str">
        <f>+_xlfn.XLOOKUP(B108,Summary!$B$12:$B$121,Summary!$O$12:$O$121)</f>
        <v>-</v>
      </c>
      <c r="G108" s="396"/>
      <c r="H108" s="396" t="str">
        <f>+_xlfn.XLOOKUP(B108,Summary!$B$12:$B$121,Summary!$AH$12:$AH$121)</f>
        <v>Y</v>
      </c>
    </row>
    <row r="109" spans="2:8" ht="132" x14ac:dyDescent="0.5">
      <c r="B109" s="396" t="s">
        <v>299</v>
      </c>
      <c r="C109" s="396" t="str">
        <f>+_xlfn.XLOOKUP(B109,Summary!$B$12:$B$121,Summary!$W$12:$W$121)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9" s="396" t="str">
        <f>+_xlfn.XLOOKUP(B109,Summary!$B$12:$B$121,Summary!$V$12:$V$121)</f>
        <v>Manual</v>
      </c>
      <c r="E109" s="396" t="str">
        <f>+_xlfn.XLOOKUP(B109,Summary!$B$12:$B$121,Summary!$L$12:$L$121)</f>
        <v>-</v>
      </c>
      <c r="F109" s="396" t="str">
        <f>+_xlfn.XLOOKUP(B109,Summary!$B$12:$B$121,Summary!$O$12:$O$121)</f>
        <v>-</v>
      </c>
      <c r="G109" s="396"/>
      <c r="H109" s="396" t="str">
        <f>+_xlfn.XLOOKUP(B109,Summary!$B$12:$B$121,Summary!$AH$12:$AH$121)</f>
        <v>Y</v>
      </c>
    </row>
    <row r="110" spans="2:8" ht="132" x14ac:dyDescent="0.5">
      <c r="B110" s="396" t="s">
        <v>302</v>
      </c>
      <c r="C110" s="396" t="str">
        <f>+_xlfn.XLOOKUP(B110,Summary!$B$12:$B$121,Summary!$W$12:$W$121)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10" s="396" t="str">
        <f>+_xlfn.XLOOKUP(B110,Summary!$B$12:$B$121,Summary!$V$12:$V$121)</f>
        <v>Manual</v>
      </c>
      <c r="E110" s="396" t="str">
        <f>+_xlfn.XLOOKUP(B110,Summary!$B$12:$B$121,Summary!$L$12:$L$121)</f>
        <v>-</v>
      </c>
      <c r="F110" s="396" t="str">
        <f>+_xlfn.XLOOKUP(B110,Summary!$B$12:$B$121,Summary!$O$12:$O$121)</f>
        <v>-</v>
      </c>
      <c r="G110" s="396"/>
      <c r="H110" s="396" t="str">
        <f>+_xlfn.XLOOKUP(B110,Summary!$B$12:$B$121,Summary!$AH$12:$AH$121)</f>
        <v>Y</v>
      </c>
    </row>
    <row r="111" spans="2:8" ht="132" x14ac:dyDescent="0.5">
      <c r="B111" s="396" t="s">
        <v>304</v>
      </c>
      <c r="C111" s="396" t="str">
        <f>+_xlfn.XLOOKUP(B111,Summary!$B$12:$B$121,Summary!$W$12:$W$121)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11" s="396" t="str">
        <f>+_xlfn.XLOOKUP(B111,Summary!$B$12:$B$121,Summary!$V$12:$V$121)</f>
        <v>Manual</v>
      </c>
      <c r="E111" s="396" t="str">
        <f>+_xlfn.XLOOKUP(B111,Summary!$B$12:$B$121,Summary!$L$12:$L$121)</f>
        <v>-</v>
      </c>
      <c r="F111" s="396" t="str">
        <f>+_xlfn.XLOOKUP(B111,Summary!$B$12:$B$121,Summary!$O$12:$O$121)</f>
        <v>-</v>
      </c>
      <c r="G111" s="396"/>
      <c r="H111" s="396" t="str">
        <f>+_xlfn.XLOOKUP(B111,Summary!$B$12:$B$121,Summary!$AH$12:$AH$121)</f>
        <v>Y</v>
      </c>
    </row>
    <row r="112" spans="2:8" x14ac:dyDescent="0.5">
      <c r="B112" s="387" t="s">
        <v>2800</v>
      </c>
      <c r="C112" s="387" t="str">
        <f>+_xlfn.XLOOKUP(B112,Summary!$B$12:$B$121,Summary!$W$12:$W$121)</f>
        <v>PTD how this new field can be integrated.</v>
      </c>
      <c r="D112" s="387" t="str">
        <f>+_xlfn.XLOOKUP(B112,Summary!$B$12:$B$121,Summary!$V$12:$V$121)</f>
        <v>Manual</v>
      </c>
      <c r="E112" s="387" t="str">
        <f>+_xlfn.XLOOKUP(B112,Summary!$B$12:$B$121,Summary!$L$12:$L$121)</f>
        <v>-</v>
      </c>
      <c r="F112" s="387" t="str">
        <f>+_xlfn.XLOOKUP(B112,Summary!$B$12:$B$121,Summary!$O$12:$O$121)</f>
        <v>-</v>
      </c>
      <c r="G112" s="387"/>
      <c r="H112" s="387" t="str">
        <f>+_xlfn.XLOOKUP(B112,Summary!$B$12:$B$121,Summary!$AH$12:$AH$121)</f>
        <v>N</v>
      </c>
    </row>
    <row r="113" spans="2:8" ht="33" x14ac:dyDescent="0.5">
      <c r="B113" s="397" t="s">
        <v>131</v>
      </c>
      <c r="C113" s="397" t="str">
        <f>+_xlfn.XLOOKUP(B113,Summary!$B$12:$B$121,Summary!$W$12:$W$121)</f>
        <v>NEW - New field to be generated in 1SS for future manual input.</v>
      </c>
      <c r="D113" s="397" t="str">
        <f>+_xlfn.XLOOKUP(B113,Summary!$B$12:$B$121,Summary!$V$12:$V$121)</f>
        <v>Manual</v>
      </c>
      <c r="E113" s="397" t="str">
        <f>+_xlfn.XLOOKUP(B113,Summary!$B$12:$B$121,Summary!$L$12:$L$121)</f>
        <v xml:space="preserve"> - Screen: Loans --&gt; Loan Details --&gt; Amounts --&gt; Target Final Take</v>
      </c>
      <c r="F113" s="397" t="str">
        <f>+_xlfn.XLOOKUP(B113,Summary!$B$12:$B$121,Summary!$O$12:$O$121)</f>
        <v>-</v>
      </c>
      <c r="G113" s="397"/>
      <c r="H113" s="397" t="str">
        <f>+_xlfn.XLOOKUP(B113,Summary!$B$12:$B$121,Summary!$AH$12:$AH$121)</f>
        <v>N</v>
      </c>
    </row>
    <row r="114" spans="2:8" ht="49.5" x14ac:dyDescent="0.5">
      <c r="B114" s="397" t="s">
        <v>353</v>
      </c>
      <c r="C114" s="397" t="str">
        <f>+_xlfn.XLOOKUP(B114,Summary!$B$12:$B$121,Summary!$W$12:$W$121)</f>
        <v>To be confirmed by Mercurio Team:
- New field to be created in New Mercurio and then flow to 1SS.</v>
      </c>
      <c r="D114" s="397" t="str">
        <f>+_xlfn.XLOOKUP(B114,Summary!$B$12:$B$121,Summary!$V$12:$V$121)</f>
        <v>Credit Approval</v>
      </c>
      <c r="E114" s="397" t="str">
        <f>+_xlfn.XLOOKUP(B114,Summary!$B$12:$B$121,Summary!$L$12:$L$121)</f>
        <v>-</v>
      </c>
      <c r="F114" s="397" t="str">
        <f>+_xlfn.XLOOKUP(B114,Summary!$B$12:$B$121,Summary!$O$12:$O$121)</f>
        <v>-</v>
      </c>
      <c r="G114" s="397"/>
      <c r="H114" s="397" t="str">
        <f>+_xlfn.XLOOKUP(B114,Summary!$B$12:$B$121,Summary!$AH$12:$AH$121)</f>
        <v>N</v>
      </c>
    </row>
    <row r="115" spans="2:8" ht="33" x14ac:dyDescent="0.5">
      <c r="B115" s="397" t="s">
        <v>355</v>
      </c>
      <c r="C115" s="397" t="str">
        <f>+_xlfn.XLOOKUP(B115,Summary!$B$12:$B$121,Summary!$W$12:$W$121)</f>
        <v>NEW - New field to be generated in 1SS for future manual input.</v>
      </c>
      <c r="D115" s="397" t="str">
        <f>+_xlfn.XLOOKUP(B115,Summary!$B$12:$B$121,Summary!$V$12:$V$121)</f>
        <v>Manual</v>
      </c>
      <c r="E115" s="397" t="str">
        <f>+_xlfn.XLOOKUP(B115,Summary!$B$12:$B$121,Summary!$L$12:$L$121)</f>
        <v>-</v>
      </c>
      <c r="F115" s="397" t="str">
        <f>+_xlfn.XLOOKUP(B115,Summary!$B$12:$B$121,Summary!$O$12:$O$121)</f>
        <v>-</v>
      </c>
      <c r="G115" s="397"/>
      <c r="H115" s="397" t="str">
        <f>+_xlfn.XLOOKUP(B115,Summary!$B$12:$B$121,Summary!$AH$12:$AH$121)</f>
        <v>N</v>
      </c>
    </row>
    <row r="116" spans="2:8" ht="33" x14ac:dyDescent="0.5">
      <c r="B116" s="397" t="s">
        <v>427</v>
      </c>
      <c r="C116" s="397" t="str">
        <f>+_xlfn.XLOOKUP(B116,Summary!$B$12:$B$121,Summary!$W$12:$W$121)</f>
        <v>To be confirmed by the user:
- If this field is needed</v>
      </c>
      <c r="D116" s="397" t="str">
        <f>+_xlfn.XLOOKUP(B116,Summary!$B$12:$B$121,Summary!$V$12:$V$121)</f>
        <v>Manual</v>
      </c>
      <c r="E116" s="397" t="str">
        <f>+_xlfn.XLOOKUP(B116,Summary!$B$12:$B$121,Summary!$L$12:$L$121)</f>
        <v>-</v>
      </c>
      <c r="F116" s="397" t="str">
        <f>+_xlfn.XLOOKUP(B116,Summary!$B$12:$B$121,Summary!$O$12:$O$121)</f>
        <v>-</v>
      </c>
      <c r="G116" s="397"/>
      <c r="H116" s="397" t="str">
        <f>+_xlfn.XLOOKUP(B116,Summary!$B$12:$B$121,Summary!$AH$12:$AH$121)</f>
        <v>N</v>
      </c>
    </row>
    <row r="117" spans="2:8" ht="33" x14ac:dyDescent="0.5">
      <c r="B117" s="397" t="s">
        <v>332</v>
      </c>
      <c r="C117" s="397" t="str">
        <f>+_xlfn.XLOOKUP(B117,Summary!$B$12:$B$121,Summary!$W$12:$W$121)</f>
        <v>To be confirmed by the user:
- The start and end limits of this date.</v>
      </c>
      <c r="D117" s="397" t="str">
        <f>+_xlfn.XLOOKUP(B117,Summary!$B$12:$B$121,Summary!$V$12:$V$121)</f>
        <v>Credit Approval</v>
      </c>
      <c r="E117" s="397" t="str">
        <f>+_xlfn.XLOOKUP(B117,Summary!$B$12:$B$121,Summary!$L$12:$L$121)</f>
        <v xml:space="preserve"> - Screen: Loans --&gt; Loan Details --&gt; Terms --&gt; Signature Date</v>
      </c>
      <c r="F117" s="397" t="str">
        <f>+_xlfn.XLOOKUP(B117,Summary!$B$12:$B$121,Summary!$O$12:$O$121)</f>
        <v>Signing date</v>
      </c>
      <c r="G117" s="397"/>
      <c r="H117" s="397" t="str">
        <f>+_xlfn.XLOOKUP(B117,Summary!$B$12:$B$121,Summary!$AH$12:$AH$121)</f>
        <v>N</v>
      </c>
    </row>
    <row r="118" spans="2:8" ht="33" x14ac:dyDescent="0.5">
      <c r="B118" s="397" t="s">
        <v>337</v>
      </c>
      <c r="C118" s="397" t="str">
        <f>+_xlfn.XLOOKUP(B118,Summary!$B$12:$B$121,Summary!$W$12:$W$121)</f>
        <v>To be confirmed by the user:
- The start and end limits of this date.</v>
      </c>
      <c r="D118" s="397" t="str">
        <f>+_xlfn.XLOOKUP(B118,Summary!$B$12:$B$121,Summary!$V$12:$V$121)</f>
        <v>Manual</v>
      </c>
      <c r="E118" s="397" t="str">
        <f>+_xlfn.XLOOKUP(B118,Summary!$B$12:$B$121,Summary!$L$12:$L$121)</f>
        <v>-</v>
      </c>
      <c r="F118" s="397" t="str">
        <f>+_xlfn.XLOOKUP(B118,Summary!$B$12:$B$121,Summary!$O$12:$O$121)</f>
        <v>-</v>
      </c>
      <c r="G118" s="397"/>
      <c r="H118" s="397" t="str">
        <f>+_xlfn.XLOOKUP(B118,Summary!$B$12:$B$121,Summary!$AH$12:$AH$121)</f>
        <v>N</v>
      </c>
    </row>
    <row r="119" spans="2:8" x14ac:dyDescent="0.5">
      <c r="B119" s="397" t="s">
        <v>417</v>
      </c>
      <c r="C119" s="397" t="str">
        <f>+_xlfn.XLOOKUP(B119,Summary!$B$12:$B$121,Summary!$W$12:$W$121)</f>
        <v>N/A (ready to be integrated trhough New Mercurio)</v>
      </c>
      <c r="D119" s="397" t="str">
        <f>+_xlfn.XLOOKUP(B119,Summary!$B$12:$B$121,Summary!$V$12:$V$121)</f>
        <v>Credit Approval</v>
      </c>
      <c r="E119" s="397" t="str">
        <f>+_xlfn.XLOOKUP(B119,Summary!$B$12:$B$121,Summary!$L$12:$L$121)</f>
        <v>-</v>
      </c>
      <c r="F119" s="397" t="str">
        <f>+_xlfn.XLOOKUP(B119,Summary!$B$12:$B$121,Summary!$O$12:$O$121)</f>
        <v>Add Participants - %</v>
      </c>
      <c r="G119" s="397"/>
      <c r="H119" s="397" t="str">
        <f>+_xlfn.XLOOKUP(B119,Summary!$B$12:$B$121,Summary!$AH$12:$AH$121)</f>
        <v>N</v>
      </c>
    </row>
    <row r="120" spans="2:8" ht="82.5" x14ac:dyDescent="0.5">
      <c r="B120" s="397" t="s">
        <v>420</v>
      </c>
      <c r="C120" s="397" t="str">
        <f>+_xlfn.XLOOKUP(B120,Summary!$B$12:$B$121,Summary!$W$12:$W$121)</f>
        <v>To be confirmed by the user:
- If this field can be retrieved from LFRC.
To be confirmed by Mercurio Team:
- New field to be created in New Mercurio and then flow to 1SS.</v>
      </c>
      <c r="D120" s="397" t="str">
        <f>+_xlfn.XLOOKUP(B120,Summary!$B$12:$B$121,Summary!$V$12:$V$121)</f>
        <v>Credit Approval</v>
      </c>
      <c r="E120" s="397" t="str">
        <f>+_xlfn.XLOOKUP(B120,Summary!$B$12:$B$121,Summary!$L$12:$L$121)</f>
        <v>-</v>
      </c>
      <c r="F120" s="397" t="str">
        <f>+_xlfn.XLOOKUP(B120,Summary!$B$12:$B$121,Summary!$O$12:$O$121)</f>
        <v>-</v>
      </c>
      <c r="G120" s="397"/>
      <c r="H120" s="397" t="str">
        <f>+_xlfn.XLOOKUP(B120,Summary!$B$12:$B$121,Summary!$AH$12:$AH$121)</f>
        <v>N</v>
      </c>
    </row>
    <row r="121" spans="2:8" ht="99" x14ac:dyDescent="0.5">
      <c r="B121" s="397" t="s">
        <v>422</v>
      </c>
      <c r="C121" s="397" t="str">
        <f>+_xlfn.XLOOKUP(B121,Summary!$B$12:$B$121,Summary!$W$12:$W$121)</f>
        <v>To be confirmed by the user:
- If this field can be retrieved from LFRC.
- How is this to be represented in the 1SS?
To be confirmed by Mercurio Team:
- New field to be created in New Mercurio and then flow to 1SS.</v>
      </c>
      <c r="D121" s="397" t="str">
        <f>+_xlfn.XLOOKUP(B121,Summary!$B$12:$B$121,Summary!$V$12:$V$121)</f>
        <v>Credit Approval</v>
      </c>
      <c r="E121" s="397" t="str">
        <f>+_xlfn.XLOOKUP(B121,Summary!$B$12:$B$121,Summary!$L$12:$L$121)</f>
        <v>-</v>
      </c>
      <c r="F121" s="397" t="str">
        <f>+_xlfn.XLOOKUP(B121,Summary!$B$12:$B$121,Summary!$O$12:$O$121)</f>
        <v>-</v>
      </c>
      <c r="G121" s="397"/>
      <c r="H121" s="397" t="str">
        <f>+_xlfn.XLOOKUP(B121,Summary!$B$12:$B$121,Summary!$AH$12:$AH$121)</f>
        <v>N</v>
      </c>
    </row>
  </sheetData>
  <autoFilter ref="B6:H121" xr:uid="{E3418478-F1A7-4678-96B0-B4C22548D641}"/>
  <mergeCells count="1">
    <mergeCell ref="B5:H5"/>
  </mergeCells>
  <conditionalFormatting sqref="K5">
    <cfRule type="cellIs" dxfId="0" priority="1" operator="equal">
      <formula>"No"</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283C3-9C55-4D71-B2D6-0EC9DEC94C5D}">
  <dimension ref="A1"/>
  <sheetViews>
    <sheetView showGridLines="0" topLeftCell="A37" workbookViewId="0"/>
  </sheetViews>
  <sheetFormatPr defaultColWidth="8.7265625" defaultRowHeight="16.5" x14ac:dyDescent="0.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260A-8BEB-47BE-A0D4-5836C6ADDD5E}">
  <dimension ref="B2:C9"/>
  <sheetViews>
    <sheetView showGridLines="0" zoomScale="92" zoomScaleNormal="80" workbookViewId="0">
      <selection activeCell="E9" sqref="E9"/>
    </sheetView>
  </sheetViews>
  <sheetFormatPr defaultColWidth="8.7265625" defaultRowHeight="16.5" x14ac:dyDescent="0.5"/>
  <cols>
    <col min="2" max="2" width="31.7265625" customWidth="1"/>
    <col min="3" max="3" width="66.81640625" customWidth="1"/>
  </cols>
  <sheetData>
    <row r="2" spans="2:3" ht="30.75" customHeight="1" x14ac:dyDescent="0.5">
      <c r="B2" s="408" t="s">
        <v>447</v>
      </c>
      <c r="C2" s="408"/>
    </row>
    <row r="3" spans="2:3" x14ac:dyDescent="0.5">
      <c r="B3" s="374" t="s">
        <v>448</v>
      </c>
      <c r="C3" s="374" t="s">
        <v>449</v>
      </c>
    </row>
    <row r="4" spans="2:3" ht="113.5" x14ac:dyDescent="3.2">
      <c r="B4" s="375" t="s">
        <v>450</v>
      </c>
      <c r="C4" s="373" t="e" vm="1">
        <v>#VALUE!</v>
      </c>
    </row>
    <row r="5" spans="2:3" ht="113.5" x14ac:dyDescent="3.2">
      <c r="B5" s="375" t="s">
        <v>375</v>
      </c>
      <c r="C5" s="373" t="e" vm="2">
        <v>#VALUE!</v>
      </c>
    </row>
    <row r="6" spans="2:3" ht="113.5" x14ac:dyDescent="3.2">
      <c r="B6" s="375" t="s">
        <v>381</v>
      </c>
      <c r="C6" s="373" t="e" vm="3">
        <v>#VALUE!</v>
      </c>
    </row>
    <row r="7" spans="2:3" ht="113.5" x14ac:dyDescent="3.2">
      <c r="B7" s="375" t="s">
        <v>384</v>
      </c>
      <c r="C7" s="373" t="e" vm="4">
        <v>#VALUE!</v>
      </c>
    </row>
    <row r="8" spans="2:3" ht="113.5" x14ac:dyDescent="3.2">
      <c r="B8" s="375" t="s">
        <v>417</v>
      </c>
      <c r="C8" s="373" t="e" vm="5">
        <v>#VALUE!</v>
      </c>
    </row>
    <row r="9" spans="2:3" ht="113.5" x14ac:dyDescent="3.2">
      <c r="B9" s="375" t="s">
        <v>422</v>
      </c>
      <c r="C9" s="373" t="e" vm="6">
        <v>#VALUE!</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90B46-8052-4101-B618-662162A1E757}">
  <dimension ref="C6:G17"/>
  <sheetViews>
    <sheetView showGridLines="0" zoomScale="120" zoomScaleNormal="120" workbookViewId="0">
      <selection activeCell="C3" sqref="C3"/>
    </sheetView>
  </sheetViews>
  <sheetFormatPr defaultColWidth="8.7265625" defaultRowHeight="16.5" x14ac:dyDescent="0.5"/>
  <cols>
    <col min="3" max="3" width="11.7265625" bestFit="1" customWidth="1"/>
    <col min="4" max="4" width="37.453125" customWidth="1"/>
    <col min="5" max="5" width="15.453125" customWidth="1"/>
    <col min="6" max="6" width="15.26953125" bestFit="1" customWidth="1"/>
    <col min="7" max="7" width="18.54296875" bestFit="1" customWidth="1"/>
  </cols>
  <sheetData>
    <row r="6" spans="3:7" x14ac:dyDescent="0.5">
      <c r="C6" t="s">
        <v>434</v>
      </c>
      <c r="D6" t="s">
        <v>435</v>
      </c>
      <c r="E6" t="s">
        <v>436</v>
      </c>
      <c r="F6" t="s">
        <v>437</v>
      </c>
      <c r="G6" t="s">
        <v>438</v>
      </c>
    </row>
    <row r="8" spans="3:7" x14ac:dyDescent="0.5">
      <c r="C8" t="s">
        <v>439</v>
      </c>
      <c r="D8" t="s">
        <v>440</v>
      </c>
      <c r="E8" t="s">
        <v>436</v>
      </c>
      <c r="F8" t="s">
        <v>437</v>
      </c>
    </row>
    <row r="10" spans="3:7" x14ac:dyDescent="0.5">
      <c r="C10" t="s">
        <v>441</v>
      </c>
      <c r="D10" t="s">
        <v>435</v>
      </c>
      <c r="E10" t="s">
        <v>436</v>
      </c>
      <c r="F10" t="s">
        <v>437</v>
      </c>
    </row>
    <row r="12" spans="3:7" x14ac:dyDescent="0.5">
      <c r="C12" t="s">
        <v>442</v>
      </c>
    </row>
    <row r="15" spans="3:7" x14ac:dyDescent="0.5">
      <c r="C15" t="s">
        <v>443</v>
      </c>
      <c r="D15" t="s">
        <v>444</v>
      </c>
      <c r="E15" t="s">
        <v>436</v>
      </c>
      <c r="F15" t="s">
        <v>437</v>
      </c>
      <c r="G15" t="s">
        <v>438</v>
      </c>
    </row>
    <row r="17" spans="3:7" x14ac:dyDescent="0.5">
      <c r="C17" t="s">
        <v>445</v>
      </c>
      <c r="D17" t="s">
        <v>446</v>
      </c>
      <c r="E17" t="s">
        <v>436</v>
      </c>
      <c r="F17" t="s">
        <v>437</v>
      </c>
      <c r="G17" t="s">
        <v>438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E406E-C3EA-401E-B75F-DD69C83FE960}">
  <sheetPr>
    <tabColor rgb="FF00B050"/>
  </sheetPr>
  <dimension ref="C3:K81"/>
  <sheetViews>
    <sheetView showGridLines="0" topLeftCell="C1" zoomScale="78" zoomScaleNormal="70" workbookViewId="0">
      <selection activeCell="D70" sqref="D70"/>
    </sheetView>
  </sheetViews>
  <sheetFormatPr defaultColWidth="8.7265625" defaultRowHeight="16.5" x14ac:dyDescent="0.5"/>
  <cols>
    <col min="2" max="2" width="27.26953125" customWidth="1"/>
    <col min="3" max="3" width="30.453125" style="384" customWidth="1"/>
    <col min="4" max="4" width="123.453125" style="384" customWidth="1"/>
    <col min="5" max="5" width="20.81640625" style="384" customWidth="1"/>
    <col min="6" max="6" width="45.1796875" style="384" customWidth="1"/>
    <col min="7" max="7" width="12.1796875" style="384" customWidth="1"/>
    <col min="8" max="8" width="4.453125" style="384" bestFit="1" customWidth="1"/>
    <col min="9" max="9" width="7.54296875" style="384" bestFit="1" customWidth="1"/>
    <col min="10" max="10" width="18.453125" customWidth="1"/>
    <col min="11" max="11" width="36.26953125" customWidth="1"/>
  </cols>
  <sheetData>
    <row r="3" spans="3:11" ht="33" x14ac:dyDescent="0.5">
      <c r="K3" s="387" t="s">
        <v>2841</v>
      </c>
    </row>
    <row r="4" spans="3:11" x14ac:dyDescent="0.5">
      <c r="K4" s="396" t="s">
        <v>2842</v>
      </c>
    </row>
    <row r="5" spans="3:11" x14ac:dyDescent="0.5">
      <c r="C5" s="406" t="s">
        <v>451</v>
      </c>
      <c r="D5" s="406"/>
      <c r="E5" s="406"/>
      <c r="F5" s="406"/>
      <c r="G5" s="406"/>
      <c r="H5" s="406"/>
      <c r="I5" s="406"/>
      <c r="K5" s="397" t="s">
        <v>2843</v>
      </c>
    </row>
    <row r="6" spans="3:11" ht="49.5" x14ac:dyDescent="0.5">
      <c r="C6" s="350" t="s">
        <v>27</v>
      </c>
      <c r="D6" s="393" t="s">
        <v>47</v>
      </c>
      <c r="E6" s="350" t="s">
        <v>2798</v>
      </c>
      <c r="F6" s="350" t="s">
        <v>452</v>
      </c>
      <c r="G6" s="350" t="s">
        <v>40</v>
      </c>
      <c r="H6" s="350" t="s">
        <v>453</v>
      </c>
      <c r="I6" s="350" t="s">
        <v>454</v>
      </c>
    </row>
    <row r="7" spans="3:11" ht="33" x14ac:dyDescent="0.5">
      <c r="C7" s="387" t="s">
        <v>56</v>
      </c>
      <c r="D7" s="387" t="str">
        <f>+_xlfn.XLOOKUP('CL Approved'!C7,Summary!$B$12:$B$121,Summary!$W$12:$W$121)</f>
        <v>N/A (ready to be integrated trhough New Mercurio)</v>
      </c>
      <c r="E7" s="387" t="str">
        <f>+_xlfn.XLOOKUP(C7,Summary!$B$12:$B$121,Summary!$V$12:$V$121)</f>
        <v>Credit Approval</v>
      </c>
      <c r="F7" s="387" t="str">
        <f>+_xlfn.XLOOKUP(C7,Summary!$B$12:$B$121,Summary!$L$12:$L$121)</f>
        <v>-</v>
      </c>
      <c r="G7" s="387" t="str">
        <f>+_xlfn.XLOOKUP('CL Approved'!C7,Summary!$B$12:$B$121,Summary!$O$12:$O$121)</f>
        <v>Proposal Name</v>
      </c>
      <c r="H7" s="387"/>
      <c r="I7" s="387" t="str">
        <f>+_xlfn.XLOOKUP(C7,Summary!$B$12:$B$121,Summary!$AH$12:$AH$121)</f>
        <v>N</v>
      </c>
    </row>
    <row r="8" spans="3:11" ht="33" x14ac:dyDescent="0.5">
      <c r="C8" s="387" t="s">
        <v>66</v>
      </c>
      <c r="D8" s="387" t="str">
        <f>+_xlfn.XLOOKUP('CL Approved'!C8,Summary!$B$12:$B$121,Summary!$W$12:$W$121)</f>
        <v>N/A (ready to be integrated trhough New Mercurio)</v>
      </c>
      <c r="E8" s="387" t="str">
        <f>+_xlfn.XLOOKUP(C8,Summary!$B$12:$B$121,Summary!$V$12:$V$121)</f>
        <v>Credit Approval</v>
      </c>
      <c r="F8" s="387" t="str">
        <f>+_xlfn.XLOOKUP(C8,Summary!$B$12:$B$121,Summary!$L$12:$L$121)</f>
        <v>Screen: Loans --&gt; Loans Detail --&gt; Loans Detail --&gt; Product Package</v>
      </c>
      <c r="G8" s="387" t="str">
        <f>+_xlfn.XLOOKUP('CL Approved'!C8,Summary!$B$12:$B$121,Summary!$O$12:$O$121)</f>
        <v>Deal Name</v>
      </c>
      <c r="H8" s="387"/>
      <c r="I8" s="387" t="str">
        <f>+_xlfn.XLOOKUP(C8,Summary!$B$12:$B$121,Summary!$AH$12:$AH$121)</f>
        <v>Y</v>
      </c>
    </row>
    <row r="9" spans="3:11" x14ac:dyDescent="0.5">
      <c r="C9" s="387" t="s">
        <v>72</v>
      </c>
      <c r="D9" s="387" t="str">
        <f>+_xlfn.XLOOKUP('CL Approved'!C9,Summary!$B$12:$B$121,Summary!$W$12:$W$121)</f>
        <v>N/A (ready to be integrated trhough New Mercurio)</v>
      </c>
      <c r="E9" s="387" t="str">
        <f>+_xlfn.XLOOKUP(C9,Summary!$B$12:$B$121,Summary!$V$12:$V$121)</f>
        <v>Credit Approval</v>
      </c>
      <c r="F9" s="387" t="str">
        <f>+_xlfn.XLOOKUP(C9,Summary!$B$12:$B$121,Summary!$L$12:$L$121)</f>
        <v>-</v>
      </c>
      <c r="G9" s="387" t="str">
        <f>+_xlfn.XLOOKUP('CL Approved'!C9,Summary!$B$12:$B$121,Summary!$O$12:$O$121)</f>
        <v>UW/WH/BE</v>
      </c>
      <c r="H9" s="387"/>
      <c r="I9" s="387" t="str">
        <f>+_xlfn.XLOOKUP(C9,Summary!$B$12:$B$121,Summary!$AH$12:$AH$121)</f>
        <v>Y</v>
      </c>
    </row>
    <row r="10" spans="3:11" ht="33" x14ac:dyDescent="0.5">
      <c r="C10" s="387" t="s">
        <v>76</v>
      </c>
      <c r="D10" s="387" t="str">
        <f>+_xlfn.XLOOKUP('CL Approved'!C10,Summary!$B$12:$B$121,Summary!$W$12:$W$121)</f>
        <v>N/A (ready to be integrated trhough New Mercurio)</v>
      </c>
      <c r="E10" s="387" t="str">
        <f>+_xlfn.XLOOKUP(C10,Summary!$B$12:$B$121,Summary!$V$12:$V$121)</f>
        <v>Credit Approval</v>
      </c>
      <c r="F10" s="387" t="str">
        <f>+_xlfn.XLOOKUP(C10,Summary!$B$12:$B$121,Summary!$L$12:$L$121)</f>
        <v>Screen: Loans --&gt; Booking --&gt; Deal Classification --&gt; Deal Classification</v>
      </c>
      <c r="G10" s="387" t="str">
        <f>+_xlfn.XLOOKUP('CL Approved'!C10,Summary!$B$12:$B$121,Summary!$O$12:$O$121)</f>
        <v>Deal Classification</v>
      </c>
      <c r="H10" s="387"/>
      <c r="I10" s="387" t="str">
        <f>+_xlfn.XLOOKUP(C10,Summary!$B$12:$B$121,Summary!$AH$12:$AH$121)</f>
        <v>N</v>
      </c>
    </row>
    <row r="11" spans="3:11" ht="66" x14ac:dyDescent="0.5">
      <c r="C11" s="387" t="s">
        <v>2795</v>
      </c>
      <c r="D11" s="387" t="str">
        <f>+_xlfn.XLOOKUP('CL Approved'!C11,Summary!$B$12:$B$121,Summary!$W$12:$W$121)</f>
        <v>To be confirmed by the user:
- Possible values that this field can take and compare them with the "Deal status" field in Mercurio (((Origination - Under Analysis - Structuring (IFT) - MO Review - Booking - Close)).
- whether the field will be autocompleted in 1SS according to the screen in which the user is inputing the data.</v>
      </c>
      <c r="E11" s="387" t="str">
        <f>+_xlfn.XLOOKUP(C11,Summary!$B$12:$B$121,Summary!$V$12:$V$121)</f>
        <v>Manual</v>
      </c>
      <c r="F11" s="387" t="str">
        <f>+_xlfn.XLOOKUP(C11,Summary!$B$12:$B$121,Summary!$L$12:$L$121)</f>
        <v>-</v>
      </c>
      <c r="G11" s="387" t="str">
        <f>+_xlfn.XLOOKUP('CL Approved'!C11,Summary!$B$12:$B$121,Summary!$O$12:$O$121)</f>
        <v>-</v>
      </c>
      <c r="H11" s="387"/>
      <c r="I11" s="387" t="str">
        <f>+_xlfn.XLOOKUP(C11,Summary!$B$12:$B$121,Summary!$AH$12:$AH$121)</f>
        <v>N</v>
      </c>
    </row>
    <row r="12" spans="3:11" ht="49.5" x14ac:dyDescent="0.5">
      <c r="C12" s="387" t="s">
        <v>81</v>
      </c>
      <c r="D12" s="387" t="str">
        <f>+_xlfn.XLOOKUP('CL Approved'!C12,Summary!$B$12:$B$121,Summary!$W$12:$W$121)</f>
        <v>To be confirmed by Mercurio Team:
- If "Business" field in Mercurio is a possible option in order to integrate it.
- Understand the implications of not being integrated with JQUEST.</v>
      </c>
      <c r="E12" s="387" t="str">
        <f>+_xlfn.XLOOKUP(C12,Summary!$B$12:$B$121,Summary!$V$12:$V$121)</f>
        <v>Credit Approval</v>
      </c>
      <c r="F12" s="387" t="str">
        <f>+_xlfn.XLOOKUP(C12,Summary!$B$12:$B$121,Summary!$L$12:$L$121)</f>
        <v>Screen: Product Package --&gt; Product Package Detail --&gt; Product Package Detail --&gt; Business line/LBO</v>
      </c>
      <c r="G12" s="387" t="str">
        <f>+_xlfn.XLOOKUP('CL Approved'!C12,Summary!$B$12:$B$121,Summary!$O$12:$O$121)</f>
        <v>Business</v>
      </c>
      <c r="H12" s="387"/>
      <c r="I12" s="387" t="str">
        <f>+_xlfn.XLOOKUP(C12,Summary!$B$12:$B$121,Summary!$AH$12:$AH$121)</f>
        <v>N</v>
      </c>
    </row>
    <row r="13" spans="3:11" ht="33" x14ac:dyDescent="0.5">
      <c r="C13" s="387" t="s">
        <v>90</v>
      </c>
      <c r="D13" s="387" t="str">
        <f>+_xlfn.XLOOKUP('CL Approved'!C13,Summary!$B$12:$B$121,Summary!$W$12:$W$121)</f>
        <v>N/A (ready to be integrated trhough New Mercurio)</v>
      </c>
      <c r="E13" s="387" t="str">
        <f>+_xlfn.XLOOKUP(C13,Summary!$B$12:$B$121,Summary!$V$12:$V$121)</f>
        <v>Credit Approval</v>
      </c>
      <c r="F13" s="387" t="str">
        <f>+_xlfn.XLOOKUP(C13,Summary!$B$12:$B$121,Summary!$L$12:$L$121)</f>
        <v>-</v>
      </c>
      <c r="G13" s="387" t="str">
        <f>+_xlfn.XLOOKUP('CL Approved'!C13,Summary!$B$12:$B$121,Summary!$O$12:$O$121)</f>
        <v>Santander Role</v>
      </c>
      <c r="H13" s="387"/>
      <c r="I13" s="387" t="str">
        <f>+_xlfn.XLOOKUP(C13,Summary!$B$12:$B$121,Summary!$AH$12:$AH$121)</f>
        <v>N</v>
      </c>
    </row>
    <row r="14" spans="3:11" ht="33" x14ac:dyDescent="0.5">
      <c r="C14" s="387" t="s">
        <v>93</v>
      </c>
      <c r="D14" s="387" t="str">
        <f>+_xlfn.XLOOKUP('CL Approved'!C14,Summary!$B$12:$B$121,Summary!$W$12:$W$121)</f>
        <v>N/A (ready to be integrated trhough New Mercurio)</v>
      </c>
      <c r="E14" s="387" t="str">
        <f>+_xlfn.XLOOKUP(C14,Summary!$B$12:$B$121,Summary!$V$12:$V$121)</f>
        <v>Credit Approval</v>
      </c>
      <c r="F14" s="387" t="str">
        <f>+_xlfn.XLOOKUP(C14,Summary!$B$12:$B$121,Summary!$L$12:$L$121)</f>
        <v>Screen: Loans --&gt; Loans Detail --&gt; Loans Detail --&gt; Loan Name</v>
      </c>
      <c r="G14" s="387" t="str">
        <f>+_xlfn.XLOOKUP('CL Approved'!C14,Summary!$B$12:$B$121,Summary!$O$12:$O$121)</f>
        <v>Facility name</v>
      </c>
      <c r="H14" s="387"/>
      <c r="I14" s="387" t="str">
        <f>+_xlfn.XLOOKUP(C14,Summary!$B$12:$B$121,Summary!$AH$12:$AH$121)</f>
        <v>Y</v>
      </c>
    </row>
    <row r="15" spans="3:11" ht="33" x14ac:dyDescent="0.5">
      <c r="C15" s="387" t="s">
        <v>98</v>
      </c>
      <c r="D15" s="387" t="str">
        <f>+_xlfn.XLOOKUP('CL Approved'!C15,Summary!$B$12:$B$121,Summary!$W$12:$W$121)</f>
        <v>N/A (ready to be integrated trhough New Mercurio)</v>
      </c>
      <c r="E15" s="387" t="str">
        <f>+_xlfn.XLOOKUP(C15,Summary!$B$12:$B$121,Summary!$V$12:$V$121)</f>
        <v>Credit Approval</v>
      </c>
      <c r="F15" s="387" t="str">
        <f>+_xlfn.XLOOKUP(C15,Summary!$B$12:$B$121,Summary!$L$12:$L$121)</f>
        <v xml:space="preserve"> - Screen: Loans --&gt; Loan Details --&gt; Product Details --&gt; Purpose Code</v>
      </c>
      <c r="G15" s="387" t="str">
        <f>+_xlfn.XLOOKUP('CL Approved'!C15,Summary!$B$12:$B$121,Summary!$O$12:$O$121)</f>
        <v>Purpose</v>
      </c>
      <c r="H15" s="387"/>
      <c r="I15" s="387" t="str">
        <f>+_xlfn.XLOOKUP(C15,Summary!$B$12:$B$121,Summary!$AH$12:$AH$121)</f>
        <v>N</v>
      </c>
    </row>
    <row r="16" spans="3:11" ht="33" x14ac:dyDescent="0.5">
      <c r="C16" s="387" t="s">
        <v>104</v>
      </c>
      <c r="D16" s="387" t="str">
        <f>+_xlfn.XLOOKUP('CL Approved'!C16,Summary!$B$12:$B$121,Summary!$W$12:$W$121)</f>
        <v>N/A (ready to be integrated trhough New Mercurio)</v>
      </c>
      <c r="E16" s="387" t="str">
        <f>+_xlfn.XLOOKUP(C16,Summary!$B$12:$B$121,Summary!$V$12:$V$121)</f>
        <v>Credit Approval</v>
      </c>
      <c r="F16" s="387" t="str">
        <f>+_xlfn.XLOOKUP(C16,Summary!$B$12:$B$121,Summary!$L$12:$L$121)</f>
        <v>Screen: Loans --&gt; Booking --&gt; Deal Classification --&gt; Expense Code</v>
      </c>
      <c r="G16" s="387" t="str">
        <f>+_xlfn.XLOOKUP('CL Approved'!C16,Summary!$B$12:$B$121,Summary!$O$12:$O$121)</f>
        <v>Expense Code</v>
      </c>
      <c r="H16" s="387"/>
      <c r="I16" s="387" t="str">
        <f>+_xlfn.XLOOKUP(C16,Summary!$B$12:$B$121,Summary!$AH$12:$AH$121)</f>
        <v>Y</v>
      </c>
    </row>
    <row r="17" spans="3:9" ht="33" x14ac:dyDescent="0.5">
      <c r="C17" s="387" t="s">
        <v>107</v>
      </c>
      <c r="D17" s="387" t="str">
        <f>+_xlfn.XLOOKUP('CL Approved'!C17,Summary!$B$12:$B$121,Summary!$W$12:$W$121)</f>
        <v>N/A (ready to be integrated trhough New Mercurio)</v>
      </c>
      <c r="E17" s="387" t="str">
        <f>+_xlfn.XLOOKUP(C17,Summary!$B$12:$B$121,Summary!$V$12:$V$121)</f>
        <v>Credit Approval</v>
      </c>
      <c r="F17" s="387" t="str">
        <f>+_xlfn.XLOOKUP(C17,Summary!$B$12:$B$121,Summary!$L$12:$L$121)</f>
        <v>Screen: Loans --&gt; Booking --&gt; Deal Classification --&gt; Risk Type</v>
      </c>
      <c r="G17" s="387" t="str">
        <f>+_xlfn.XLOOKUP('CL Approved'!C17,Summary!$B$12:$B$121,Summary!$O$12:$O$121)</f>
        <v>Risk Type</v>
      </c>
      <c r="H17" s="387"/>
      <c r="I17" s="387" t="str">
        <f>+_xlfn.XLOOKUP(C17,Summary!$B$12:$B$121,Summary!$AH$12:$AH$121)</f>
        <v>Y</v>
      </c>
    </row>
    <row r="18" spans="3:9" ht="33" x14ac:dyDescent="0.5">
      <c r="C18" s="387" t="s">
        <v>110</v>
      </c>
      <c r="D18" s="387" t="str">
        <f>+_xlfn.XLOOKUP('CL Approved'!C18,Summary!$B$12:$B$121,Summary!$W$12:$W$121)</f>
        <v>N/A (ready to be integrated trhough New Mercurio)</v>
      </c>
      <c r="E18" s="387" t="str">
        <f>+_xlfn.XLOOKUP(C18,Summary!$B$12:$B$121,Summary!$V$12:$V$121)</f>
        <v>Credit Approval</v>
      </c>
      <c r="F18" s="387" t="str">
        <f>+_xlfn.XLOOKUP(C18,Summary!$B$12:$B$121,Summary!$L$12:$L$121)</f>
        <v xml:space="preserve"> - Screen: Loans --&gt; Loans Details --&gt; Product Details --&gt; PRODUCT</v>
      </c>
      <c r="G18" s="387" t="str">
        <f>+_xlfn.XLOOKUP('CL Approved'!C18,Summary!$B$12:$B$121,Summary!$O$12:$O$121)</f>
        <v>Facility Type</v>
      </c>
      <c r="H18" s="387"/>
      <c r="I18" s="387" t="str">
        <f>+_xlfn.XLOOKUP(C18,Summary!$B$12:$B$121,Summary!$AH$12:$AH$121)</f>
        <v>Y</v>
      </c>
    </row>
    <row r="19" spans="3:9" ht="33" x14ac:dyDescent="0.5">
      <c r="C19" s="387" t="s">
        <v>114</v>
      </c>
      <c r="D19" s="387" t="str">
        <f>+_xlfn.XLOOKUP('CL Approved'!C19,Summary!$B$12:$B$121,Summary!$W$12:$W$121)</f>
        <v>N/A (ready to be integrated trhough New Mercurio)</v>
      </c>
      <c r="E19" s="387" t="str">
        <f>+_xlfn.XLOOKUP(C19,Summary!$B$12:$B$121,Summary!$V$12:$V$121)</f>
        <v>Credit Approval</v>
      </c>
      <c r="F19" s="387" t="str">
        <f>+_xlfn.XLOOKUP(C19,Summary!$B$12:$B$121,Summary!$L$12:$L$121)</f>
        <v xml:space="preserve"> - Screen: Loans --&gt; Loan Details --&gt; Amounts --&gt; Notional/ Total Facility</v>
      </c>
      <c r="G19" s="387" t="str">
        <f>+_xlfn.XLOOKUP('CL Approved'!C19,Summary!$B$12:$B$121,Summary!$O$12:$O$121)</f>
        <v>Global Amount</v>
      </c>
      <c r="H19" s="387"/>
      <c r="I19" s="387" t="str">
        <f>+_xlfn.XLOOKUP(C19,Summary!$B$12:$B$121,Summary!$AH$12:$AH$121)</f>
        <v>Y</v>
      </c>
    </row>
    <row r="20" spans="3:9" ht="33" x14ac:dyDescent="0.5">
      <c r="C20" s="387" t="s">
        <v>121</v>
      </c>
      <c r="D20" s="387" t="str">
        <f>+_xlfn.XLOOKUP('CL Approved'!C20,Summary!$B$12:$B$121,Summary!$W$12:$W$121)</f>
        <v>N/A (ready to be integrated trhough New Mercurio)</v>
      </c>
      <c r="E20" s="387" t="str">
        <f>+_xlfn.XLOOKUP(C20,Summary!$B$12:$B$121,Summary!$V$12:$V$121)</f>
        <v>Credit Approval</v>
      </c>
      <c r="F20" s="387" t="str">
        <f>+_xlfn.XLOOKUP(C20,Summary!$B$12:$B$121,Summary!$L$12:$L$121)</f>
        <v xml:space="preserve"> - Screen: Loans --&gt; Participation --&gt; IFRS9 --&gt; SANTANDER'S PARTICIPATION IN FACILITY</v>
      </c>
      <c r="G20" s="387" t="str">
        <f>+_xlfn.XLOOKUP('CL Approved'!C20,Summary!$B$12:$B$121,Summary!$O$12:$O$121)</f>
        <v>Santander Amount</v>
      </c>
      <c r="H20" s="387"/>
      <c r="I20" s="387" t="str">
        <f>+_xlfn.XLOOKUP(C20,Summary!$B$12:$B$121,Summary!$AH$12:$AH$121)</f>
        <v>Y</v>
      </c>
    </row>
    <row r="21" spans="3:9" x14ac:dyDescent="0.5">
      <c r="C21" s="387" t="s">
        <v>128</v>
      </c>
      <c r="D21" s="387" t="str">
        <f>+_xlfn.XLOOKUP('CL Approved'!C21,Summary!$B$12:$B$121,Summary!$W$12:$W$121)</f>
        <v>NEW - To be generated in 1SS as a calculation of "Facility Santander Amount"/"Facility Global Amount"</v>
      </c>
      <c r="E21" s="387" t="str">
        <f>+_xlfn.XLOOKUP(C21,Summary!$B$12:$B$121,Summary!$V$12:$V$121)</f>
        <v>1SS</v>
      </c>
      <c r="F21" s="387" t="str">
        <f>+_xlfn.XLOOKUP(C21,Summary!$B$12:$B$121,Summary!$L$12:$L$121)</f>
        <v>-</v>
      </c>
      <c r="G21" s="387" t="str">
        <f>+_xlfn.XLOOKUP('CL Approved'!C21,Summary!$B$12:$B$121,Summary!$O$12:$O$121)</f>
        <v>-</v>
      </c>
      <c r="H21" s="387"/>
      <c r="I21" s="387" t="str">
        <f>+_xlfn.XLOOKUP(C21,Summary!$B$12:$B$121,Summary!$AH$12:$AH$121)</f>
        <v>N</v>
      </c>
    </row>
    <row r="22" spans="3:9" ht="33" x14ac:dyDescent="0.5">
      <c r="C22" s="387" t="s">
        <v>135</v>
      </c>
      <c r="D22" s="387" t="str">
        <f>+_xlfn.XLOOKUP('CL Approved'!C22,Summary!$B$12:$B$121,Summary!$W$12:$W$121)</f>
        <v>N/A (ready to be integrated trhough New Mercurio)</v>
      </c>
      <c r="E22" s="387" t="str">
        <f>+_xlfn.XLOOKUP(C22,Summary!$B$12:$B$121,Summary!$V$12:$V$121)</f>
        <v>Credit Approval</v>
      </c>
      <c r="F22" s="387" t="str">
        <f>+_xlfn.XLOOKUP(C22,Summary!$B$12:$B$121,Summary!$L$12:$L$121)</f>
        <v xml:space="preserve"> - Screen: Loans --&gt; Loan Details --&gt; Final Closing Terms --&gt; Santander Final Allocation (U/W phase)</v>
      </c>
      <c r="G22" s="387" t="str">
        <f>+_xlfn.XLOOKUP('CL Approved'!C22,Summary!$B$12:$B$121,Summary!$O$12:$O$121)</f>
        <v>Target Final Take</v>
      </c>
      <c r="H22" s="387"/>
      <c r="I22" s="387" t="str">
        <f>+_xlfn.XLOOKUP(C22,Summary!$B$12:$B$121,Summary!$AH$12:$AH$121)</f>
        <v>N</v>
      </c>
    </row>
    <row r="23" spans="3:9" ht="33" x14ac:dyDescent="0.5">
      <c r="C23" s="387" t="s">
        <v>143</v>
      </c>
      <c r="D23" s="387" t="str">
        <f>+_xlfn.XLOOKUP('CL Approved'!C23,Summary!$B$12:$B$121,Summary!$W$12:$W$121)</f>
        <v>N/A (ready to be integrated trhough New Mercurio)</v>
      </c>
      <c r="E23" s="387" t="str">
        <f>+_xlfn.XLOOKUP(C23,Summary!$B$12:$B$121,Summary!$V$12:$V$121)</f>
        <v>Credit Approval</v>
      </c>
      <c r="F23" s="387" t="str">
        <f>+_xlfn.XLOOKUP(C23,Summary!$B$12:$B$121,Summary!$L$12:$L$121)</f>
        <v xml:space="preserve"> - Screen: Loans --&gt; Loan Details --&gt; Amounts --&gt; CURRENCY ISO CODE</v>
      </c>
      <c r="G23" s="387" t="str">
        <f>+_xlfn.XLOOKUP('CL Approved'!C23,Summary!$B$12:$B$121,Summary!$O$12:$O$121)</f>
        <v>Currency</v>
      </c>
      <c r="H23" s="387"/>
      <c r="I23" s="387" t="str">
        <f>+_xlfn.XLOOKUP(C23,Summary!$B$12:$B$121,Summary!$AH$12:$AH$121)</f>
        <v>Y</v>
      </c>
    </row>
    <row r="24" spans="3:9" ht="66" x14ac:dyDescent="0.5">
      <c r="C24" s="387" t="s">
        <v>147</v>
      </c>
      <c r="D24" s="387" t="str">
        <f>+_xlfn.XLOOKUP('CL Approved'!C24,Summary!$B$12:$B$121,Summary!$W$12:$W$121)</f>
        <v>N/A (ready to be integrated trhough New Mercurio)</v>
      </c>
      <c r="E24" s="387" t="str">
        <f>+_xlfn.XLOOKUP(C24,Summary!$B$12:$B$121,Summary!$V$12:$V$121)</f>
        <v>Credit Approval</v>
      </c>
      <c r="F24" s="387" t="str">
        <f>+_xlfn.XLOOKUP(C24,Summary!$B$12:$B$121,Summary!$L$12:$L$121)</f>
        <v xml:space="preserve"> - Screen: Loans --&gt; Loans Details --&gt; Terms --&gt; LOAN TERM/ TENOR
 - Screen: Loans --&gt; Loans Details --&gt; Interest rate --&gt; Middle Office/ Back Office --&gt; Tenor</v>
      </c>
      <c r="G24" s="387" t="str">
        <f>+_xlfn.XLOOKUP('CL Approved'!C24,Summary!$B$12:$B$121,Summary!$O$12:$O$121)</f>
        <v>Tenor Period</v>
      </c>
      <c r="H24" s="387"/>
      <c r="I24" s="387" t="str">
        <f>+_xlfn.XLOOKUP(C24,Summary!$B$12:$B$121,Summary!$AH$12:$AH$121)</f>
        <v>N</v>
      </c>
    </row>
    <row r="25" spans="3:9" x14ac:dyDescent="0.5">
      <c r="C25" s="387" t="s">
        <v>153</v>
      </c>
      <c r="D25" s="387" t="str">
        <f>+_xlfn.XLOOKUP('CL Approved'!C25,Summary!$B$12:$B$121,Summary!$W$12:$W$121)</f>
        <v>NEW - New field to be generated in 1SS.</v>
      </c>
      <c r="E25" s="387" t="str">
        <f>+_xlfn.XLOOKUP(C25,Summary!$B$12:$B$121,Summary!$V$12:$V$121)</f>
        <v>1SS</v>
      </c>
      <c r="F25" s="387" t="str">
        <f>+_xlfn.XLOOKUP(C25,Summary!$B$12:$B$121,Summary!$L$12:$L$121)</f>
        <v>-</v>
      </c>
      <c r="G25" s="387" t="str">
        <f>+_xlfn.XLOOKUP('CL Approved'!C25,Summary!$B$12:$B$121,Summary!$O$12:$O$121)</f>
        <v>-</v>
      </c>
      <c r="H25" s="387"/>
      <c r="I25" s="387" t="str">
        <f>+_xlfn.XLOOKUP(C25,Summary!$B$12:$B$121,Summary!$AH$12:$AH$121)</f>
        <v>Y</v>
      </c>
    </row>
    <row r="26" spans="3:9" ht="49.5" x14ac:dyDescent="0.5">
      <c r="C26" s="387" t="s">
        <v>158</v>
      </c>
      <c r="D26" s="387" t="str">
        <f>+_xlfn.XLOOKUP('CL Approved'!C26,Summary!$B$12:$B$121,Summary!$W$12:$W$121)</f>
        <v xml:space="preserve">To be confirmed by Mercurio Team:
- It is known that in Mercurio there is a YES/NO flag called SPPI Passed. If "Yes", HTC and HTCS amounts become active. If "No", FVPL becomes active.
- The Mercurio Team has been asked how they differentiate between the HTC and HTCS amounts; waiting for their response. </v>
      </c>
      <c r="E26" s="387" t="str">
        <f>+_xlfn.XLOOKUP(C26,Summary!$B$12:$B$121,Summary!$V$12:$V$121)</f>
        <v>Credit Approval</v>
      </c>
      <c r="F26" s="387" t="str">
        <f>+_xlfn.XLOOKUP(C26,Summary!$B$12:$B$121,Summary!$L$12:$L$121)</f>
        <v>Screen: Loans --&gt; Details --&gt; Participation --&gt; IFRS9 --&gt; Business Model</v>
      </c>
      <c r="G26" s="387" t="str">
        <f>+_xlfn.XLOOKUP('CL Approved'!C26,Summary!$B$12:$B$121,Summary!$O$12:$O$121)</f>
        <v>-</v>
      </c>
      <c r="H26" s="387"/>
      <c r="I26" s="387" t="str">
        <f>+_xlfn.XLOOKUP(C26,Summary!$B$12:$B$121,Summary!$AH$12:$AH$121)</f>
        <v>Y</v>
      </c>
    </row>
    <row r="27" spans="3:9" ht="33" x14ac:dyDescent="0.5">
      <c r="C27" s="387" t="s">
        <v>165</v>
      </c>
      <c r="D27" s="387" t="str">
        <f>+_xlfn.XLOOKUP('CL Approved'!C27,Summary!$B$12:$B$121,Summary!$W$12:$W$121)</f>
        <v>N/A (ready to be integrated trhough New Mercurio)</v>
      </c>
      <c r="E27" s="387" t="str">
        <f>+_xlfn.XLOOKUP(C27,Summary!$B$12:$B$121,Summary!$V$12:$V$121)</f>
        <v>Credit Approval</v>
      </c>
      <c r="F27" s="387" t="str">
        <f>+_xlfn.XLOOKUP(C27,Summary!$B$12:$B$121,Summary!$L$12:$L$121)</f>
        <v>Screen: Loans --&gt; Details --&gt; Participation --&gt; IFRS9 --&gt; Amount Applicable to HTC</v>
      </c>
      <c r="G27" s="387" t="str">
        <f>+_xlfn.XLOOKUP('CL Approved'!C27,Summary!$B$12:$B$121,Summary!$O$12:$O$121)</f>
        <v>HTC</v>
      </c>
      <c r="H27" s="387"/>
      <c r="I27" s="387" t="str">
        <f>+_xlfn.XLOOKUP(C27,Summary!$B$12:$B$121,Summary!$AH$12:$AH$121)</f>
        <v>Y</v>
      </c>
    </row>
    <row r="28" spans="3:9" ht="33" x14ac:dyDescent="0.5">
      <c r="C28" s="387" t="s">
        <v>169</v>
      </c>
      <c r="D28" s="387" t="str">
        <f>+_xlfn.XLOOKUP('CL Approved'!C28,Summary!$B$12:$B$121,Summary!$W$12:$W$121)</f>
        <v>N/A (ready to be integrated trhough New Mercurio)</v>
      </c>
      <c r="E28" s="387" t="str">
        <f>+_xlfn.XLOOKUP(C28,Summary!$B$12:$B$121,Summary!$V$12:$V$121)</f>
        <v>Credit Approval</v>
      </c>
      <c r="F28" s="387" t="str">
        <f>+_xlfn.XLOOKUP(C28,Summary!$B$12:$B$121,Summary!$L$12:$L$121)</f>
        <v>Screen: Loans --&gt; Details --&gt; Participation --&gt; IFRS9 --&gt; Amount Applicable to HTCS</v>
      </c>
      <c r="G28" s="387" t="str">
        <f>+_xlfn.XLOOKUP('CL Approved'!C28,Summary!$B$12:$B$121,Summary!$O$12:$O$121)</f>
        <v>HTCS</v>
      </c>
      <c r="H28" s="387"/>
      <c r="I28" s="387" t="str">
        <f>+_xlfn.XLOOKUP(C28,Summary!$B$12:$B$121,Summary!$AH$12:$AH$121)</f>
        <v>Y</v>
      </c>
    </row>
    <row r="29" spans="3:9" x14ac:dyDescent="0.5">
      <c r="C29" s="387" t="s">
        <v>173</v>
      </c>
      <c r="D29" s="387" t="str">
        <f>+_xlfn.XLOOKUP('CL Approved'!C29,Summary!$B$12:$B$121,Summary!$W$12:$W$121)</f>
        <v>N/A (ready to be integrated trhough New Mercurio)</v>
      </c>
      <c r="E29" s="387" t="str">
        <f>+_xlfn.XLOOKUP(C29,Summary!$B$12:$B$121,Summary!$V$12:$V$121)</f>
        <v>Credit Approval</v>
      </c>
      <c r="F29" s="387" t="str">
        <f>+_xlfn.XLOOKUP(C29,Summary!$B$12:$B$121,Summary!$L$12:$L$121)</f>
        <v>-</v>
      </c>
      <c r="G29" s="387" t="str">
        <f>+_xlfn.XLOOKUP('CL Approved'!C29,Summary!$B$12:$B$121,Summary!$O$12:$O$121)</f>
        <v>FVPL</v>
      </c>
      <c r="H29" s="387"/>
      <c r="I29" s="387" t="str">
        <f>+_xlfn.XLOOKUP(C29,Summary!$B$12:$B$121,Summary!$AH$12:$AH$121)</f>
        <v>Y</v>
      </c>
    </row>
    <row r="30" spans="3:9" ht="33" x14ac:dyDescent="0.5">
      <c r="C30" s="387" t="s">
        <v>180</v>
      </c>
      <c r="D30" s="387" t="str">
        <f>+_xlfn.XLOOKUP('CL Approved'!C30,Summary!$B$12:$B$121,Summary!$W$12:$W$121)</f>
        <v>N/A (ready to be integrated trhough New Mercurio)</v>
      </c>
      <c r="E30" s="387" t="str">
        <f>+_xlfn.XLOOKUP(C30,Summary!$B$12:$B$121,Summary!$V$12:$V$121)</f>
        <v>Credit Approval</v>
      </c>
      <c r="F30" s="387" t="str">
        <f>+_xlfn.XLOOKUP(C30,Summary!$B$12:$B$121,Summary!$L$12:$L$121)</f>
        <v>Screen: Clients --&gt; Details --&gt; Client Information --&gt;  Client Name</v>
      </c>
      <c r="G30" s="387" t="str">
        <f>+_xlfn.XLOOKUP('CL Approved'!C30,Summary!$B$12:$B$121,Summary!$O$12:$O$121)</f>
        <v>Client Name</v>
      </c>
      <c r="H30" s="387"/>
      <c r="I30" s="387" t="str">
        <f>+_xlfn.XLOOKUP(C30,Summary!$B$12:$B$121,Summary!$AH$12:$AH$121)</f>
        <v>N</v>
      </c>
    </row>
    <row r="31" spans="3:9" ht="33" x14ac:dyDescent="0.5">
      <c r="C31" s="387" t="s">
        <v>190</v>
      </c>
      <c r="D31" s="387" t="str">
        <f>+_xlfn.XLOOKUP('CL Approved'!C31,Summary!$B$12:$B$121,Summary!$W$12:$W$121)</f>
        <v>To be confirmed by Aqua Team that this field is correctly available and meets the required definition of the field, for its future integration through Aqua.</v>
      </c>
      <c r="E31" s="387" t="str">
        <f>+_xlfn.XLOOKUP(C31,Summary!$B$12:$B$121,Summary!$V$12:$V$121)</f>
        <v>Aqua</v>
      </c>
      <c r="F31" s="387" t="str">
        <f>+_xlfn.XLOOKUP(C31,Summary!$B$12:$B$121,Summary!$L$12:$L$121)</f>
        <v>Screen: Clients --&gt; Details --&gt; Client Information --&gt;  CLIENT ID (GBO)</v>
      </c>
      <c r="G31" s="387" t="str">
        <f>+_xlfn.XLOOKUP('CL Approved'!C31,Summary!$B$12:$B$121,Summary!$O$12:$O$121)</f>
        <v>Internal Code</v>
      </c>
      <c r="H31" s="387"/>
      <c r="I31" s="387" t="str">
        <f>+_xlfn.XLOOKUP(C31,Summary!$B$12:$B$121,Summary!$AH$12:$AH$121)</f>
        <v>N</v>
      </c>
    </row>
    <row r="32" spans="3:9" ht="33" x14ac:dyDescent="0.5">
      <c r="C32" s="387" t="s">
        <v>196</v>
      </c>
      <c r="D32" s="387" t="str">
        <f>+_xlfn.XLOOKUP('CL Approved'!C32,Summary!$B$12:$B$121,Summary!$W$12:$W$121)</f>
        <v>N/A (ready to be integrated trhough New Mercurio)</v>
      </c>
      <c r="E32" s="387" t="str">
        <f>+_xlfn.XLOOKUP(C32,Summary!$B$12:$B$121,Summary!$V$12:$V$121)</f>
        <v>Credit Approval</v>
      </c>
      <c r="F32" s="387" t="str">
        <f>+_xlfn.XLOOKUP(C32,Summary!$B$12:$B$121,Summary!$L$12:$L$121)</f>
        <v>Screen: Clients --&gt; Credit Details --&gt; Industry Information --&gt; Sponsor</v>
      </c>
      <c r="G32" s="387" t="str">
        <f>+_xlfn.XLOOKUP('CL Approved'!C32,Summary!$B$12:$B$121,Summary!$O$12:$O$121)</f>
        <v>Sponsor</v>
      </c>
      <c r="H32" s="387"/>
      <c r="I32" s="387" t="str">
        <f>+_xlfn.XLOOKUP(C32,Summary!$B$12:$B$121,Summary!$AH$12:$AH$121)</f>
        <v>N</v>
      </c>
    </row>
    <row r="33" spans="3:9" x14ac:dyDescent="0.5">
      <c r="C33" s="387" t="s">
        <v>204</v>
      </c>
      <c r="D33" s="387" t="str">
        <f>+_xlfn.XLOOKUP('CL Approved'!C33,Summary!$B$12:$B$121,Summary!$W$12:$W$121)</f>
        <v>To be confirmed by Aqua Team that this field is correctly available and meets the required definition of the field, for its future integration through Aqua.</v>
      </c>
      <c r="E33" s="387" t="str">
        <f>+_xlfn.XLOOKUP(C33,Summary!$B$12:$B$121,Summary!$V$12:$V$121)</f>
        <v>Aqua</v>
      </c>
      <c r="F33" s="387" t="str">
        <f>+_xlfn.XLOOKUP(C33,Summary!$B$12:$B$121,Summary!$L$12:$L$121)</f>
        <v>-</v>
      </c>
      <c r="G33" s="387" t="str">
        <f>+_xlfn.XLOOKUP('CL Approved'!C33,Summary!$B$12:$B$121,Summary!$O$12:$O$121)</f>
        <v>-</v>
      </c>
      <c r="H33" s="387"/>
      <c r="I33" s="387" t="str">
        <f>+_xlfn.XLOOKUP(C33,Summary!$B$12:$B$121,Summary!$AH$12:$AH$121)</f>
        <v>N</v>
      </c>
    </row>
    <row r="34" spans="3:9" ht="49.5" x14ac:dyDescent="0.5">
      <c r="C34" s="386" t="s">
        <v>2796</v>
      </c>
      <c r="D34" s="387" t="str">
        <f>+_xlfn.XLOOKUP('CL Approved'!C34,Summary!$B$12:$B$121,Summary!$W$12:$W$121)</f>
        <v>To be confirmed by Mercurio Team:
- New field to be created in New Mercurio and then flow to 1SS.
Reminder: this field is at the Facility Level and must have multiple options available, as a Facility can have different Left Leads</v>
      </c>
      <c r="E34" s="387" t="str">
        <f>+_xlfn.XLOOKUP(C34,Summary!$B$12:$B$121,Summary!$V$12:$V$121)</f>
        <v>Credit Approval</v>
      </c>
      <c r="F34" s="387" t="str">
        <f>+_xlfn.XLOOKUP(C34,Summary!$B$12:$B$121,Summary!$L$12:$L$121)</f>
        <v>Screen: Loans --&gt; Product Details --&gt; Leading entities</v>
      </c>
      <c r="G34" s="387" t="str">
        <f>+_xlfn.XLOOKUP('CL Approved'!C34,Summary!$B$12:$B$121,Summary!$O$12:$O$121)</f>
        <v>-</v>
      </c>
      <c r="H34" s="387"/>
      <c r="I34" s="387" t="str">
        <f>+_xlfn.XLOOKUP(C34,Summary!$B$12:$B$121,Summary!$AH$12:$AH$121)</f>
        <v>N</v>
      </c>
    </row>
    <row r="35" spans="3:9" ht="49.5" x14ac:dyDescent="0.5">
      <c r="C35" s="387" t="s">
        <v>209</v>
      </c>
      <c r="D35" s="387" t="str">
        <f>+_xlfn.XLOOKUP('CL Approved'!C35,Summary!$B$12:$B$121,Summary!$W$12:$W$121)</f>
        <v>To be confirmed by Mercurio Team:
- New field to be created in New Mercurio and then flow to 1SS.</v>
      </c>
      <c r="E35" s="387" t="str">
        <f>+_xlfn.XLOOKUP(C35,Summary!$B$12:$B$121,Summary!$V$12:$V$121)</f>
        <v>Credit Approval</v>
      </c>
      <c r="F35" s="387" t="str">
        <f>+_xlfn.XLOOKUP(C35,Summary!$B$12:$B$121,Summary!$L$12:$L$121)</f>
        <v>Screen: Loans --&gt; Participation --&gt; Participations/Syndication summary --&gt; Administrative Agent</v>
      </c>
      <c r="G35" s="387" t="str">
        <f>+_xlfn.XLOOKUP('CL Approved'!C35,Summary!$B$12:$B$121,Summary!$O$12:$O$121)</f>
        <v>-</v>
      </c>
      <c r="H35" s="387"/>
      <c r="I35" s="387" t="str">
        <f>+_xlfn.XLOOKUP(C35,Summary!$B$12:$B$121,Summary!$AH$12:$AH$121)</f>
        <v>N</v>
      </c>
    </row>
    <row r="36" spans="3:9" ht="33" x14ac:dyDescent="0.5">
      <c r="C36" s="387" t="s">
        <v>214</v>
      </c>
      <c r="D36" s="387" t="str">
        <f>+_xlfn.XLOOKUP('CL Approved'!C36,Summary!$B$12:$B$121,Summary!$W$12:$W$121)</f>
        <v>N/A (ready to be integrated trhough New Mercurio)</v>
      </c>
      <c r="E36" s="387" t="str">
        <f>+_xlfn.XLOOKUP(C36,Summary!$B$12:$B$121,Summary!$V$12:$V$121)</f>
        <v>Credit Approval</v>
      </c>
      <c r="F36" s="387" t="str">
        <f>+_xlfn.XLOOKUP(C36,Summary!$B$12:$B$121,Summary!$L$12:$L$121)</f>
        <v xml:space="preserve">Screen: Clients --&gt; Credit Details 
Screen: Clients --&gt; Risk Rating </v>
      </c>
      <c r="G36" s="387" t="str">
        <f>+_xlfn.XLOOKUP('CL Approved'!C36,Summary!$B$12:$B$121,Summary!$O$12:$O$121)</f>
        <v>Internal Rating</v>
      </c>
      <c r="H36" s="387"/>
      <c r="I36" s="387" t="str">
        <f>+_xlfn.XLOOKUP(C36,Summary!$B$12:$B$121,Summary!$AH$12:$AH$121)</f>
        <v>N</v>
      </c>
    </row>
    <row r="37" spans="3:9" x14ac:dyDescent="0.5">
      <c r="C37" s="387" t="s">
        <v>219</v>
      </c>
      <c r="D37" s="387" t="str">
        <f>+_xlfn.XLOOKUP('CL Approved'!C37,Summary!$B$12:$B$121,Summary!$W$12:$W$121)</f>
        <v>To be confirmed by Aqua Team that this field is correctly available and meets the required definition of the field, for its future integration through Aqua.</v>
      </c>
      <c r="E37" s="387" t="str">
        <f>+_xlfn.XLOOKUP(C37,Summary!$B$12:$B$121,Summary!$V$12:$V$121)</f>
        <v>Aqua</v>
      </c>
      <c r="F37" s="387" t="str">
        <f>+_xlfn.XLOOKUP(C37,Summary!$B$12:$B$121,Summary!$L$12:$L$121)</f>
        <v>-</v>
      </c>
      <c r="G37" s="387" t="str">
        <f>+_xlfn.XLOOKUP('CL Approved'!C37,Summary!$B$12:$B$121,Summary!$O$12:$O$121)</f>
        <v>-</v>
      </c>
      <c r="H37" s="387"/>
      <c r="I37" s="387" t="str">
        <f>+_xlfn.XLOOKUP(C37,Summary!$B$12:$B$121,Summary!$AH$12:$AH$121)</f>
        <v>N</v>
      </c>
    </row>
    <row r="38" spans="3:9" x14ac:dyDescent="0.5">
      <c r="C38" s="387" t="s">
        <v>225</v>
      </c>
      <c r="D38" s="387" t="str">
        <f>+_xlfn.XLOOKUP('CL Approved'!C38,Summary!$B$12:$B$121,Summary!$W$12:$W$121)</f>
        <v>To be confirmed by Aqua Team that this field is correctly available and meets the required definition of the field, for its future integration through Aqua.</v>
      </c>
      <c r="E38" s="387" t="str">
        <f>+_xlfn.XLOOKUP(C38,Summary!$B$12:$B$121,Summary!$V$12:$V$121)</f>
        <v>Aqua</v>
      </c>
      <c r="F38" s="387" t="str">
        <f>+_xlfn.XLOOKUP(C38,Summary!$B$12:$B$121,Summary!$L$12:$L$121)</f>
        <v>-</v>
      </c>
      <c r="G38" s="387" t="str">
        <f>+_xlfn.XLOOKUP('CL Approved'!C38,Summary!$B$12:$B$121,Summary!$O$12:$O$121)</f>
        <v>-</v>
      </c>
      <c r="H38" s="387"/>
      <c r="I38" s="387" t="str">
        <f>+_xlfn.XLOOKUP(C38,Summary!$B$12:$B$121,Summary!$AH$12:$AH$121)</f>
        <v>N</v>
      </c>
    </row>
    <row r="39" spans="3:9" x14ac:dyDescent="0.5">
      <c r="C39" s="387" t="s">
        <v>229</v>
      </c>
      <c r="D39" s="387" t="str">
        <f>+_xlfn.XLOOKUP('CL Approved'!C39,Summary!$B$12:$B$121,Summary!$W$12:$W$121)</f>
        <v>To be confirmed by Aqua Team to retreive this rating from Asset Control and then integrate it with 1SS</v>
      </c>
      <c r="E39" s="387" t="str">
        <f>+_xlfn.XLOOKUP(C39,Summary!$B$12:$B$121,Summary!$V$12:$V$121)</f>
        <v>Aqua</v>
      </c>
      <c r="F39" s="387" t="str">
        <f>+_xlfn.XLOOKUP(C39,Summary!$B$12:$B$121,Summary!$L$12:$L$121)</f>
        <v>-</v>
      </c>
      <c r="G39" s="387" t="str">
        <f>+_xlfn.XLOOKUP('CL Approved'!C39,Summary!$B$12:$B$121,Summary!$O$12:$O$121)</f>
        <v>-</v>
      </c>
      <c r="H39" s="387"/>
      <c r="I39" s="387" t="str">
        <f>+_xlfn.XLOOKUP(C39,Summary!$B$12:$B$121,Summary!$AH$12:$AH$121)</f>
        <v>N</v>
      </c>
    </row>
    <row r="40" spans="3:9" ht="66" x14ac:dyDescent="0.5">
      <c r="C40" s="387" t="s">
        <v>232</v>
      </c>
      <c r="D40" s="387" t="str">
        <f>+_xlfn.XLOOKUP('CL Approved'!C40,Summary!$B$12:$B$121,Summary!$W$12:$W$121)</f>
        <v>To be confirmed by Mercurio Team:
- New field to be created in New Mercurio and then flow to 1SS.</v>
      </c>
      <c r="E40" s="387" t="str">
        <f>+_xlfn.XLOOKUP(C40,Summary!$B$12:$B$121,Summary!$V$12:$V$121)</f>
        <v>Credit Approval</v>
      </c>
      <c r="F40" s="387" t="str">
        <f>+_xlfn.XLOOKUP(C40,Summary!$B$12:$B$121,Summary!$L$12:$L$121)</f>
        <v xml:space="preserve"> - Screen: Clients --&gt; Details --&gt; Clients Information--&gt; CIB INDUSTRY
 - Screen: Clients --&gt; Credit Details --&gt; Industry Information --&gt; CIB INDUSTRY</v>
      </c>
      <c r="G40" s="387" t="str">
        <f>+_xlfn.XLOOKUP('CL Approved'!C40,Summary!$B$12:$B$121,Summary!$O$12:$O$121)</f>
        <v>-</v>
      </c>
      <c r="H40" s="387"/>
      <c r="I40" s="387" t="str">
        <f>+_xlfn.XLOOKUP(C40,Summary!$B$12:$B$121,Summary!$AH$12:$AH$121)</f>
        <v>N</v>
      </c>
    </row>
    <row r="41" spans="3:9" ht="49.5" x14ac:dyDescent="0.5">
      <c r="C41" s="387" t="s">
        <v>235</v>
      </c>
      <c r="D41" s="387" t="str">
        <f>+_xlfn.XLOOKUP('CL Approved'!C41,Summary!$B$12:$B$121,Summary!$W$12:$W$121)</f>
        <v>To be confirmed by the user:
- Possible values that this field can take (examples).
Potential requirement to include this field in 1SS</v>
      </c>
      <c r="E41" s="387" t="str">
        <f>+_xlfn.XLOOKUP(C41,Summary!$B$12:$B$121,Summary!$V$12:$V$121)</f>
        <v>Credit Approval</v>
      </c>
      <c r="F41" s="387" t="str">
        <f>+_xlfn.XLOOKUP(C41,Summary!$B$12:$B$121,Summary!$L$12:$L$121)</f>
        <v>-</v>
      </c>
      <c r="G41" s="387" t="str">
        <f>+_xlfn.XLOOKUP('CL Approved'!C41,Summary!$B$12:$B$121,Summary!$O$12:$O$121)</f>
        <v>-</v>
      </c>
      <c r="H41" s="387"/>
      <c r="I41" s="387" t="str">
        <f>+_xlfn.XLOOKUP(C41,Summary!$B$12:$B$121,Summary!$AH$12:$AH$121)</f>
        <v>N</v>
      </c>
    </row>
    <row r="42" spans="3:9" ht="33" x14ac:dyDescent="0.5">
      <c r="C42" s="387" t="s">
        <v>237</v>
      </c>
      <c r="D42" s="387" t="str">
        <f>+_xlfn.XLOOKUP('CL Approved'!C42,Summary!$B$12:$B$121,Summary!$W$12:$W$121)</f>
        <v>To be confirmed by Mercurio Team:
- New field to be created in New Mercurio and then flow to 1SS.</v>
      </c>
      <c r="E42" s="387" t="str">
        <f>+_xlfn.XLOOKUP(C42,Summary!$B$12:$B$121,Summary!$V$12:$V$121)</f>
        <v>Credit Approval</v>
      </c>
      <c r="F42" s="387" t="str">
        <f>+_xlfn.XLOOKUP(C42,Summary!$B$12:$B$121,Summary!$L$12:$L$121)</f>
        <v xml:space="preserve"> - Screen: Clients --&gt; Credit Details --&gt; Industry Information --&gt; NAICS CODE</v>
      </c>
      <c r="G42" s="387" t="str">
        <f>+_xlfn.XLOOKUP('CL Approved'!C42,Summary!$B$12:$B$121,Summary!$O$12:$O$121)</f>
        <v>-</v>
      </c>
      <c r="H42" s="387"/>
      <c r="I42" s="387" t="str">
        <f>+_xlfn.XLOOKUP(C42,Summary!$B$12:$B$121,Summary!$AH$12:$AH$121)</f>
        <v>N</v>
      </c>
    </row>
    <row r="43" spans="3:9" ht="33" x14ac:dyDescent="0.5">
      <c r="C43" s="387" t="s">
        <v>242</v>
      </c>
      <c r="D43" s="387" t="str">
        <f>+_xlfn.XLOOKUP('CL Approved'!C43,Summary!$B$12:$B$121,Summary!$W$12:$W$121)</f>
        <v>To be confirmed by Mercurio Team:
- New field to be created in New Mercurio and then flow to 1SS.</v>
      </c>
      <c r="E43" s="387" t="str">
        <f>+_xlfn.XLOOKUP(C43,Summary!$B$12:$B$121,Summary!$V$12:$V$121)</f>
        <v>Credit Approval</v>
      </c>
      <c r="F43" s="387" t="str">
        <f>+_xlfn.XLOOKUP(C43,Summary!$B$12:$B$121,Summary!$L$12:$L$121)</f>
        <v xml:space="preserve"> - Screen: Clients --&gt; Credit Details --&gt; Industry Information --&gt; NAICS CODE</v>
      </c>
      <c r="G43" s="387" t="str">
        <f>+_xlfn.XLOOKUP('CL Approved'!C43,Summary!$B$12:$B$121,Summary!$O$12:$O$121)</f>
        <v>-</v>
      </c>
      <c r="H43" s="387"/>
      <c r="I43" s="387" t="str">
        <f>+_xlfn.XLOOKUP(C43,Summary!$B$12:$B$121,Summary!$AH$12:$AH$121)</f>
        <v>N</v>
      </c>
    </row>
    <row r="44" spans="3:9" ht="33" x14ac:dyDescent="0.5">
      <c r="C44" s="387" t="s">
        <v>245</v>
      </c>
      <c r="D44" s="387" t="str">
        <f>+_xlfn.XLOOKUP('CL Approved'!C44,Summary!$B$12:$B$121,Summary!$W$12:$W$121)</f>
        <v>To be confirmed by Mercurio Team:
- New field to be created in New Mercurio and then flow to 1SS.</v>
      </c>
      <c r="E44" s="387" t="str">
        <f>+_xlfn.XLOOKUP(C44,Summary!$B$12:$B$121,Summary!$V$12:$V$121)</f>
        <v>Credit Approval</v>
      </c>
      <c r="F44" s="387" t="str">
        <f>+_xlfn.XLOOKUP(C44,Summary!$B$12:$B$121,Summary!$L$12:$L$121)</f>
        <v xml:space="preserve"> - Screen: Clients --&gt; Credit Details --&gt; Industry Information --&gt; NAICS CODE</v>
      </c>
      <c r="G44" s="387" t="str">
        <f>+_xlfn.XLOOKUP('CL Approved'!C44,Summary!$B$12:$B$121,Summary!$O$12:$O$121)</f>
        <v>-</v>
      </c>
      <c r="H44" s="387"/>
      <c r="I44" s="387" t="str">
        <f>+_xlfn.XLOOKUP(C44,Summary!$B$12:$B$121,Summary!$AH$12:$AH$121)</f>
        <v>N</v>
      </c>
    </row>
    <row r="45" spans="3:9" ht="49.5" x14ac:dyDescent="0.5">
      <c r="C45" s="387" t="s">
        <v>248</v>
      </c>
      <c r="D45" s="387" t="str">
        <f>+_xlfn.XLOOKUP('CL Approved'!C45,Summary!$B$12:$B$121,Summary!$W$12:$W$121)</f>
        <v>N/A (ready to be integrated trhough New Mercurio)</v>
      </c>
      <c r="E45" s="387" t="str">
        <f>+_xlfn.XLOOKUP(C45,Summary!$B$12:$B$121,Summary!$V$12:$V$121)</f>
        <v>Credit Approval</v>
      </c>
      <c r="F45" s="387" t="str">
        <f>+_xlfn.XLOOKUP(C45,Summary!$B$12:$B$121,Summary!$L$12:$L$121)</f>
        <v>Screen: Loan --&gt; Loan Details --&gt; Additional Credit Details --&gt; ECB Leverage</v>
      </c>
      <c r="G45" s="387" t="str">
        <f>+_xlfn.XLOOKUP('CL Approved'!C45,Summary!$B$12:$B$121,Summary!$O$12:$O$121)</f>
        <v>ID_REQUEST_LEVERAGE_ENGINE</v>
      </c>
      <c r="H45" s="387"/>
      <c r="I45" s="387" t="str">
        <f>+_xlfn.XLOOKUP(C45,Summary!$B$12:$B$121,Summary!$AH$12:$AH$121)</f>
        <v>N</v>
      </c>
    </row>
    <row r="46" spans="3:9" ht="82.5" x14ac:dyDescent="0.5">
      <c r="C46" s="387" t="s">
        <v>252</v>
      </c>
      <c r="D46" s="387" t="str">
        <f>+_xlfn.XLOOKUP('CL Approved'!C46,Summary!$B$12:$B$121,Summary!$W$12:$W$121)</f>
        <v>FED Leveraged engine not available. 
To be confirmed by Martin:
- The dependency is created.
To be confirmed by Vicente/Risk/Isabel Polo:
- The current status of this field.</v>
      </c>
      <c r="E46" s="387" t="str">
        <f>+_xlfn.XLOOKUP(C46,Summary!$B$12:$B$121,Summary!$V$12:$V$121)</f>
        <v>Credit Approval</v>
      </c>
      <c r="F46" s="387" t="str">
        <f>+_xlfn.XLOOKUP(C46,Summary!$B$12:$B$121,Summary!$L$12:$L$121)</f>
        <v>-</v>
      </c>
      <c r="G46" s="387" t="str">
        <f>+_xlfn.XLOOKUP('CL Approved'!C46,Summary!$B$12:$B$121,Summary!$O$12:$O$121)</f>
        <v>-</v>
      </c>
      <c r="H46" s="387"/>
      <c r="I46" s="387" t="str">
        <f>+_xlfn.XLOOKUP(C46,Summary!$B$12:$B$121,Summary!$AH$12:$AH$121)</f>
        <v>N</v>
      </c>
    </row>
    <row r="47" spans="3:9" x14ac:dyDescent="0.5">
      <c r="C47" s="387" t="s">
        <v>254</v>
      </c>
      <c r="D47" s="387" t="str">
        <f>+_xlfn.XLOOKUP('CL Approved'!C47,Summary!$B$12:$B$121,Summary!$W$12:$W$121)</f>
        <v>N/A (ready to be integrated trhough New Mercurio)</v>
      </c>
      <c r="E47" s="387" t="str">
        <f>+_xlfn.XLOOKUP(C47,Summary!$B$12:$B$121,Summary!$V$12:$V$121)</f>
        <v>Credit Approval</v>
      </c>
      <c r="F47" s="387" t="str">
        <f>+_xlfn.XLOOKUP(C47,Summary!$B$12:$B$121,Summary!$L$12:$L$121)</f>
        <v>Screen: Client --&gt; Credit Details --&gt; Perimeter --&gt; HLT</v>
      </c>
      <c r="G47" s="387" t="str">
        <f>+_xlfn.XLOOKUP('CL Approved'!C47,Summary!$B$12:$B$121,Summary!$O$12:$O$121)</f>
        <v>HLF</v>
      </c>
      <c r="H47" s="387"/>
      <c r="I47" s="387" t="str">
        <f>+_xlfn.XLOOKUP(C47,Summary!$B$12:$B$121,Summary!$AH$12:$AH$121)</f>
        <v>N</v>
      </c>
    </row>
    <row r="48" spans="3:9" ht="33" x14ac:dyDescent="0.5">
      <c r="C48" s="387" t="s">
        <v>259</v>
      </c>
      <c r="D48" s="387" t="str">
        <f>+_xlfn.XLOOKUP('CL Approved'!C48,Summary!$B$12:$B$121,Summary!$W$12:$W$121)</f>
        <v>To be confirmed by Mercurio Team:
- New field to be created in New Mercurio and then flow to 1SS.</v>
      </c>
      <c r="E48" s="387" t="str">
        <f>+_xlfn.XLOOKUP(C48,Summary!$B$12:$B$121,Summary!$V$12:$V$121)</f>
        <v>Credit Approval</v>
      </c>
      <c r="F48" s="387" t="str">
        <f>+_xlfn.XLOOKUP(C48,Summary!$B$12:$B$121,Summary!$L$12:$L$121)</f>
        <v>Screen: Client --&gt; Credit Details --&gt; Perimeter --&gt; LBO</v>
      </c>
      <c r="G48" s="387" t="str">
        <f>+_xlfn.XLOOKUP('CL Approved'!C48,Summary!$B$12:$B$121,Summary!$O$12:$O$121)</f>
        <v>-</v>
      </c>
      <c r="H48" s="387"/>
      <c r="I48" s="387" t="str">
        <f>+_xlfn.XLOOKUP(C48,Summary!$B$12:$B$121,Summary!$AH$12:$AH$121)</f>
        <v>N</v>
      </c>
    </row>
    <row r="49" spans="3:9" ht="33" x14ac:dyDescent="0.5">
      <c r="C49" s="387" t="s">
        <v>2797</v>
      </c>
      <c r="D49" s="387" t="str">
        <f>+_xlfn.XLOOKUP('CL Approved'!C49,Summary!$B$12:$B$121,Summary!$W$12:$W$121)</f>
        <v>N/A (ready to be integrated trhough New Mercurio)</v>
      </c>
      <c r="E49" s="387" t="str">
        <f>+_xlfn.XLOOKUP(C49,Summary!$B$12:$B$121,Summary!$V$12:$V$121)</f>
        <v>Credit Approval</v>
      </c>
      <c r="F49" s="387" t="str">
        <f>+_xlfn.XLOOKUP(C49,Summary!$B$12:$B$121,Summary!$L$12:$L$121)</f>
        <v>-</v>
      </c>
      <c r="G49" s="387" t="str">
        <f>+_xlfn.XLOOKUP('CL Approved'!C49,Summary!$B$12:$B$121,Summary!$O$12:$O$121)</f>
        <v>CCF Financial Covenants</v>
      </c>
      <c r="H49" s="387"/>
      <c r="I49" s="387" t="str">
        <f>+_xlfn.XLOOKUP(C49,Summary!$B$12:$B$121,Summary!$AH$12:$AH$121)</f>
        <v>Y</v>
      </c>
    </row>
    <row r="50" spans="3:9" ht="66" x14ac:dyDescent="0.5">
      <c r="C50" s="387" t="s">
        <v>264</v>
      </c>
      <c r="D50" s="387" t="str">
        <f>+_xlfn.XLOOKUP('CL Approved'!C50,Summary!$B$12:$B$121,Summary!$W$12:$W$121)</f>
        <v>To be confirmed by the user:
- If this field can be retrieved from LFRC and if it is correctly calculated.
To be confirmed by Mercurio Team:
- New field to be created in New Mercurio and then flow to 1SS.</v>
      </c>
      <c r="E50" s="387" t="str">
        <f>+_xlfn.XLOOKUP(C50,Summary!$B$12:$B$121,Summary!$V$12:$V$121)</f>
        <v>Credit Approval</v>
      </c>
      <c r="F50" s="387" t="str">
        <f>+_xlfn.XLOOKUP(C50,Summary!$B$12:$B$121,Summary!$L$12:$L$121)</f>
        <v>-</v>
      </c>
      <c r="G50" s="387" t="str">
        <f>+_xlfn.XLOOKUP('CL Approved'!C50,Summary!$B$12:$B$121,Summary!$O$12:$O$121)</f>
        <v>-</v>
      </c>
      <c r="H50" s="387"/>
      <c r="I50" s="387" t="str">
        <f>+_xlfn.XLOOKUP(C50,Summary!$B$12:$B$121,Summary!$AH$12:$AH$121)</f>
        <v>Y</v>
      </c>
    </row>
    <row r="51" spans="3:9" ht="33" x14ac:dyDescent="0.5">
      <c r="C51" s="387" t="s">
        <v>270</v>
      </c>
      <c r="D51" s="387" t="str">
        <f>+_xlfn.XLOOKUP('CL Approved'!C51,Summary!$B$12:$B$121,Summary!$W$12:$W$121)</f>
        <v>To be confirmed by the user:
- If duplicity with "Facility RWA"</v>
      </c>
      <c r="E51" s="387" t="str">
        <f>+_xlfn.XLOOKUP(C51,Summary!$B$12:$B$121,Summary!$V$12:$V$121)</f>
        <v>Credit Approval</v>
      </c>
      <c r="F51" s="387" t="str">
        <f>+_xlfn.XLOOKUP(C51,Summary!$B$12:$B$121,Summary!$L$12:$L$121)</f>
        <v>-</v>
      </c>
      <c r="G51" s="387" t="str">
        <f>+_xlfn.XLOOKUP('CL Approved'!C51,Summary!$B$12:$B$121,Summary!$O$12:$O$121)</f>
        <v>-</v>
      </c>
      <c r="H51" s="387"/>
      <c r="I51" s="387" t="str">
        <f>+_xlfn.XLOOKUP(C51,Summary!$B$12:$B$121,Summary!$AH$12:$AH$121)</f>
        <v>Y</v>
      </c>
    </row>
    <row r="52" spans="3:9" ht="33" x14ac:dyDescent="0.5">
      <c r="C52" s="387" t="s">
        <v>272</v>
      </c>
      <c r="D52" s="387" t="str">
        <f>+_xlfn.XLOOKUP('CL Approved'!C52,Summary!$B$12:$B$121,Summary!$W$12:$W$121)</f>
        <v>N/A (ready to be integrated trhough New Mercurio)</v>
      </c>
      <c r="E52" s="387" t="str">
        <f>+_xlfn.XLOOKUP(C52,Summary!$B$12:$B$121,Summary!$V$12:$V$121)</f>
        <v>Credit Approval</v>
      </c>
      <c r="F52" s="387" t="str">
        <f>+_xlfn.XLOOKUP(C52,Summary!$B$12:$B$121,Summary!$L$12:$L$121)</f>
        <v xml:space="preserve"> - Screen: Loans --&gt; Profitability --&gt; Capital Profitability Metrics --&gt; RWA</v>
      </c>
      <c r="G52" s="387" t="str">
        <f>+_xlfn.XLOOKUP('CL Approved'!C52,Summary!$B$12:$B$121,Summary!$O$12:$O$121)</f>
        <v>RWAs</v>
      </c>
      <c r="H52" s="387"/>
      <c r="I52" s="387" t="str">
        <f>+_xlfn.XLOOKUP(C52,Summary!$B$12:$B$121,Summary!$AH$12:$AH$121)</f>
        <v>Y</v>
      </c>
    </row>
    <row r="53" spans="3:9" ht="33" x14ac:dyDescent="0.5">
      <c r="C53" s="387" t="s">
        <v>280</v>
      </c>
      <c r="D53" s="387" t="str">
        <f>+_xlfn.XLOOKUP('CL Approved'!C53,Summary!$B$12:$B$121,Summary!$W$12:$W$121)</f>
        <v>N/A (ready to be integrated trhough New Mercurio)</v>
      </c>
      <c r="E53" s="387" t="str">
        <f>+_xlfn.XLOOKUP(C53,Summary!$B$12:$B$121,Summary!$V$12:$V$121)</f>
        <v>Credit Approval</v>
      </c>
      <c r="F53" s="387" t="str">
        <f>+_xlfn.XLOOKUP(C53,Summary!$B$12:$B$121,Summary!$L$12:$L$121)</f>
        <v xml:space="preserve"> - Screen: Loans --&gt; Profitability --&gt; Capital Profitability Metrics --&gt; RoRWA</v>
      </c>
      <c r="G53" s="387" t="str">
        <f>+_xlfn.XLOOKUP('CL Approved'!C53,Summary!$B$12:$B$121,Summary!$O$12:$O$121)</f>
        <v>RoRWA</v>
      </c>
      <c r="H53" s="387"/>
      <c r="I53" s="387" t="str">
        <f>+_xlfn.XLOOKUP(C53,Summary!$B$12:$B$121,Summary!$AH$12:$AH$121)</f>
        <v>Y</v>
      </c>
    </row>
    <row r="54" spans="3:9" ht="99" x14ac:dyDescent="0.5">
      <c r="C54" s="387" t="s">
        <v>288</v>
      </c>
      <c r="D54" s="387" t="str">
        <f>+_xlfn.XLOOKUP('CL Approved'!C54,Summary!$B$12:$B$121,Summary!$W$12:$W$121)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4" s="387" t="str">
        <f>+_xlfn.XLOOKUP(C54,Summary!$B$12:$B$121,Summary!$V$12:$V$121)</f>
        <v>Manual</v>
      </c>
      <c r="F54" s="387" t="str">
        <f>+_xlfn.XLOOKUP(C54,Summary!$B$12:$B$121,Summary!$L$12:$L$121)</f>
        <v>-</v>
      </c>
      <c r="G54" s="387" t="str">
        <f>+_xlfn.XLOOKUP('CL Approved'!C54,Summary!$B$12:$B$121,Summary!$O$12:$O$121)</f>
        <v>-</v>
      </c>
      <c r="H54" s="387"/>
      <c r="I54" s="387" t="str">
        <f>+_xlfn.XLOOKUP(C54,Summary!$B$12:$B$121,Summary!$AH$12:$AH$121)</f>
        <v>Y</v>
      </c>
    </row>
    <row r="55" spans="3:9" ht="99" x14ac:dyDescent="0.5">
      <c r="C55" s="387" t="s">
        <v>294</v>
      </c>
      <c r="D55" s="387" t="str">
        <f>+_xlfn.XLOOKUP('CL Approved'!C55,Summary!$B$12:$B$121,Summary!$W$12:$W$121)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5" s="387" t="str">
        <f>+_xlfn.XLOOKUP(C55,Summary!$B$12:$B$121,Summary!$V$12:$V$121)</f>
        <v>Manual</v>
      </c>
      <c r="F55" s="387" t="str">
        <f>+_xlfn.XLOOKUP(C55,Summary!$B$12:$B$121,Summary!$L$12:$L$121)</f>
        <v>-</v>
      </c>
      <c r="G55" s="387" t="str">
        <f>+_xlfn.XLOOKUP('CL Approved'!C55,Summary!$B$12:$B$121,Summary!$O$12:$O$121)</f>
        <v>-</v>
      </c>
      <c r="H55" s="387"/>
      <c r="I55" s="387" t="str">
        <f>+_xlfn.XLOOKUP(C55,Summary!$B$12:$B$121,Summary!$AH$12:$AH$121)</f>
        <v>Y</v>
      </c>
    </row>
    <row r="56" spans="3:9" ht="99" x14ac:dyDescent="0.5">
      <c r="C56" s="387" t="s">
        <v>296</v>
      </c>
      <c r="D56" s="387" t="str">
        <f>+_xlfn.XLOOKUP('CL Approved'!C56,Summary!$B$12:$B$121,Summary!$W$12:$W$121)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6" s="387" t="str">
        <f>+_xlfn.XLOOKUP(C56,Summary!$B$12:$B$121,Summary!$V$12:$V$121)</f>
        <v>Manual</v>
      </c>
      <c r="F56" s="387" t="str">
        <f>+_xlfn.XLOOKUP(C56,Summary!$B$12:$B$121,Summary!$L$12:$L$121)</f>
        <v>-</v>
      </c>
      <c r="G56" s="387" t="str">
        <f>+_xlfn.XLOOKUP('CL Approved'!C56,Summary!$B$12:$B$121,Summary!$O$12:$O$121)</f>
        <v>-</v>
      </c>
      <c r="H56" s="387"/>
      <c r="I56" s="387" t="str">
        <f>+_xlfn.XLOOKUP(C56,Summary!$B$12:$B$121,Summary!$AH$12:$AH$121)</f>
        <v>Y</v>
      </c>
    </row>
    <row r="57" spans="3:9" ht="99" x14ac:dyDescent="0.5">
      <c r="C57" s="387" t="s">
        <v>299</v>
      </c>
      <c r="D57" s="387" t="str">
        <f>+_xlfn.XLOOKUP('CL Approved'!C57,Summary!$B$12:$B$121,Summary!$W$12:$W$121)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7" s="387" t="str">
        <f>+_xlfn.XLOOKUP(C57,Summary!$B$12:$B$121,Summary!$V$12:$V$121)</f>
        <v>Manual</v>
      </c>
      <c r="F57" s="387" t="str">
        <f>+_xlfn.XLOOKUP(C57,Summary!$B$12:$B$121,Summary!$L$12:$L$121)</f>
        <v>-</v>
      </c>
      <c r="G57" s="387" t="str">
        <f>+_xlfn.XLOOKUP('CL Approved'!C57,Summary!$B$12:$B$121,Summary!$O$12:$O$121)</f>
        <v>-</v>
      </c>
      <c r="H57" s="387"/>
      <c r="I57" s="387" t="str">
        <f>+_xlfn.XLOOKUP(C57,Summary!$B$12:$B$121,Summary!$AH$12:$AH$121)</f>
        <v>Y</v>
      </c>
    </row>
    <row r="58" spans="3:9" ht="99" x14ac:dyDescent="0.5">
      <c r="C58" s="387" t="s">
        <v>302</v>
      </c>
      <c r="D58" s="387" t="str">
        <f>+_xlfn.XLOOKUP('CL Approved'!C58,Summary!$B$12:$B$121,Summary!$W$12:$W$121)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8" s="387" t="str">
        <f>+_xlfn.XLOOKUP(C58,Summary!$B$12:$B$121,Summary!$V$12:$V$121)</f>
        <v>Manual</v>
      </c>
      <c r="F58" s="387" t="str">
        <f>+_xlfn.XLOOKUP(C58,Summary!$B$12:$B$121,Summary!$L$12:$L$121)</f>
        <v>-</v>
      </c>
      <c r="G58" s="387" t="str">
        <f>+_xlfn.XLOOKUP('CL Approved'!C58,Summary!$B$12:$B$121,Summary!$O$12:$O$121)</f>
        <v>-</v>
      </c>
      <c r="H58" s="387"/>
      <c r="I58" s="387" t="str">
        <f>+_xlfn.XLOOKUP(C58,Summary!$B$12:$B$121,Summary!$AH$12:$AH$121)</f>
        <v>Y</v>
      </c>
    </row>
    <row r="59" spans="3:9" ht="99" x14ac:dyDescent="0.5">
      <c r="C59" s="387" t="s">
        <v>304</v>
      </c>
      <c r="D59" s="387" t="str">
        <f>+_xlfn.XLOOKUP('CL Approved'!C59,Summary!$B$12:$B$121,Summary!$W$12:$W$121)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9" s="387" t="str">
        <f>+_xlfn.XLOOKUP(C59,Summary!$B$12:$B$121,Summary!$V$12:$V$121)</f>
        <v>Manual</v>
      </c>
      <c r="F59" s="387" t="str">
        <f>+_xlfn.XLOOKUP(C59,Summary!$B$12:$B$121,Summary!$L$12:$L$121)</f>
        <v>-</v>
      </c>
      <c r="G59" s="387" t="str">
        <f>+_xlfn.XLOOKUP('CL Approved'!C59,Summary!$B$12:$B$121,Summary!$O$12:$O$121)</f>
        <v>-</v>
      </c>
      <c r="H59" s="387"/>
      <c r="I59" s="387" t="str">
        <f>+_xlfn.XLOOKUP(C59,Summary!$B$12:$B$121,Summary!$AH$12:$AH$121)</f>
        <v>Y</v>
      </c>
    </row>
    <row r="60" spans="3:9" ht="66" x14ac:dyDescent="0.5">
      <c r="C60" s="387" t="s">
        <v>307</v>
      </c>
      <c r="D60" s="387" t="str">
        <f>+_xlfn.XLOOKUP('CL Approved'!C60,Summary!$B$12:$B$121,Summary!$W$12:$W$121)</f>
        <v>To be confirmed by the user:
- Relationship and differences between this field, Booking Entity and Country of Risk.
To be confirmed by Mercurio Team:
- New field to be created in New Mercurio and then flow to 1SS.</v>
      </c>
      <c r="E60" s="387" t="str">
        <f>+_xlfn.XLOOKUP(C60,Summary!$B$12:$B$121,Summary!$V$12:$V$121)</f>
        <v>Credit Approval</v>
      </c>
      <c r="F60" s="387" t="str">
        <f>+_xlfn.XLOOKUP(C60,Summary!$B$12:$B$121,Summary!$L$12:$L$121)</f>
        <v xml:space="preserve"> - Screen: Clients --&gt; Details --&gt; Business Segmentation --&gt; Business Region</v>
      </c>
      <c r="G60" s="387" t="str">
        <f>+_xlfn.XLOOKUP('CL Approved'!C60,Summary!$B$12:$B$121,Summary!$O$12:$O$121)</f>
        <v>-</v>
      </c>
      <c r="H60" s="387"/>
      <c r="I60" s="387" t="str">
        <f>+_xlfn.XLOOKUP(C60,Summary!$B$12:$B$121,Summary!$AH$12:$AH$121)</f>
        <v>N</v>
      </c>
    </row>
    <row r="61" spans="3:9" ht="56.5" customHeight="1" x14ac:dyDescent="0.5">
      <c r="C61" s="387" t="s">
        <v>311</v>
      </c>
      <c r="D61" s="387" t="str">
        <f>+_xlfn.XLOOKUP('CL Approved'!C61,Summary!$B$12:$B$121,Summary!$W$12:$W$121)</f>
        <v>To be confirmed by the user:
- Relationship and differences between this field, Originating Region and Country of Risk.
Ready to be integrated through Mercurio</v>
      </c>
      <c r="E61" s="387" t="str">
        <f>+_xlfn.XLOOKUP(C61,Summary!$B$12:$B$121,Summary!$V$12:$V$121)</f>
        <v>Credit Approval</v>
      </c>
      <c r="F61" s="387" t="str">
        <f>+_xlfn.XLOOKUP(C61,Summary!$B$12:$B$121,Summary!$L$12:$L$121)</f>
        <v>Screen: Loans --&gt; Loans Details --&gt; Product Details --&gt; BOOKING ENTITY</v>
      </c>
      <c r="G61" s="387" t="str">
        <f>+_xlfn.XLOOKUP('CL Approved'!C61,Summary!$B$12:$B$121,Summary!$O$12:$O$121)</f>
        <v>Booking Unit</v>
      </c>
      <c r="H61" s="387"/>
      <c r="I61" s="387" t="str">
        <f>+_xlfn.XLOOKUP(C61,Summary!$B$12:$B$121,Summary!$AH$12:$AH$121)</f>
        <v>N</v>
      </c>
    </row>
    <row r="62" spans="3:9" ht="66" x14ac:dyDescent="0.5">
      <c r="C62" s="387" t="s">
        <v>315</v>
      </c>
      <c r="D62" s="387" t="str">
        <f>+_xlfn.XLOOKUP('CL Approved'!C62,Summary!$B$12:$B$121,Summary!$W$12:$W$121)</f>
        <v>To be confirmed by the user:
- Relationship and differences between this field, Originating Region and Booking Entity.
To be confirmed by Mercurio Team:
- The meaining and/or options of "Country" and "Risk Management Unit" fields, to compare them with Country of Risk.</v>
      </c>
      <c r="E62" s="387" t="str">
        <f>+_xlfn.XLOOKUP(C62,Summary!$B$12:$B$121,Summary!$V$12:$V$121)</f>
        <v>Credit Approval</v>
      </c>
      <c r="F62" s="387" t="str">
        <f>+_xlfn.XLOOKUP(C62,Summary!$B$12:$B$121,Summary!$L$12:$L$121)</f>
        <v>-</v>
      </c>
      <c r="G62" s="387" t="str">
        <f>+_xlfn.XLOOKUP('CL Approved'!C62,Summary!$B$12:$B$121,Summary!$O$12:$O$121)</f>
        <v>Country 
Risk Management Unit</v>
      </c>
      <c r="H62" s="387"/>
      <c r="I62" s="387" t="str">
        <f>+_xlfn.XLOOKUP(C62,Summary!$B$12:$B$121,Summary!$AH$12:$AH$121)</f>
        <v>N</v>
      </c>
    </row>
    <row r="63" spans="3:9" x14ac:dyDescent="0.5">
      <c r="C63" s="387" t="s">
        <v>2833</v>
      </c>
      <c r="D63" s="387" t="str">
        <f>+_xlfn.XLOOKUP('CL Approved'!C63,Summary!$B$12:$B$121,Summary!$W$12:$W$121)</f>
        <v>N/A (ready to be integrated trhough New Mercurio)</v>
      </c>
      <c r="E63" s="387" t="str">
        <f>+_xlfn.XLOOKUP(C63,Summary!$B$12:$B$121,Summary!$V$12:$V$121)</f>
        <v>Credit Approval</v>
      </c>
      <c r="F63" s="387" t="str">
        <f>+_xlfn.XLOOKUP(C63,Summary!$B$12:$B$121,Summary!$L$12:$L$121)</f>
        <v xml:space="preserve"> - Screen: Product Package --&gt; Product Package Detail</v>
      </c>
      <c r="G63" s="387" t="str">
        <f>+_xlfn.XLOOKUP('CL Approved'!C63,Summary!$B$12:$B$121,Summary!$O$12:$O$121)</f>
        <v>Banker</v>
      </c>
      <c r="H63" s="387"/>
      <c r="I63" s="387" t="str">
        <f>+_xlfn.XLOOKUP(C63,Summary!$B$12:$B$121,Summary!$AH$12:$AH$121)</f>
        <v>N</v>
      </c>
    </row>
    <row r="64" spans="3:9" ht="66" x14ac:dyDescent="0.5">
      <c r="C64" s="387" t="s">
        <v>324</v>
      </c>
      <c r="D64" s="387" t="str">
        <f>+_xlfn.XLOOKUP('CL Approved'!C64,Summary!$B$12:$B$121,Summary!$W$12:$W$121)</f>
        <v>To be confirmed by Mercurio Team:
- New field to be created in New Mercurio and then flow to 1SS.</v>
      </c>
      <c r="E64" s="387" t="str">
        <f>+_xlfn.XLOOKUP(C64,Summary!$B$12:$B$121,Summary!$V$12:$V$121)</f>
        <v>Credit Approval</v>
      </c>
      <c r="F64" s="387" t="str">
        <f>+_xlfn.XLOOKUP(C64,Summary!$B$12:$B$121,Summary!$L$12:$L$121)</f>
        <v xml:space="preserve"> - Screen: Product Package --&gt; Product Package Detail --&gt; Approval Details --&gt; Local Approval Details --&gt; 1 LOD LEVEL 3 
Screen: Client --&gt; Credit Details --&gt; Perimeter </v>
      </c>
      <c r="G64" s="387" t="str">
        <f>+_xlfn.XLOOKUP('CL Approved'!C64,Summary!$B$12:$B$121,Summary!$O$12:$O$121)</f>
        <v>-</v>
      </c>
      <c r="H64" s="387"/>
      <c r="I64" s="387" t="str">
        <f>+_xlfn.XLOOKUP(C64,Summary!$B$12:$B$121,Summary!$AH$12:$AH$121)</f>
        <v>N</v>
      </c>
    </row>
    <row r="65" spans="3:9" ht="66" x14ac:dyDescent="0.5">
      <c r="C65" s="387" t="s">
        <v>329</v>
      </c>
      <c r="D65" s="387" t="str">
        <f>+_xlfn.XLOOKUP('CL Approved'!C65,Summary!$B$12:$B$121,Summary!$W$12:$W$121)</f>
        <v>To be confirmed by Mercurio Team:
- New field to be created in New Mercurio and then flow to 1SS.</v>
      </c>
      <c r="E65" s="387" t="str">
        <f>+_xlfn.XLOOKUP(C65,Summary!$B$12:$B$121,Summary!$V$12:$V$121)</f>
        <v>Credit Approval</v>
      </c>
      <c r="F65" s="387" t="str">
        <f>+_xlfn.XLOOKUP(C65,Summary!$B$12:$B$121,Summary!$L$12:$L$121)</f>
        <v xml:space="preserve"> - Screen: Product Package --&gt; Product Package Detail --&gt; Approval Details --&gt; Local Approval Details --&gt; 2 LOD LEVEL 3 
Screen: Client --&gt; Credit Details --&gt; Perimeter </v>
      </c>
      <c r="G65" s="387" t="str">
        <f>+_xlfn.XLOOKUP('CL Approved'!C65,Summary!$B$12:$B$121,Summary!$O$12:$O$121)</f>
        <v>-</v>
      </c>
      <c r="H65" s="387"/>
      <c r="I65" s="387" t="str">
        <f>+_xlfn.XLOOKUP(C65,Summary!$B$12:$B$121,Summary!$AH$12:$AH$121)</f>
        <v>N</v>
      </c>
    </row>
    <row r="66" spans="3:9" ht="33" x14ac:dyDescent="0.5">
      <c r="C66" s="387" t="s">
        <v>332</v>
      </c>
      <c r="D66" s="387" t="str">
        <f>+_xlfn.XLOOKUP('CL Approved'!C66,Summary!$B$12:$B$121,Summary!$W$12:$W$121)</f>
        <v>To be confirmed by the user:
- The start and end limits of this date.</v>
      </c>
      <c r="E66" s="387" t="str">
        <f>+_xlfn.XLOOKUP(C66,Summary!$B$12:$B$121,Summary!$V$12:$V$121)</f>
        <v>Credit Approval</v>
      </c>
      <c r="F66" s="387" t="str">
        <f>+_xlfn.XLOOKUP(C66,Summary!$B$12:$B$121,Summary!$L$12:$L$121)</f>
        <v xml:space="preserve"> - Screen: Loans --&gt; Loan Details --&gt; Terms --&gt; Signature Date</v>
      </c>
      <c r="G66" s="387" t="str">
        <f>+_xlfn.XLOOKUP('CL Approved'!C66,Summary!$B$12:$B$121,Summary!$O$12:$O$121)</f>
        <v>Signing date</v>
      </c>
      <c r="H66" s="387"/>
      <c r="I66" s="387" t="str">
        <f>+_xlfn.XLOOKUP(C66,Summary!$B$12:$B$121,Summary!$AH$12:$AH$121)</f>
        <v>N</v>
      </c>
    </row>
    <row r="67" spans="3:9" ht="60" customHeight="1" x14ac:dyDescent="0.5">
      <c r="C67" s="387" t="s">
        <v>342</v>
      </c>
      <c r="D67" s="387" t="str">
        <f>+_xlfn.XLOOKUP('CL Approved'!C67,Summary!$B$12:$B$121,Summary!$W$12:$W$121)</f>
        <v>To be confirmed by the user:
- The start and end limits of this date.
Pending to confirm if this field comes from the Credit Approval</v>
      </c>
      <c r="E67" s="387" t="str">
        <f>+_xlfn.XLOOKUP(C67,Summary!$B$12:$B$121,Summary!$V$12:$V$121)</f>
        <v>Credit Approval</v>
      </c>
      <c r="F67" s="387" t="str">
        <f>+_xlfn.XLOOKUP(C67,Summary!$B$12:$B$121,Summary!$L$12:$L$121)</f>
        <v xml:space="preserve"> - Screen: Loans --&gt; Loan Details --&gt; Terms --&gt; Grace Period</v>
      </c>
      <c r="G67" s="387" t="str">
        <f>+_xlfn.XLOOKUP('CL Approved'!C67,Summary!$B$12:$B$121,Summary!$O$12:$O$121)</f>
        <v>Expiry Date</v>
      </c>
      <c r="H67" s="387"/>
      <c r="I67" s="387" t="str">
        <f>+_xlfn.XLOOKUP(C67,Summary!$B$12:$B$121,Summary!$AH$12:$AH$121)</f>
        <v>N</v>
      </c>
    </row>
    <row r="68" spans="3:9" ht="56.15" customHeight="1" x14ac:dyDescent="0.5">
      <c r="C68" s="387" t="s">
        <v>348</v>
      </c>
      <c r="D68" s="387" t="str">
        <f>+_xlfn.XLOOKUP('CL Approved'!C68,Summary!$B$12:$B$121,Summary!$W$12:$W$121)</f>
        <v>To be confirmed by the user:
- The start and end limits of this date.
Pending to confirm if this field comes from the Credit Approval</v>
      </c>
      <c r="E68" s="387" t="str">
        <f>+_xlfn.XLOOKUP(C68,Summary!$B$12:$B$121,Summary!$V$12:$V$121)</f>
        <v>Credit Approval</v>
      </c>
      <c r="F68" s="387" t="str">
        <f>+_xlfn.XLOOKUP(C68,Summary!$B$12:$B$121,Summary!$L$12:$L$121)</f>
        <v>-</v>
      </c>
      <c r="G68" s="387" t="str">
        <f>+_xlfn.XLOOKUP('CL Approved'!C68,Summary!$B$12:$B$121,Summary!$O$12:$O$121)</f>
        <v>Cancellation Date</v>
      </c>
      <c r="H68" s="387"/>
      <c r="I68" s="387" t="str">
        <f>+_xlfn.XLOOKUP(C68,Summary!$B$12:$B$121,Summary!$AH$12:$AH$121)</f>
        <v>N</v>
      </c>
    </row>
    <row r="69" spans="3:9" ht="42.65" customHeight="1" x14ac:dyDescent="0.5">
      <c r="C69" s="387" t="s">
        <v>353</v>
      </c>
      <c r="D69" s="387" t="str">
        <f>+_xlfn.XLOOKUP('CL Approved'!C69,Summary!$B$12:$B$121,Summary!$W$12:$W$121)</f>
        <v>To be confirmed by Mercurio Team:
- New field to be created in New Mercurio and then flow to 1SS.</v>
      </c>
      <c r="E69" s="387" t="str">
        <f>+_xlfn.XLOOKUP(C69,Summary!$B$12:$B$121,Summary!$V$12:$V$121)</f>
        <v>Credit Approval</v>
      </c>
      <c r="F69" s="387" t="str">
        <f>+_xlfn.XLOOKUP(C69,Summary!$B$12:$B$121,Summary!$L$12:$L$121)</f>
        <v>-</v>
      </c>
      <c r="G69" s="387" t="str">
        <f>+_xlfn.XLOOKUP('CL Approved'!C69,Summary!$B$12:$B$121,Summary!$O$12:$O$121)</f>
        <v>-</v>
      </c>
      <c r="H69" s="387"/>
      <c r="I69" s="387" t="str">
        <f>+_xlfn.XLOOKUP(C69,Summary!$B$12:$B$121,Summary!$AH$12:$AH$121)</f>
        <v>N</v>
      </c>
    </row>
    <row r="70" spans="3:9" ht="33" x14ac:dyDescent="0.5">
      <c r="C70" s="387" t="s">
        <v>357</v>
      </c>
      <c r="D70" s="387" t="str">
        <f>+_xlfn.XLOOKUP('CL Approved'!C70,Summary!$B$12:$B$121,Summary!$W$12:$W$121)</f>
        <v>To be confirmed by Mercurio Team:
- New field to be created in New Mercurio from LFRC memo and then flow to 1SS.</v>
      </c>
      <c r="E70" s="387" t="str">
        <f>+_xlfn.XLOOKUP(C70,Summary!$B$12:$B$121,Summary!$V$12:$V$121)</f>
        <v>Credit Approval</v>
      </c>
      <c r="F70" s="387" t="str">
        <f>+_xlfn.XLOOKUP(C70,Summary!$B$12:$B$121,Summary!$L$12:$L$121)</f>
        <v>-</v>
      </c>
      <c r="G70" s="387" t="str">
        <f>+_xlfn.XLOOKUP('CL Approved'!C70,Summary!$B$12:$B$121,Summary!$O$12:$O$121)</f>
        <v>-</v>
      </c>
      <c r="H70" s="387"/>
      <c r="I70" s="387" t="str">
        <f>+_xlfn.XLOOKUP(C70,Summary!$B$12:$B$121,Summary!$AH$12:$AH$121)</f>
        <v>N</v>
      </c>
    </row>
    <row r="71" spans="3:9" ht="33" x14ac:dyDescent="0.5">
      <c r="C71" s="387" t="s">
        <v>365</v>
      </c>
      <c r="D71" s="387" t="str">
        <f>+_xlfn.XLOOKUP('CL Approved'!C71,Summary!$B$12:$B$121,Summary!$W$12:$W$121)</f>
        <v>N/A (ready to be integrated trhough New Mercurio)</v>
      </c>
      <c r="E71" s="387" t="str">
        <f>+_xlfn.XLOOKUP(C71,Summary!$B$12:$B$121,Summary!$V$12:$V$121)</f>
        <v>Credit Approval</v>
      </c>
      <c r="F71" s="387" t="str">
        <f>+_xlfn.XLOOKUP(C71,Summary!$B$12:$B$121,Summary!$L$12:$L$121)</f>
        <v>Screen: Loan --&gt; Details --&gt; New Interest Rate --&gt; Reference Index</v>
      </c>
      <c r="G71" s="387" t="str">
        <f>+_xlfn.XLOOKUP('CL Approved'!C71,Summary!$B$12:$B$121,Summary!$O$12:$O$121)</f>
        <v>Rate Basis</v>
      </c>
      <c r="H71" s="387"/>
      <c r="I71" s="387" t="str">
        <f>+_xlfn.XLOOKUP(C71,Summary!$B$12:$B$121,Summary!$AH$12:$AH$121)</f>
        <v>Y</v>
      </c>
    </row>
    <row r="72" spans="3:9" ht="33" x14ac:dyDescent="0.5">
      <c r="C72" s="387" t="s">
        <v>370</v>
      </c>
      <c r="D72" s="387" t="str">
        <f>+_xlfn.XLOOKUP('CL Approved'!C72,Summary!$B$12:$B$121,Summary!$W$12:$W$121)</f>
        <v>N/A (ready to be integrated trhough New Mercurio)</v>
      </c>
      <c r="E72" s="387" t="str">
        <f>+_xlfn.XLOOKUP(C72,Summary!$B$12:$B$121,Summary!$V$12:$V$121)</f>
        <v>Credit Approval</v>
      </c>
      <c r="F72" s="387" t="str">
        <f>+_xlfn.XLOOKUP(C72,Summary!$B$12:$B$121,Summary!$L$12:$L$121)</f>
        <v>Screen: Loan --&gt; Details --&gt; New Interest Rate --&gt; Spread (%)</v>
      </c>
      <c r="G72" s="387" t="str">
        <f>+_xlfn.XLOOKUP('CL Approved'!C72,Summary!$B$12:$B$121,Summary!$O$12:$O$121)</f>
        <v>Spread % - pb</v>
      </c>
      <c r="H72" s="387"/>
      <c r="I72" s="387" t="str">
        <f>+_xlfn.XLOOKUP(C72,Summary!$B$12:$B$121,Summary!$AH$12:$AH$121)</f>
        <v>Y</v>
      </c>
    </row>
    <row r="73" spans="3:9" ht="82.5" x14ac:dyDescent="0.5">
      <c r="C73" s="387" t="s">
        <v>375</v>
      </c>
      <c r="D73" s="387" t="str">
        <f>+_xlfn.XLOOKUP('CL Approved'!C73,Summary!$B$12:$B$121,Summary!$W$12:$W$121)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E73" s="387" t="str">
        <f>+_xlfn.XLOOKUP(C73,Summary!$B$12:$B$121,Summary!$V$12:$V$121)</f>
        <v>Credit Approval</v>
      </c>
      <c r="F73" s="387" t="str">
        <f>+_xlfn.XLOOKUP(C73,Summary!$B$12:$B$121,Summary!$L$12:$L$121)</f>
        <v>Screen: Loan --&gt; Details --&gt; New Interest Rate --&gt; OID (%)</v>
      </c>
      <c r="G73" s="387" t="str">
        <f>+_xlfn.XLOOKUP('CL Approved'!C73,Summary!$B$12:$B$121,Summary!$O$12:$O$121)</f>
        <v>OID (%)</v>
      </c>
      <c r="H73" s="387"/>
      <c r="I73" s="387" t="str">
        <f>+_xlfn.XLOOKUP(C73,Summary!$B$12:$B$121,Summary!$AH$12:$AH$121)</f>
        <v>Y</v>
      </c>
    </row>
    <row r="74" spans="3:9" ht="66" x14ac:dyDescent="0.5">
      <c r="C74" s="387" t="s">
        <v>381</v>
      </c>
      <c r="D74" s="387" t="str">
        <f>+_xlfn.XLOOKUP('CL Approved'!C74,Summary!$B$12:$B$121,Summary!$W$12:$W$121)</f>
        <v>To be confirmed by the user:
- If this field can be retrieved from LFRC.
To be confirmed by Mercurio Team:
- New field to be created in New Mercurio and then flow to 1SS.</v>
      </c>
      <c r="E74" s="387" t="str">
        <f>+_xlfn.XLOOKUP(C74,Summary!$B$12:$B$121,Summary!$V$12:$V$121)</f>
        <v>Credit Approval</v>
      </c>
      <c r="F74" s="387" t="str">
        <f>+_xlfn.XLOOKUP(C74,Summary!$B$12:$B$121,Summary!$L$12:$L$121)</f>
        <v>-</v>
      </c>
      <c r="G74" s="387" t="str">
        <f>+_xlfn.XLOOKUP('CL Approved'!C74,Summary!$B$12:$B$121,Summary!$O$12:$O$121)</f>
        <v>-</v>
      </c>
      <c r="H74" s="387"/>
      <c r="I74" s="387" t="str">
        <f>+_xlfn.XLOOKUP(C74,Summary!$B$12:$B$121,Summary!$AH$12:$AH$121)</f>
        <v>Y</v>
      </c>
    </row>
    <row r="75" spans="3:9" ht="33" x14ac:dyDescent="0.5">
      <c r="C75" s="387" t="s">
        <v>413</v>
      </c>
      <c r="D75" s="387" t="str">
        <f>+_xlfn.XLOOKUP('CL Approved'!C75,Summary!$B$12:$B$121,Summary!$W$12:$W$121)</f>
        <v>To be confirmed by Mercurio Team:
- The functionality of the Mercurio field mapped, in order to understand if this is similar to Fee Types.</v>
      </c>
      <c r="E75" s="387" t="str">
        <f>+_xlfn.XLOOKUP(C75,Summary!$B$12:$B$121,Summary!$V$12:$V$121)</f>
        <v>Credit Approval</v>
      </c>
      <c r="F75" s="387" t="str">
        <f>+_xlfn.XLOOKUP(C75,Summary!$B$12:$B$121,Summary!$L$12:$L$121)</f>
        <v xml:space="preserve"> - Screen: Loans --&gt; Fee --&gt; Fee Type</v>
      </c>
      <c r="G75" s="387" t="str">
        <f>+_xlfn.XLOOKUP('CL Approved'!C75,Summary!$B$12:$B$121,Summary!$O$12:$O$121)</f>
        <v>Fee Name</v>
      </c>
      <c r="H75" s="387"/>
      <c r="I75" s="387" t="str">
        <f>+_xlfn.XLOOKUP(C75,Summary!$B$12:$B$121,Summary!$AH$12:$AH$121)</f>
        <v>Y</v>
      </c>
    </row>
    <row r="76" spans="3:9" ht="49.5" x14ac:dyDescent="0.5">
      <c r="C76" s="387" t="s">
        <v>417</v>
      </c>
      <c r="D76" s="387" t="str">
        <f>+_xlfn.XLOOKUP('CL Approved'!C76,Summary!$B$12:$B$121,Summary!$W$12:$W$121)</f>
        <v>N/A (ready to be integrated trhough New Mercurio)</v>
      </c>
      <c r="E76" s="387" t="str">
        <f>+_xlfn.XLOOKUP(C76,Summary!$B$12:$B$121,Summary!$V$12:$V$121)</f>
        <v>Credit Approval</v>
      </c>
      <c r="F76" s="387" t="str">
        <f>+_xlfn.XLOOKUP(C76,Summary!$B$12:$B$121,Summary!$L$12:$L$121)</f>
        <v>-</v>
      </c>
      <c r="G76" s="387" t="str">
        <f>+_xlfn.XLOOKUP('CL Approved'!C76,Summary!$B$12:$B$121,Summary!$O$12:$O$121)</f>
        <v>Add Participants - %</v>
      </c>
      <c r="H76" s="387"/>
      <c r="I76" s="387" t="str">
        <f>+_xlfn.XLOOKUP(C76,Summary!$B$12:$B$121,Summary!$AH$12:$AH$121)</f>
        <v>N</v>
      </c>
    </row>
    <row r="77" spans="3:9" ht="66" x14ac:dyDescent="0.5">
      <c r="C77" s="387" t="s">
        <v>420</v>
      </c>
      <c r="D77" s="387" t="str">
        <f>+_xlfn.XLOOKUP('CL Approved'!C77,Summary!$B$12:$B$121,Summary!$W$12:$W$121)</f>
        <v>To be confirmed by the user:
- If this field can be retrieved from LFRC.
To be confirmed by Mercurio Team:
- New field to be created in New Mercurio and then flow to 1SS.</v>
      </c>
      <c r="E77" s="387" t="str">
        <f>+_xlfn.XLOOKUP(C77,Summary!$B$12:$B$121,Summary!$V$12:$V$121)</f>
        <v>Credit Approval</v>
      </c>
      <c r="F77" s="387" t="str">
        <f>+_xlfn.XLOOKUP(C77,Summary!$B$12:$B$121,Summary!$L$12:$L$121)</f>
        <v>-</v>
      </c>
      <c r="G77" s="387" t="str">
        <f>+_xlfn.XLOOKUP('CL Approved'!C77,Summary!$B$12:$B$121,Summary!$O$12:$O$121)</f>
        <v>-</v>
      </c>
      <c r="H77" s="387"/>
      <c r="I77" s="387" t="str">
        <f>+_xlfn.XLOOKUP(C77,Summary!$B$12:$B$121,Summary!$AH$12:$AH$121)</f>
        <v>N</v>
      </c>
    </row>
    <row r="78" spans="3:9" ht="82.5" x14ac:dyDescent="0.5">
      <c r="C78" s="387" t="s">
        <v>422</v>
      </c>
      <c r="D78" s="387" t="str">
        <f>+_xlfn.XLOOKUP('CL Approved'!C78,Summary!$B$12:$B$121,Summary!$W$12:$W$121)</f>
        <v>To be confirmed by the user:
- If this field can be retrieved from LFRC.
- How is this to be represented in the 1SS?
To be confirmed by Mercurio Team:
- New field to be created in New Mercurio and then flow to 1SS.</v>
      </c>
      <c r="E78" s="387" t="str">
        <f>+_xlfn.XLOOKUP(C78,Summary!$B$12:$B$121,Summary!$V$12:$V$121)</f>
        <v>Credit Approval</v>
      </c>
      <c r="F78" s="387" t="str">
        <f>+_xlfn.XLOOKUP(C78,Summary!$B$12:$B$121,Summary!$L$12:$L$121)</f>
        <v>-</v>
      </c>
      <c r="G78" s="387" t="str">
        <f>+_xlfn.XLOOKUP('CL Approved'!C78,Summary!$B$12:$B$121,Summary!$O$12:$O$121)</f>
        <v>-</v>
      </c>
      <c r="H78" s="387"/>
      <c r="I78" s="387" t="str">
        <f>+_xlfn.XLOOKUP(C78,Summary!$B$12:$B$121,Summary!$AH$12:$AH$121)</f>
        <v>N</v>
      </c>
    </row>
    <row r="79" spans="3:9" ht="33" x14ac:dyDescent="0.5">
      <c r="C79" s="387" t="s">
        <v>424</v>
      </c>
      <c r="D79" s="387" t="str">
        <f>+_xlfn.XLOOKUP('CL Approved'!C79,Summary!$B$12:$B$121,Summary!$W$12:$W$121)</f>
        <v>To be confirmed by the user:
- If this field is needed</v>
      </c>
      <c r="E79" s="387" t="str">
        <f>+_xlfn.XLOOKUP(C79,Summary!$B$12:$B$121,Summary!$V$12:$V$121)</f>
        <v>Manual</v>
      </c>
      <c r="F79" s="387" t="str">
        <f>+_xlfn.XLOOKUP(C79,Summary!$B$12:$B$121,Summary!$L$12:$L$121)</f>
        <v>-</v>
      </c>
      <c r="G79" s="387" t="str">
        <f>+_xlfn.XLOOKUP('CL Approved'!C79,Summary!$B$12:$B$121,Summary!$O$12:$O$121)</f>
        <v>-</v>
      </c>
      <c r="H79" s="387"/>
      <c r="I79" s="387" t="str">
        <f>+_xlfn.XLOOKUP(C79,Summary!$B$12:$B$121,Summary!$AH$12:$AH$121)</f>
        <v>N</v>
      </c>
    </row>
    <row r="80" spans="3:9" ht="33" x14ac:dyDescent="0.5">
      <c r="C80" s="387" t="s">
        <v>427</v>
      </c>
      <c r="D80" s="387" t="str">
        <f>+_xlfn.XLOOKUP('CL Approved'!C80,Summary!$B$12:$B$121,Summary!$W$12:$W$121)</f>
        <v>To be confirmed by the user:
- If this field is needed</v>
      </c>
      <c r="E80" s="387" t="str">
        <f>+_xlfn.XLOOKUP(C80,Summary!$B$12:$B$121,Summary!$V$12:$V$121)</f>
        <v>Manual</v>
      </c>
      <c r="F80" s="387" t="str">
        <f>+_xlfn.XLOOKUP(C80,Summary!$B$12:$B$121,Summary!$L$12:$L$121)</f>
        <v>-</v>
      </c>
      <c r="G80" s="387" t="str">
        <f>+_xlfn.XLOOKUP('CL Approved'!C80,Summary!$B$12:$B$121,Summary!$O$12:$O$121)</f>
        <v>-</v>
      </c>
      <c r="H80" s="387"/>
      <c r="I80" s="387" t="str">
        <f>+_xlfn.XLOOKUP(C80,Summary!$B$12:$B$121,Summary!$AH$12:$AH$121)</f>
        <v>N</v>
      </c>
    </row>
    <row r="81" spans="3:9" ht="38.15" customHeight="1" x14ac:dyDescent="0.5">
      <c r="C81" s="387" t="s">
        <v>431</v>
      </c>
      <c r="D81" s="387" t="str">
        <f>+_xlfn.XLOOKUP('CL Approved'!C81,Summary!$B$12:$B$121,Summary!$W$12:$W$121)</f>
        <v>To be confirmed by Mercurio Team:
- Alexandria - New Mercurio integration and then flow to 1SS</v>
      </c>
      <c r="E81" s="387" t="str">
        <f>+_xlfn.XLOOKUP(C81,Summary!$B$12:$B$121,Summary!$V$12:$V$121)</f>
        <v>Alexandria</v>
      </c>
      <c r="F81" s="387" t="str">
        <f>+_xlfn.XLOOKUP(C81,Summary!$B$12:$B$121,Summary!$L$12:$L$121)</f>
        <v>-</v>
      </c>
      <c r="G81" s="387" t="str">
        <f>+_xlfn.XLOOKUP('CL Approved'!C81,Summary!$B$12:$B$121,Summary!$O$12:$O$121)</f>
        <v>-</v>
      </c>
      <c r="H81" s="387"/>
      <c r="I81" s="387" t="str">
        <f>+_xlfn.XLOOKUP(C81,Summary!$B$12:$B$121,Summary!$AH$12:$AH$121)</f>
        <v>N</v>
      </c>
    </row>
  </sheetData>
  <autoFilter ref="C6:I81" xr:uid="{604E406E-C3EA-401E-B75F-DD69C83FE960}"/>
  <mergeCells count="1">
    <mergeCell ref="C5:I5"/>
  </mergeCells>
  <conditionalFormatting sqref="K5">
    <cfRule type="cellIs" dxfId="5" priority="1" operator="equal">
      <formula>"No"</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887C-C762-4C91-8F02-C19A37FF85CD}">
  <sheetPr>
    <tabColor rgb="FF00B050"/>
  </sheetPr>
  <dimension ref="C3:K98"/>
  <sheetViews>
    <sheetView showGridLines="0" zoomScale="55" zoomScaleNormal="55" workbookViewId="0">
      <selection activeCell="K1" sqref="K1:K1048576"/>
    </sheetView>
  </sheetViews>
  <sheetFormatPr defaultColWidth="8.7265625" defaultRowHeight="16.5" x14ac:dyDescent="0.5"/>
  <cols>
    <col min="3" max="3" width="34.26953125" style="384" customWidth="1"/>
    <col min="4" max="4" width="80.26953125" style="384" customWidth="1"/>
    <col min="5" max="5" width="21.81640625" style="384" customWidth="1"/>
    <col min="6" max="7" width="35.26953125" style="384" customWidth="1"/>
    <col min="8" max="8" width="16.453125" style="384" customWidth="1"/>
    <col min="9" max="9" width="54.453125" style="384" customWidth="1"/>
    <col min="10" max="10" width="18.453125" customWidth="1"/>
    <col min="11" max="11" width="36.26953125" customWidth="1"/>
  </cols>
  <sheetData>
    <row r="3" spans="3:11" ht="33" x14ac:dyDescent="0.5">
      <c r="K3" s="387" t="s">
        <v>2841</v>
      </c>
    </row>
    <row r="4" spans="3:11" x14ac:dyDescent="0.5">
      <c r="K4" s="396" t="s">
        <v>2842</v>
      </c>
    </row>
    <row r="5" spans="3:11" x14ac:dyDescent="0.5">
      <c r="C5" s="406" t="s">
        <v>455</v>
      </c>
      <c r="D5" s="406"/>
      <c r="E5" s="406"/>
      <c r="F5" s="406"/>
      <c r="G5" s="406"/>
      <c r="H5" s="406"/>
      <c r="I5" s="406"/>
      <c r="K5" s="397" t="s">
        <v>2843</v>
      </c>
    </row>
    <row r="6" spans="3:11" x14ac:dyDescent="0.5">
      <c r="C6" s="377" t="s">
        <v>27</v>
      </c>
      <c r="D6" s="376" t="s">
        <v>47</v>
      </c>
      <c r="E6" s="376" t="s">
        <v>2798</v>
      </c>
      <c r="F6" s="377" t="s">
        <v>452</v>
      </c>
      <c r="G6" s="377" t="s">
        <v>40</v>
      </c>
      <c r="H6" s="377" t="s">
        <v>453</v>
      </c>
      <c r="I6" s="377" t="s">
        <v>454</v>
      </c>
    </row>
    <row r="7" spans="3:11" x14ac:dyDescent="0.5">
      <c r="C7" s="387" t="s">
        <v>56</v>
      </c>
      <c r="D7" s="387" t="str">
        <f>+_xlfn.XLOOKUP('CL Issued'!C7,Summary!$B$12:$B$121,Summary!$W$12:$W$121)</f>
        <v>N/A (ready to be integrated trhough New Mercurio)</v>
      </c>
      <c r="E7" s="387" t="str">
        <f>+_xlfn.XLOOKUP(C7,Summary!$B$12:$B$121,Summary!$V$12:$V$121)</f>
        <v>Credit Approval</v>
      </c>
      <c r="F7" s="387" t="str">
        <f>+_xlfn.XLOOKUP(C7,Summary!$B$12:$B$121,Summary!$L$12:$L$121)</f>
        <v>-</v>
      </c>
      <c r="G7" s="387" t="str">
        <f>+_xlfn.XLOOKUP(C7,Summary!$B$12:$B$121,Summary!$O$12:$O$121)</f>
        <v>Proposal Name</v>
      </c>
      <c r="H7" s="387"/>
      <c r="I7" s="387" t="str">
        <f>+_xlfn.XLOOKUP(C7,Summary!$B$12:$B$121,Summary!$AH$12:$AH$121)</f>
        <v>N</v>
      </c>
    </row>
    <row r="8" spans="3:11" ht="33" x14ac:dyDescent="0.5">
      <c r="C8" s="387" t="s">
        <v>66</v>
      </c>
      <c r="D8" s="387" t="str">
        <f>+_xlfn.XLOOKUP('CL Issued'!C8,Summary!$B$12:$B$121,Summary!$W$12:$W$121)</f>
        <v>N/A (ready to be integrated trhough New Mercurio)</v>
      </c>
      <c r="E8" s="387" t="str">
        <f>+_xlfn.XLOOKUP(C8,Summary!$B$12:$B$121,Summary!$V$12:$V$121)</f>
        <v>Credit Approval</v>
      </c>
      <c r="F8" s="387" t="str">
        <f>+_xlfn.XLOOKUP(C8,Summary!$B$12:$B$121,Summary!$L$12:$L$121)</f>
        <v>Screen: Loans --&gt; Loans Detail --&gt; Loans Detail --&gt; Product Package</v>
      </c>
      <c r="G8" s="387" t="str">
        <f>+_xlfn.XLOOKUP(C8,Summary!$B$12:$B$121,Summary!$O$12:$O$121)</f>
        <v>Deal Name</v>
      </c>
      <c r="H8" s="387"/>
      <c r="I8" s="387" t="str">
        <f>+_xlfn.XLOOKUP(C8,Summary!$B$12:$B$121,Summary!$AH$12:$AH$121)</f>
        <v>Y</v>
      </c>
    </row>
    <row r="9" spans="3:11" x14ac:dyDescent="0.5">
      <c r="C9" s="387" t="s">
        <v>72</v>
      </c>
      <c r="D9" s="387" t="str">
        <f>+_xlfn.XLOOKUP('CL Issued'!C9,Summary!$B$12:$B$121,Summary!$W$12:$W$121)</f>
        <v>N/A (ready to be integrated trhough New Mercurio)</v>
      </c>
      <c r="E9" s="387" t="str">
        <f>+_xlfn.XLOOKUP(C9,Summary!$B$12:$B$121,Summary!$V$12:$V$121)</f>
        <v>Credit Approval</v>
      </c>
      <c r="F9" s="387" t="str">
        <f>+_xlfn.XLOOKUP(C9,Summary!$B$12:$B$121,Summary!$L$12:$L$121)</f>
        <v>-</v>
      </c>
      <c r="G9" s="387" t="str">
        <f>+_xlfn.XLOOKUP(C9,Summary!$B$12:$B$121,Summary!$O$12:$O$121)</f>
        <v>UW/WH/BE</v>
      </c>
      <c r="H9" s="387"/>
      <c r="I9" s="387" t="str">
        <f>+_xlfn.XLOOKUP(C9,Summary!$B$12:$B$121,Summary!$AH$12:$AH$121)</f>
        <v>Y</v>
      </c>
    </row>
    <row r="10" spans="3:11" ht="33" x14ac:dyDescent="0.5">
      <c r="C10" s="387" t="s">
        <v>76</v>
      </c>
      <c r="D10" s="387" t="str">
        <f>+_xlfn.XLOOKUP('CL Issued'!C10,Summary!$B$12:$B$121,Summary!$W$12:$W$121)</f>
        <v>N/A (ready to be integrated trhough New Mercurio)</v>
      </c>
      <c r="E10" s="387" t="str">
        <f>+_xlfn.XLOOKUP(C10,Summary!$B$12:$B$121,Summary!$V$12:$V$121)</f>
        <v>Credit Approval</v>
      </c>
      <c r="F10" s="387" t="str">
        <f>+_xlfn.XLOOKUP(C10,Summary!$B$12:$B$121,Summary!$L$12:$L$121)</f>
        <v>Screen: Loans --&gt; Booking --&gt; Deal Classification --&gt; Deal Classification</v>
      </c>
      <c r="G10" s="387" t="str">
        <f>+_xlfn.XLOOKUP(C10,Summary!$B$12:$B$121,Summary!$O$12:$O$121)</f>
        <v>Deal Classification</v>
      </c>
      <c r="H10" s="387"/>
      <c r="I10" s="387" t="str">
        <f>+_xlfn.XLOOKUP(C10,Summary!$B$12:$B$121,Summary!$AH$12:$AH$121)</f>
        <v>N</v>
      </c>
    </row>
    <row r="11" spans="3:11" ht="82.5" x14ac:dyDescent="0.5">
      <c r="C11" s="387" t="s">
        <v>2795</v>
      </c>
      <c r="D11" s="387" t="str">
        <f>+_xlfn.XLOOKUP('CL Issued'!C11,Summary!$B$12:$B$121,Summary!$W$12:$W$121)</f>
        <v>To be confirmed by the user:
- Possible values that this field can take and compare them with the "Deal status" field in Mercurio (((Origination - Under Analysis - Structuring (IFT) - MO Review - Booking - Close)).
- whether the field will be autocompleted in 1SS according to the screen in which the user is inputing the data.</v>
      </c>
      <c r="E11" s="387" t="str">
        <f>+_xlfn.XLOOKUP(C11,Summary!$B$12:$B$121,Summary!$V$12:$V$121)</f>
        <v>Manual</v>
      </c>
      <c r="F11" s="387" t="str">
        <f>+_xlfn.XLOOKUP(C11,Summary!$B$12:$B$121,Summary!$L$12:$L$121)</f>
        <v>-</v>
      </c>
      <c r="G11" s="387" t="str">
        <f>+_xlfn.XLOOKUP(C11,Summary!$B$12:$B$121,Summary!$O$12:$O$121)</f>
        <v>-</v>
      </c>
      <c r="H11" s="387"/>
      <c r="I11" s="387" t="str">
        <f>+_xlfn.XLOOKUP(C11,Summary!$B$12:$B$121,Summary!$AH$12:$AH$121)</f>
        <v>N</v>
      </c>
    </row>
    <row r="12" spans="3:11" ht="49.5" x14ac:dyDescent="0.5">
      <c r="C12" s="387" t="s">
        <v>81</v>
      </c>
      <c r="D12" s="387" t="str">
        <f>+_xlfn.XLOOKUP('CL Issued'!C12,Summary!$B$12:$B$121,Summary!$W$12:$W$121)</f>
        <v>To be confirmed by Mercurio Team:
- If "Business" field in Mercurio is a possible option in order to integrate it.
- Understand the implications of not being integrated with JQUEST.</v>
      </c>
      <c r="E12" s="387" t="str">
        <f>+_xlfn.XLOOKUP(C12,Summary!$B$12:$B$121,Summary!$V$12:$V$121)</f>
        <v>Credit Approval</v>
      </c>
      <c r="F12" s="387" t="str">
        <f>+_xlfn.XLOOKUP(C12,Summary!$B$12:$B$121,Summary!$L$12:$L$121)</f>
        <v>Screen: Product Package --&gt; Product Package Detail --&gt; Product Package Detail --&gt; Business line/LBO</v>
      </c>
      <c r="G12" s="387" t="str">
        <f>+_xlfn.XLOOKUP(C12,Summary!$B$12:$B$121,Summary!$O$12:$O$121)</f>
        <v>Business</v>
      </c>
      <c r="H12" s="387"/>
      <c r="I12" s="387" t="str">
        <f>+_xlfn.XLOOKUP(C12,Summary!$B$12:$B$121,Summary!$AH$12:$AH$121)</f>
        <v>N</v>
      </c>
    </row>
    <row r="13" spans="3:11" x14ac:dyDescent="0.5">
      <c r="C13" s="387" t="s">
        <v>90</v>
      </c>
      <c r="D13" s="387" t="str">
        <f>+_xlfn.XLOOKUP('CL Issued'!C13,Summary!$B$12:$B$121,Summary!$W$12:$W$121)</f>
        <v>N/A (ready to be integrated trhough New Mercurio)</v>
      </c>
      <c r="E13" s="387" t="str">
        <f>+_xlfn.XLOOKUP(C13,Summary!$B$12:$B$121,Summary!$V$12:$V$121)</f>
        <v>Credit Approval</v>
      </c>
      <c r="F13" s="387" t="str">
        <f>+_xlfn.XLOOKUP(C13,Summary!$B$12:$B$121,Summary!$L$12:$L$121)</f>
        <v>-</v>
      </c>
      <c r="G13" s="387" t="str">
        <f>+_xlfn.XLOOKUP(C13,Summary!$B$12:$B$121,Summary!$O$12:$O$121)</f>
        <v>Santander Role</v>
      </c>
      <c r="H13" s="387"/>
      <c r="I13" s="387" t="str">
        <f>+_xlfn.XLOOKUP(C13,Summary!$B$12:$B$121,Summary!$AH$12:$AH$121)</f>
        <v>N</v>
      </c>
    </row>
    <row r="14" spans="3:11" ht="33" x14ac:dyDescent="0.5">
      <c r="C14" s="387" t="s">
        <v>93</v>
      </c>
      <c r="D14" s="387" t="str">
        <f>+_xlfn.XLOOKUP('CL Issued'!C14,Summary!$B$12:$B$121,Summary!$W$12:$W$121)</f>
        <v>N/A (ready to be integrated trhough New Mercurio)</v>
      </c>
      <c r="E14" s="387" t="str">
        <f>+_xlfn.XLOOKUP(C14,Summary!$B$12:$B$121,Summary!$V$12:$V$121)</f>
        <v>Credit Approval</v>
      </c>
      <c r="F14" s="387" t="str">
        <f>+_xlfn.XLOOKUP(C14,Summary!$B$12:$B$121,Summary!$L$12:$L$121)</f>
        <v>Screen: Loans --&gt; Loans Detail --&gt; Loans Detail --&gt; Loan Name</v>
      </c>
      <c r="G14" s="387" t="str">
        <f>+_xlfn.XLOOKUP(C14,Summary!$B$12:$B$121,Summary!$O$12:$O$121)</f>
        <v>Facility name</v>
      </c>
      <c r="H14" s="387"/>
      <c r="I14" s="387" t="str">
        <f>+_xlfn.XLOOKUP(C14,Summary!$B$12:$B$121,Summary!$AH$12:$AH$121)</f>
        <v>Y</v>
      </c>
    </row>
    <row r="15" spans="3:11" ht="33" x14ac:dyDescent="0.5">
      <c r="C15" s="387" t="s">
        <v>98</v>
      </c>
      <c r="D15" s="387" t="str">
        <f>+_xlfn.XLOOKUP('CL Issued'!C15,Summary!$B$12:$B$121,Summary!$W$12:$W$121)</f>
        <v>N/A (ready to be integrated trhough New Mercurio)</v>
      </c>
      <c r="E15" s="387" t="str">
        <f>+_xlfn.XLOOKUP(C15,Summary!$B$12:$B$121,Summary!$V$12:$V$121)</f>
        <v>Credit Approval</v>
      </c>
      <c r="F15" s="387" t="str">
        <f>+_xlfn.XLOOKUP(C15,Summary!$B$12:$B$121,Summary!$L$12:$L$121)</f>
        <v xml:space="preserve"> - Screen: Loans --&gt; Loan Details --&gt; Product Details --&gt; Purpose Code</v>
      </c>
      <c r="G15" s="387" t="str">
        <f>+_xlfn.XLOOKUP(C15,Summary!$B$12:$B$121,Summary!$O$12:$O$121)</f>
        <v>Purpose</v>
      </c>
      <c r="H15" s="387"/>
      <c r="I15" s="387" t="str">
        <f>+_xlfn.XLOOKUP(C15,Summary!$B$12:$B$121,Summary!$AH$12:$AH$121)</f>
        <v>N</v>
      </c>
    </row>
    <row r="16" spans="3:11" ht="33" x14ac:dyDescent="0.5">
      <c r="C16" s="387" t="s">
        <v>104</v>
      </c>
      <c r="D16" s="387" t="str">
        <f>+_xlfn.XLOOKUP('CL Issued'!C16,Summary!$B$12:$B$121,Summary!$W$12:$W$121)</f>
        <v>N/A (ready to be integrated trhough New Mercurio)</v>
      </c>
      <c r="E16" s="387" t="str">
        <f>+_xlfn.XLOOKUP(C16,Summary!$B$12:$B$121,Summary!$V$12:$V$121)</f>
        <v>Credit Approval</v>
      </c>
      <c r="F16" s="387" t="str">
        <f>+_xlfn.XLOOKUP(C16,Summary!$B$12:$B$121,Summary!$L$12:$L$121)</f>
        <v>Screen: Loans --&gt; Booking --&gt; Deal Classification --&gt; Expense Code</v>
      </c>
      <c r="G16" s="387" t="str">
        <f>+_xlfn.XLOOKUP(C16,Summary!$B$12:$B$121,Summary!$O$12:$O$121)</f>
        <v>Expense Code</v>
      </c>
      <c r="H16" s="387"/>
      <c r="I16" s="387" t="str">
        <f>+_xlfn.XLOOKUP(C16,Summary!$B$12:$B$121,Summary!$AH$12:$AH$121)</f>
        <v>Y</v>
      </c>
    </row>
    <row r="17" spans="3:9" ht="33" x14ac:dyDescent="0.5">
      <c r="C17" s="387" t="s">
        <v>107</v>
      </c>
      <c r="D17" s="387" t="str">
        <f>+_xlfn.XLOOKUP('CL Issued'!C17,Summary!$B$12:$B$121,Summary!$W$12:$W$121)</f>
        <v>N/A (ready to be integrated trhough New Mercurio)</v>
      </c>
      <c r="E17" s="387" t="str">
        <f>+_xlfn.XLOOKUP(C17,Summary!$B$12:$B$121,Summary!$V$12:$V$121)</f>
        <v>Credit Approval</v>
      </c>
      <c r="F17" s="387" t="str">
        <f>+_xlfn.XLOOKUP(C17,Summary!$B$12:$B$121,Summary!$L$12:$L$121)</f>
        <v>Screen: Loans --&gt; Booking --&gt; Deal Classification --&gt; Risk Type</v>
      </c>
      <c r="G17" s="387" t="str">
        <f>+_xlfn.XLOOKUP(C17,Summary!$B$12:$B$121,Summary!$O$12:$O$121)</f>
        <v>Risk Type</v>
      </c>
      <c r="H17" s="387"/>
      <c r="I17" s="387" t="str">
        <f>+_xlfn.XLOOKUP(C17,Summary!$B$12:$B$121,Summary!$AH$12:$AH$121)</f>
        <v>Y</v>
      </c>
    </row>
    <row r="18" spans="3:9" ht="33" x14ac:dyDescent="0.5">
      <c r="C18" s="387" t="s">
        <v>110</v>
      </c>
      <c r="D18" s="387" t="str">
        <f>+_xlfn.XLOOKUP('CL Issued'!C18,Summary!$B$12:$B$121,Summary!$W$12:$W$121)</f>
        <v>N/A (ready to be integrated trhough New Mercurio)</v>
      </c>
      <c r="E18" s="387" t="str">
        <f>+_xlfn.XLOOKUP(C18,Summary!$B$12:$B$121,Summary!$V$12:$V$121)</f>
        <v>Credit Approval</v>
      </c>
      <c r="F18" s="387" t="str">
        <f>+_xlfn.XLOOKUP(C18,Summary!$B$12:$B$121,Summary!$L$12:$L$121)</f>
        <v xml:space="preserve"> - Screen: Loans --&gt; Loans Details --&gt; Product Details --&gt; PRODUCT</v>
      </c>
      <c r="G18" s="387" t="str">
        <f>+_xlfn.XLOOKUP(C18,Summary!$B$12:$B$121,Summary!$O$12:$O$121)</f>
        <v>Facility Type</v>
      </c>
      <c r="H18" s="387"/>
      <c r="I18" s="387" t="str">
        <f>+_xlfn.XLOOKUP(C18,Summary!$B$12:$B$121,Summary!$AH$12:$AH$121)</f>
        <v>Y</v>
      </c>
    </row>
    <row r="19" spans="3:9" ht="33" x14ac:dyDescent="0.5">
      <c r="C19" s="387" t="s">
        <v>114</v>
      </c>
      <c r="D19" s="387" t="str">
        <f>+_xlfn.XLOOKUP('CL Issued'!C19,Summary!$B$12:$B$121,Summary!$W$12:$W$121)</f>
        <v>N/A (ready to be integrated trhough New Mercurio)</v>
      </c>
      <c r="E19" s="387" t="str">
        <f>+_xlfn.XLOOKUP(C19,Summary!$B$12:$B$121,Summary!$V$12:$V$121)</f>
        <v>Credit Approval</v>
      </c>
      <c r="F19" s="387" t="str">
        <f>+_xlfn.XLOOKUP(C19,Summary!$B$12:$B$121,Summary!$L$12:$L$121)</f>
        <v xml:space="preserve"> - Screen: Loans --&gt; Loan Details --&gt; Amounts --&gt; Notional/ Total Facility</v>
      </c>
      <c r="G19" s="387" t="str">
        <f>+_xlfn.XLOOKUP(C19,Summary!$B$12:$B$121,Summary!$O$12:$O$121)</f>
        <v>Global Amount</v>
      </c>
      <c r="H19" s="387"/>
      <c r="I19" s="387" t="str">
        <f>+_xlfn.XLOOKUP(C19,Summary!$B$12:$B$121,Summary!$AH$12:$AH$121)</f>
        <v>Y</v>
      </c>
    </row>
    <row r="20" spans="3:9" ht="49.5" x14ac:dyDescent="0.5">
      <c r="C20" s="387" t="s">
        <v>121</v>
      </c>
      <c r="D20" s="387" t="str">
        <f>+_xlfn.XLOOKUP('CL Issued'!C20,Summary!$B$12:$B$121,Summary!$W$12:$W$121)</f>
        <v>N/A (ready to be integrated trhough New Mercurio)</v>
      </c>
      <c r="E20" s="387" t="str">
        <f>+_xlfn.XLOOKUP(C20,Summary!$B$12:$B$121,Summary!$V$12:$V$121)</f>
        <v>Credit Approval</v>
      </c>
      <c r="F20" s="387" t="str">
        <f>+_xlfn.XLOOKUP(C20,Summary!$B$12:$B$121,Summary!$L$12:$L$121)</f>
        <v xml:space="preserve"> - Screen: Loans --&gt; Participation --&gt; IFRS9 --&gt; SANTANDER'S PARTICIPATION IN FACILITY</v>
      </c>
      <c r="G20" s="387" t="str">
        <f>+_xlfn.XLOOKUP(C20,Summary!$B$12:$B$121,Summary!$O$12:$O$121)</f>
        <v>Santander Amount</v>
      </c>
      <c r="H20" s="387"/>
      <c r="I20" s="387" t="str">
        <f>+_xlfn.XLOOKUP(C20,Summary!$B$12:$B$121,Summary!$AH$12:$AH$121)</f>
        <v>Y</v>
      </c>
    </row>
    <row r="21" spans="3:9" ht="33" x14ac:dyDescent="0.5">
      <c r="C21" s="387" t="s">
        <v>128</v>
      </c>
      <c r="D21" s="387" t="str">
        <f>+_xlfn.XLOOKUP('CL Issued'!C21,Summary!$B$12:$B$121,Summary!$W$12:$W$121)</f>
        <v>NEW - To be generated in 1SS as a calculation of "Facility Santander Amount"/"Facility Global Amount"</v>
      </c>
      <c r="E21" s="387" t="str">
        <f>+_xlfn.XLOOKUP(C21,Summary!$B$12:$B$121,Summary!$V$12:$V$121)</f>
        <v>1SS</v>
      </c>
      <c r="F21" s="387" t="str">
        <f>+_xlfn.XLOOKUP(C21,Summary!$B$12:$B$121,Summary!$L$12:$L$121)</f>
        <v>-</v>
      </c>
      <c r="G21" s="387" t="str">
        <f>+_xlfn.XLOOKUP(C21,Summary!$B$12:$B$121,Summary!$O$12:$O$121)</f>
        <v>-</v>
      </c>
      <c r="H21" s="387"/>
      <c r="I21" s="387" t="str">
        <f>+_xlfn.XLOOKUP(C21,Summary!$B$12:$B$121,Summary!$AH$12:$AH$121)</f>
        <v>N</v>
      </c>
    </row>
    <row r="22" spans="3:9" ht="49.5" x14ac:dyDescent="0.5">
      <c r="C22" s="387" t="s">
        <v>135</v>
      </c>
      <c r="D22" s="387" t="str">
        <f>+_xlfn.XLOOKUP('CL Issued'!C22,Summary!$B$12:$B$121,Summary!$W$12:$W$121)</f>
        <v>N/A (ready to be integrated trhough New Mercurio)</v>
      </c>
      <c r="E22" s="387" t="str">
        <f>+_xlfn.XLOOKUP(C22,Summary!$B$12:$B$121,Summary!$V$12:$V$121)</f>
        <v>Credit Approval</v>
      </c>
      <c r="F22" s="387" t="str">
        <f>+_xlfn.XLOOKUP(C22,Summary!$B$12:$B$121,Summary!$L$12:$L$121)</f>
        <v xml:space="preserve"> - Screen: Loans --&gt; Loan Details --&gt; Final Closing Terms --&gt; Santander Final Allocation (U/W phase)</v>
      </c>
      <c r="G22" s="387" t="str">
        <f>+_xlfn.XLOOKUP(C22,Summary!$B$12:$B$121,Summary!$O$12:$O$121)</f>
        <v>Target Final Take</v>
      </c>
      <c r="H22" s="387"/>
      <c r="I22" s="387" t="str">
        <f>+_xlfn.XLOOKUP(C22,Summary!$B$12:$B$121,Summary!$AH$12:$AH$121)</f>
        <v>N</v>
      </c>
    </row>
    <row r="23" spans="3:9" ht="33" x14ac:dyDescent="0.5">
      <c r="C23" s="387" t="s">
        <v>143</v>
      </c>
      <c r="D23" s="387" t="str">
        <f>+_xlfn.XLOOKUP('CL Issued'!C23,Summary!$B$12:$B$121,Summary!$W$12:$W$121)</f>
        <v>N/A (ready to be integrated trhough New Mercurio)</v>
      </c>
      <c r="E23" s="387" t="str">
        <f>+_xlfn.XLOOKUP(C23,Summary!$B$12:$B$121,Summary!$V$12:$V$121)</f>
        <v>Credit Approval</v>
      </c>
      <c r="F23" s="387" t="str">
        <f>+_xlfn.XLOOKUP(C23,Summary!$B$12:$B$121,Summary!$L$12:$L$121)</f>
        <v xml:space="preserve"> - Screen: Loans --&gt; Loan Details --&gt; Amounts --&gt; CURRENCY ISO CODE</v>
      </c>
      <c r="G23" s="387" t="str">
        <f>+_xlfn.XLOOKUP(C23,Summary!$B$12:$B$121,Summary!$O$12:$O$121)</f>
        <v>Currency</v>
      </c>
      <c r="H23" s="387"/>
      <c r="I23" s="387" t="str">
        <f>+_xlfn.XLOOKUP(C23,Summary!$B$12:$B$121,Summary!$AH$12:$AH$121)</f>
        <v>Y</v>
      </c>
    </row>
    <row r="24" spans="3:9" ht="82.5" x14ac:dyDescent="0.5">
      <c r="C24" s="387" t="s">
        <v>147</v>
      </c>
      <c r="D24" s="387" t="str">
        <f>+_xlfn.XLOOKUP('CL Issued'!C24,Summary!$B$12:$B$121,Summary!$W$12:$W$121)</f>
        <v>N/A (ready to be integrated trhough New Mercurio)</v>
      </c>
      <c r="E24" s="387" t="str">
        <f>+_xlfn.XLOOKUP(C24,Summary!$B$12:$B$121,Summary!$V$12:$V$121)</f>
        <v>Credit Approval</v>
      </c>
      <c r="F24" s="387" t="str">
        <f>+_xlfn.XLOOKUP(C24,Summary!$B$12:$B$121,Summary!$L$12:$L$121)</f>
        <v xml:space="preserve"> - Screen: Loans --&gt; Loans Details --&gt; Terms --&gt; LOAN TERM/ TENOR
 - Screen: Loans --&gt; Loans Details --&gt; Interest rate --&gt; Middle Office/ Back Office --&gt; Tenor</v>
      </c>
      <c r="G24" s="387" t="str">
        <f>+_xlfn.XLOOKUP(C24,Summary!$B$12:$B$121,Summary!$O$12:$O$121)</f>
        <v>Tenor Period</v>
      </c>
      <c r="H24" s="387"/>
      <c r="I24" s="387" t="str">
        <f>+_xlfn.XLOOKUP(C24,Summary!$B$12:$B$121,Summary!$AH$12:$AH$121)</f>
        <v>N</v>
      </c>
    </row>
    <row r="25" spans="3:9" x14ac:dyDescent="0.5">
      <c r="C25" s="387" t="s">
        <v>153</v>
      </c>
      <c r="D25" s="387" t="str">
        <f>+_xlfn.XLOOKUP('CL Issued'!C25,Summary!$B$12:$B$121,Summary!$W$12:$W$121)</f>
        <v>NEW - New field to be generated in 1SS.</v>
      </c>
      <c r="E25" s="387" t="str">
        <f>+_xlfn.XLOOKUP(C25,Summary!$B$12:$B$121,Summary!$V$12:$V$121)</f>
        <v>1SS</v>
      </c>
      <c r="F25" s="387" t="str">
        <f>+_xlfn.XLOOKUP(C25,Summary!$B$12:$B$121,Summary!$L$12:$L$121)</f>
        <v>-</v>
      </c>
      <c r="G25" s="387" t="str">
        <f>+_xlfn.XLOOKUP(C25,Summary!$B$12:$B$121,Summary!$O$12:$O$121)</f>
        <v>-</v>
      </c>
      <c r="H25" s="387"/>
      <c r="I25" s="387" t="str">
        <f>+_xlfn.XLOOKUP(C25,Summary!$B$12:$B$121,Summary!$AH$12:$AH$121)</f>
        <v>Y</v>
      </c>
    </row>
    <row r="26" spans="3:9" ht="82.5" x14ac:dyDescent="0.5">
      <c r="C26" s="387" t="s">
        <v>158</v>
      </c>
      <c r="D26" s="387" t="str">
        <f>+_xlfn.XLOOKUP('CL Issued'!C26,Summary!$B$12:$B$121,Summary!$W$12:$W$121)</f>
        <v xml:space="preserve">To be confirmed by Mercurio Team:
- It is known that in Mercurio there is a YES/NO flag called SPPI Passed. If "Yes", HTC and HTCS amounts become active. If "No", FVPL becomes active.
- The Mercurio Team has been asked how they differentiate between the HTC and HTCS amounts; waiting for their response. </v>
      </c>
      <c r="E26" s="387" t="str">
        <f>+_xlfn.XLOOKUP(C26,Summary!$B$12:$B$121,Summary!$V$12:$V$121)</f>
        <v>Credit Approval</v>
      </c>
      <c r="F26" s="387" t="str">
        <f>+_xlfn.XLOOKUP(C26,Summary!$B$12:$B$121,Summary!$L$12:$L$121)</f>
        <v>Screen: Loans --&gt; Details --&gt; Participation --&gt; IFRS9 --&gt; Business Model</v>
      </c>
      <c r="G26" s="387" t="str">
        <f>+_xlfn.XLOOKUP(C26,Summary!$B$12:$B$121,Summary!$O$12:$O$121)</f>
        <v>-</v>
      </c>
      <c r="H26" s="387"/>
      <c r="I26" s="387" t="str">
        <f>+_xlfn.XLOOKUP(C26,Summary!$B$12:$B$121,Summary!$AH$12:$AH$121)</f>
        <v>Y</v>
      </c>
    </row>
    <row r="27" spans="3:9" ht="33" x14ac:dyDescent="0.5">
      <c r="C27" s="387" t="s">
        <v>165</v>
      </c>
      <c r="D27" s="387" t="str">
        <f>+_xlfn.XLOOKUP('CL Issued'!C27,Summary!$B$12:$B$121,Summary!$W$12:$W$121)</f>
        <v>N/A (ready to be integrated trhough New Mercurio)</v>
      </c>
      <c r="E27" s="387" t="str">
        <f>+_xlfn.XLOOKUP(C27,Summary!$B$12:$B$121,Summary!$V$12:$V$121)</f>
        <v>Credit Approval</v>
      </c>
      <c r="F27" s="387" t="str">
        <f>+_xlfn.XLOOKUP(C27,Summary!$B$12:$B$121,Summary!$L$12:$L$121)</f>
        <v>Screen: Loans --&gt; Details --&gt; Participation --&gt; IFRS9 --&gt; Amount Applicable to HTC</v>
      </c>
      <c r="G27" s="387" t="str">
        <f>+_xlfn.XLOOKUP(C27,Summary!$B$12:$B$121,Summary!$O$12:$O$121)</f>
        <v>HTC</v>
      </c>
      <c r="H27" s="387"/>
      <c r="I27" s="387" t="str">
        <f>+_xlfn.XLOOKUP(C27,Summary!$B$12:$B$121,Summary!$AH$12:$AH$121)</f>
        <v>Y</v>
      </c>
    </row>
    <row r="28" spans="3:9" ht="33" x14ac:dyDescent="0.5">
      <c r="C28" s="387" t="s">
        <v>169</v>
      </c>
      <c r="D28" s="387" t="str">
        <f>+_xlfn.XLOOKUP('CL Issued'!C28,Summary!$B$12:$B$121,Summary!$W$12:$W$121)</f>
        <v>N/A (ready to be integrated trhough New Mercurio)</v>
      </c>
      <c r="E28" s="387" t="str">
        <f>+_xlfn.XLOOKUP(C28,Summary!$B$12:$B$121,Summary!$V$12:$V$121)</f>
        <v>Credit Approval</v>
      </c>
      <c r="F28" s="387" t="str">
        <f>+_xlfn.XLOOKUP(C28,Summary!$B$12:$B$121,Summary!$L$12:$L$121)</f>
        <v>Screen: Loans --&gt; Details --&gt; Participation --&gt; IFRS9 --&gt; Amount Applicable to HTCS</v>
      </c>
      <c r="G28" s="387" t="str">
        <f>+_xlfn.XLOOKUP(C28,Summary!$B$12:$B$121,Summary!$O$12:$O$121)</f>
        <v>HTCS</v>
      </c>
      <c r="H28" s="387"/>
      <c r="I28" s="387" t="str">
        <f>+_xlfn.XLOOKUP(C28,Summary!$B$12:$B$121,Summary!$AH$12:$AH$121)</f>
        <v>Y</v>
      </c>
    </row>
    <row r="29" spans="3:9" x14ac:dyDescent="0.5">
      <c r="C29" s="387" t="s">
        <v>173</v>
      </c>
      <c r="D29" s="387" t="str">
        <f>+_xlfn.XLOOKUP('CL Issued'!C29,Summary!$B$12:$B$121,Summary!$W$12:$W$121)</f>
        <v>N/A (ready to be integrated trhough New Mercurio)</v>
      </c>
      <c r="E29" s="387" t="str">
        <f>+_xlfn.XLOOKUP(C29,Summary!$B$12:$B$121,Summary!$V$12:$V$121)</f>
        <v>Credit Approval</v>
      </c>
      <c r="F29" s="387" t="str">
        <f>+_xlfn.XLOOKUP(C29,Summary!$B$12:$B$121,Summary!$L$12:$L$121)</f>
        <v>-</v>
      </c>
      <c r="G29" s="387" t="str">
        <f>+_xlfn.XLOOKUP(C29,Summary!$B$12:$B$121,Summary!$O$12:$O$121)</f>
        <v>FVPL</v>
      </c>
      <c r="H29" s="387"/>
      <c r="I29" s="387" t="str">
        <f>+_xlfn.XLOOKUP(C29,Summary!$B$12:$B$121,Summary!$AH$12:$AH$121)</f>
        <v>Y</v>
      </c>
    </row>
    <row r="30" spans="3:9" ht="33" x14ac:dyDescent="0.5">
      <c r="C30" s="387" t="s">
        <v>180</v>
      </c>
      <c r="D30" s="387" t="str">
        <f>+_xlfn.XLOOKUP('CL Issued'!C30,Summary!$B$12:$B$121,Summary!$W$12:$W$121)</f>
        <v>N/A (ready to be integrated trhough New Mercurio)</v>
      </c>
      <c r="E30" s="387" t="str">
        <f>+_xlfn.XLOOKUP(C30,Summary!$B$12:$B$121,Summary!$V$12:$V$121)</f>
        <v>Credit Approval</v>
      </c>
      <c r="F30" s="387" t="str">
        <f>+_xlfn.XLOOKUP(C30,Summary!$B$12:$B$121,Summary!$L$12:$L$121)</f>
        <v>Screen: Clients --&gt; Details --&gt; Client Information --&gt;  Client Name</v>
      </c>
      <c r="G30" s="387" t="str">
        <f>+_xlfn.XLOOKUP(C30,Summary!$B$12:$B$121,Summary!$O$12:$O$121)</f>
        <v>Client Name</v>
      </c>
      <c r="H30" s="387"/>
      <c r="I30" s="387" t="str">
        <f>+_xlfn.XLOOKUP(C30,Summary!$B$12:$B$121,Summary!$AH$12:$AH$121)</f>
        <v>N</v>
      </c>
    </row>
    <row r="31" spans="3:9" ht="33" x14ac:dyDescent="0.5">
      <c r="C31" s="387" t="s">
        <v>190</v>
      </c>
      <c r="D31" s="387" t="str">
        <f>+_xlfn.XLOOKUP('CL Issued'!C31,Summary!$B$12:$B$121,Summary!$W$12:$W$121)</f>
        <v>To be confirmed by Aqua Team that this field is correctly available and meets the required definition of the field, for its future integration through Aqua.</v>
      </c>
      <c r="E31" s="387" t="str">
        <f>+_xlfn.XLOOKUP(C31,Summary!$B$12:$B$121,Summary!$V$12:$V$121)</f>
        <v>Aqua</v>
      </c>
      <c r="F31" s="387" t="str">
        <f>+_xlfn.XLOOKUP(C31,Summary!$B$12:$B$121,Summary!$L$12:$L$121)</f>
        <v>Screen: Clients --&gt; Details --&gt; Client Information --&gt;  CLIENT ID (GBO)</v>
      </c>
      <c r="G31" s="387" t="str">
        <f>+_xlfn.XLOOKUP(C31,Summary!$B$12:$B$121,Summary!$O$12:$O$121)</f>
        <v>Internal Code</v>
      </c>
      <c r="H31" s="387"/>
      <c r="I31" s="387" t="str">
        <f>+_xlfn.XLOOKUP(C31,Summary!$B$12:$B$121,Summary!$AH$12:$AH$121)</f>
        <v>N</v>
      </c>
    </row>
    <row r="32" spans="3:9" ht="33" x14ac:dyDescent="0.5">
      <c r="C32" s="387" t="s">
        <v>196</v>
      </c>
      <c r="D32" s="387" t="str">
        <f>+_xlfn.XLOOKUP('CL Issued'!C32,Summary!$B$12:$B$121,Summary!$W$12:$W$121)</f>
        <v>N/A (ready to be integrated trhough New Mercurio)</v>
      </c>
      <c r="E32" s="387" t="str">
        <f>+_xlfn.XLOOKUP(C32,Summary!$B$12:$B$121,Summary!$V$12:$V$121)</f>
        <v>Credit Approval</v>
      </c>
      <c r="F32" s="387" t="str">
        <f>+_xlfn.XLOOKUP(C32,Summary!$B$12:$B$121,Summary!$L$12:$L$121)</f>
        <v>Screen: Clients --&gt; Credit Details --&gt; Industry Information --&gt; Sponsor</v>
      </c>
      <c r="G32" s="387" t="str">
        <f>+_xlfn.XLOOKUP(C32,Summary!$B$12:$B$121,Summary!$O$12:$O$121)</f>
        <v>Sponsor</v>
      </c>
      <c r="H32" s="387"/>
      <c r="I32" s="387" t="str">
        <f>+_xlfn.XLOOKUP(C32,Summary!$B$12:$B$121,Summary!$AH$12:$AH$121)</f>
        <v>N</v>
      </c>
    </row>
    <row r="33" spans="3:9" ht="33" x14ac:dyDescent="0.5">
      <c r="C33" s="387" t="s">
        <v>204</v>
      </c>
      <c r="D33" s="387" t="str">
        <f>+_xlfn.XLOOKUP('CL Issued'!C33,Summary!$B$12:$B$121,Summary!$W$12:$W$121)</f>
        <v>To be confirmed by Aqua Team that this field is correctly available and meets the required definition of the field, for its future integration through Aqua.</v>
      </c>
      <c r="E33" s="387" t="str">
        <f>+_xlfn.XLOOKUP(C33,Summary!$B$12:$B$121,Summary!$V$12:$V$121)</f>
        <v>Aqua</v>
      </c>
      <c r="F33" s="387" t="str">
        <f>+_xlfn.XLOOKUP(C33,Summary!$B$12:$B$121,Summary!$L$12:$L$121)</f>
        <v>-</v>
      </c>
      <c r="G33" s="387" t="str">
        <f>+_xlfn.XLOOKUP(C33,Summary!$B$12:$B$121,Summary!$O$12:$O$121)</f>
        <v>-</v>
      </c>
      <c r="H33" s="387"/>
      <c r="I33" s="387" t="str">
        <f>+_xlfn.XLOOKUP(C33,Summary!$B$12:$B$121,Summary!$AH$12:$AH$121)</f>
        <v>N</v>
      </c>
    </row>
    <row r="34" spans="3:9" ht="66" x14ac:dyDescent="0.5">
      <c r="C34" s="386" t="s">
        <v>2796</v>
      </c>
      <c r="D34" s="387" t="str">
        <f>+_xlfn.XLOOKUP('CL Issued'!C34,Summary!$B$12:$B$121,Summary!$W$12:$W$121)</f>
        <v>To be confirmed by Mercurio Team:
- New field to be created in New Mercurio and then flow to 1SS.
Reminder: this field is at the Facility Level and must have multiple options available, as a Facility can have different Left Leads</v>
      </c>
      <c r="E34" s="387" t="str">
        <f>+_xlfn.XLOOKUP(C34,Summary!$B$12:$B$121,Summary!$V$12:$V$121)</f>
        <v>Credit Approval</v>
      </c>
      <c r="F34" s="387" t="str">
        <f>+_xlfn.XLOOKUP(C34,Summary!$B$12:$B$121,Summary!$L$12:$L$121)</f>
        <v>Screen: Loans --&gt; Product Details --&gt; Leading entities</v>
      </c>
      <c r="G34" s="387" t="str">
        <f>+_xlfn.XLOOKUP(C34,Summary!$B$12:$B$121,Summary!$O$12:$O$121)</f>
        <v>-</v>
      </c>
      <c r="H34" s="387"/>
      <c r="I34" s="387" t="str">
        <f>+_xlfn.XLOOKUP(C34,Summary!$B$12:$B$121,Summary!$AH$12:$AH$121)</f>
        <v>N</v>
      </c>
    </row>
    <row r="35" spans="3:9" ht="49.5" x14ac:dyDescent="0.5">
      <c r="C35" s="387" t="s">
        <v>209</v>
      </c>
      <c r="D35" s="387" t="str">
        <f>+_xlfn.XLOOKUP('CL Issued'!C35,Summary!$B$12:$B$121,Summary!$W$12:$W$121)</f>
        <v>To be confirmed by Mercurio Team:
- New field to be created in New Mercurio and then flow to 1SS.</v>
      </c>
      <c r="E35" s="387" t="str">
        <f>+_xlfn.XLOOKUP(C35,Summary!$B$12:$B$121,Summary!$V$12:$V$121)</f>
        <v>Credit Approval</v>
      </c>
      <c r="F35" s="387" t="str">
        <f>+_xlfn.XLOOKUP(C35,Summary!$B$12:$B$121,Summary!$L$12:$L$121)</f>
        <v>Screen: Loans --&gt; Participation --&gt; Participations/Syndication summary --&gt; Administrative Agent</v>
      </c>
      <c r="G35" s="387" t="str">
        <f>+_xlfn.XLOOKUP(C35,Summary!$B$12:$B$121,Summary!$O$12:$O$121)</f>
        <v>-</v>
      </c>
      <c r="H35" s="387"/>
      <c r="I35" s="387" t="str">
        <f>+_xlfn.XLOOKUP(C35,Summary!$B$12:$B$121,Summary!$AH$12:$AH$121)</f>
        <v>N</v>
      </c>
    </row>
    <row r="36" spans="3:9" ht="33" x14ac:dyDescent="0.5">
      <c r="C36" s="387" t="s">
        <v>214</v>
      </c>
      <c r="D36" s="387" t="str">
        <f>+_xlfn.XLOOKUP('CL Issued'!C36,Summary!$B$12:$B$121,Summary!$W$12:$W$121)</f>
        <v>N/A (ready to be integrated trhough New Mercurio)</v>
      </c>
      <c r="E36" s="387" t="str">
        <f>+_xlfn.XLOOKUP(C36,Summary!$B$12:$B$121,Summary!$V$12:$V$121)</f>
        <v>Credit Approval</v>
      </c>
      <c r="F36" s="387" t="str">
        <f>+_xlfn.XLOOKUP(C36,Summary!$B$12:$B$121,Summary!$L$12:$L$121)</f>
        <v xml:space="preserve">Screen: Clients --&gt; Credit Details 
Screen: Clients --&gt; Risk Rating </v>
      </c>
      <c r="G36" s="387" t="str">
        <f>+_xlfn.XLOOKUP(C36,Summary!$B$12:$B$121,Summary!$O$12:$O$121)</f>
        <v>Internal Rating</v>
      </c>
      <c r="H36" s="387"/>
      <c r="I36" s="387" t="str">
        <f>+_xlfn.XLOOKUP(C36,Summary!$B$12:$B$121,Summary!$AH$12:$AH$121)</f>
        <v>N</v>
      </c>
    </row>
    <row r="37" spans="3:9" ht="33" x14ac:dyDescent="0.5">
      <c r="C37" s="387" t="s">
        <v>219</v>
      </c>
      <c r="D37" s="387" t="str">
        <f>+_xlfn.XLOOKUP('CL Issued'!C37,Summary!$B$12:$B$121,Summary!$W$12:$W$121)</f>
        <v>To be confirmed by Aqua Team that this field is correctly available and meets the required definition of the field, for its future integration through Aqua.</v>
      </c>
      <c r="E37" s="387" t="str">
        <f>+_xlfn.XLOOKUP(C37,Summary!$B$12:$B$121,Summary!$V$12:$V$121)</f>
        <v>Aqua</v>
      </c>
      <c r="F37" s="387" t="str">
        <f>+_xlfn.XLOOKUP(C37,Summary!$B$12:$B$121,Summary!$L$12:$L$121)</f>
        <v>-</v>
      </c>
      <c r="G37" s="387" t="str">
        <f>+_xlfn.XLOOKUP(C37,Summary!$B$12:$B$121,Summary!$O$12:$O$121)</f>
        <v>-</v>
      </c>
      <c r="H37" s="387"/>
      <c r="I37" s="387" t="str">
        <f>+_xlfn.XLOOKUP(C37,Summary!$B$12:$B$121,Summary!$AH$12:$AH$121)</f>
        <v>N</v>
      </c>
    </row>
    <row r="38" spans="3:9" ht="33" x14ac:dyDescent="0.5">
      <c r="C38" s="387" t="s">
        <v>225</v>
      </c>
      <c r="D38" s="387" t="str">
        <f>+_xlfn.XLOOKUP('CL Issued'!C38,Summary!$B$12:$B$121,Summary!$W$12:$W$121)</f>
        <v>To be confirmed by Aqua Team that this field is correctly available and meets the required definition of the field, for its future integration through Aqua.</v>
      </c>
      <c r="E38" s="387" t="str">
        <f>+_xlfn.XLOOKUP(C38,Summary!$B$12:$B$121,Summary!$V$12:$V$121)</f>
        <v>Aqua</v>
      </c>
      <c r="F38" s="387" t="str">
        <f>+_xlfn.XLOOKUP(C38,Summary!$B$12:$B$121,Summary!$L$12:$L$121)</f>
        <v>-</v>
      </c>
      <c r="G38" s="387" t="str">
        <f>+_xlfn.XLOOKUP(C38,Summary!$B$12:$B$121,Summary!$O$12:$O$121)</f>
        <v>-</v>
      </c>
      <c r="H38" s="387"/>
      <c r="I38" s="387" t="str">
        <f>+_xlfn.XLOOKUP(C38,Summary!$B$12:$B$121,Summary!$AH$12:$AH$121)</f>
        <v>N</v>
      </c>
    </row>
    <row r="39" spans="3:9" ht="33" x14ac:dyDescent="0.5">
      <c r="C39" s="387" t="s">
        <v>229</v>
      </c>
      <c r="D39" s="387" t="str">
        <f>+_xlfn.XLOOKUP('CL Issued'!C39,Summary!$B$12:$B$121,Summary!$W$12:$W$121)</f>
        <v>To be confirmed by Aqua Team to retreive this rating from Asset Control and then integrate it with 1SS</v>
      </c>
      <c r="E39" s="387" t="str">
        <f>+_xlfn.XLOOKUP(C39,Summary!$B$12:$B$121,Summary!$V$12:$V$121)</f>
        <v>Aqua</v>
      </c>
      <c r="F39" s="387" t="str">
        <f>+_xlfn.XLOOKUP(C39,Summary!$B$12:$B$121,Summary!$L$12:$L$121)</f>
        <v>-</v>
      </c>
      <c r="G39" s="387" t="str">
        <f>+_xlfn.XLOOKUP(C39,Summary!$B$12:$B$121,Summary!$O$12:$O$121)</f>
        <v>-</v>
      </c>
      <c r="H39" s="387"/>
      <c r="I39" s="387" t="str">
        <f>+_xlfn.XLOOKUP(C39,Summary!$B$12:$B$121,Summary!$AH$12:$AH$121)</f>
        <v>N</v>
      </c>
    </row>
    <row r="40" spans="3:9" ht="66" x14ac:dyDescent="0.5">
      <c r="C40" s="387" t="s">
        <v>232</v>
      </c>
      <c r="D40" s="387" t="str">
        <f>+_xlfn.XLOOKUP('CL Issued'!C40,Summary!$B$12:$B$121,Summary!$W$12:$W$121)</f>
        <v>To be confirmed by Mercurio Team:
- New field to be created in New Mercurio and then flow to 1SS.</v>
      </c>
      <c r="E40" s="387" t="str">
        <f>+_xlfn.XLOOKUP(C40,Summary!$B$12:$B$121,Summary!$V$12:$V$121)</f>
        <v>Credit Approval</v>
      </c>
      <c r="F40" s="387" t="str">
        <f>+_xlfn.XLOOKUP(C40,Summary!$B$12:$B$121,Summary!$L$12:$L$121)</f>
        <v xml:space="preserve"> - Screen: Clients --&gt; Details --&gt; Clients Information--&gt; CIB INDUSTRY
 - Screen: Clients --&gt; Credit Details --&gt; Industry Information --&gt; CIB INDUSTRY</v>
      </c>
      <c r="G40" s="387" t="str">
        <f>+_xlfn.XLOOKUP(C40,Summary!$B$12:$B$121,Summary!$O$12:$O$121)</f>
        <v>-</v>
      </c>
      <c r="H40" s="387"/>
      <c r="I40" s="387" t="str">
        <f>+_xlfn.XLOOKUP(C40,Summary!$B$12:$B$121,Summary!$AH$12:$AH$121)</f>
        <v>N</v>
      </c>
    </row>
    <row r="41" spans="3:9" ht="49.5" x14ac:dyDescent="0.5">
      <c r="C41" s="387" t="s">
        <v>235</v>
      </c>
      <c r="D41" s="387" t="str">
        <f>+_xlfn.XLOOKUP('CL Issued'!C41,Summary!$B$12:$B$121,Summary!$W$12:$W$121)</f>
        <v>To be confirmed by the user:
- Possible values that this field can take (examples).
Potential requirement to include this field in 1SS</v>
      </c>
      <c r="E41" s="387" t="str">
        <f>+_xlfn.XLOOKUP(C41,Summary!$B$12:$B$121,Summary!$V$12:$V$121)</f>
        <v>Credit Approval</v>
      </c>
      <c r="F41" s="387" t="str">
        <f>+_xlfn.XLOOKUP(C41,Summary!$B$12:$B$121,Summary!$L$12:$L$121)</f>
        <v>-</v>
      </c>
      <c r="G41" s="387" t="str">
        <f>+_xlfn.XLOOKUP(C41,Summary!$B$12:$B$121,Summary!$O$12:$O$121)</f>
        <v>-</v>
      </c>
      <c r="H41" s="387"/>
      <c r="I41" s="387" t="str">
        <f>+_xlfn.XLOOKUP(C41,Summary!$B$12:$B$121,Summary!$AH$12:$AH$121)</f>
        <v>N</v>
      </c>
    </row>
    <row r="42" spans="3:9" ht="33" x14ac:dyDescent="0.5">
      <c r="C42" s="387" t="s">
        <v>237</v>
      </c>
      <c r="D42" s="387" t="str">
        <f>+_xlfn.XLOOKUP('CL Issued'!C42,Summary!$B$12:$B$121,Summary!$W$12:$W$121)</f>
        <v>To be confirmed by Mercurio Team:
- New field to be created in New Mercurio and then flow to 1SS.</v>
      </c>
      <c r="E42" s="387" t="str">
        <f>+_xlfn.XLOOKUP(C42,Summary!$B$12:$B$121,Summary!$V$12:$V$121)</f>
        <v>Credit Approval</v>
      </c>
      <c r="F42" s="387" t="str">
        <f>+_xlfn.XLOOKUP(C42,Summary!$B$12:$B$121,Summary!$L$12:$L$121)</f>
        <v xml:space="preserve"> - Screen: Clients --&gt; Credit Details --&gt; Industry Information --&gt; NAICS CODE</v>
      </c>
      <c r="G42" s="387" t="str">
        <f>+_xlfn.XLOOKUP(C42,Summary!$B$12:$B$121,Summary!$O$12:$O$121)</f>
        <v>-</v>
      </c>
      <c r="H42" s="387"/>
      <c r="I42" s="387" t="str">
        <f>+_xlfn.XLOOKUP(C42,Summary!$B$12:$B$121,Summary!$AH$12:$AH$121)</f>
        <v>N</v>
      </c>
    </row>
    <row r="43" spans="3:9" ht="33" x14ac:dyDescent="0.5">
      <c r="C43" s="387" t="s">
        <v>242</v>
      </c>
      <c r="D43" s="387" t="str">
        <f>+_xlfn.XLOOKUP('CL Issued'!C43,Summary!$B$12:$B$121,Summary!$W$12:$W$121)</f>
        <v>To be confirmed by Mercurio Team:
- New field to be created in New Mercurio and then flow to 1SS.</v>
      </c>
      <c r="E43" s="387" t="str">
        <f>+_xlfn.XLOOKUP(C43,Summary!$B$12:$B$121,Summary!$V$12:$V$121)</f>
        <v>Credit Approval</v>
      </c>
      <c r="F43" s="387" t="str">
        <f>+_xlfn.XLOOKUP(C43,Summary!$B$12:$B$121,Summary!$L$12:$L$121)</f>
        <v xml:space="preserve"> - Screen: Clients --&gt; Credit Details --&gt; Industry Information --&gt; NAICS CODE</v>
      </c>
      <c r="G43" s="387" t="str">
        <f>+_xlfn.XLOOKUP(C43,Summary!$B$12:$B$121,Summary!$O$12:$O$121)</f>
        <v>-</v>
      </c>
      <c r="H43" s="387"/>
      <c r="I43" s="387" t="str">
        <f>+_xlfn.XLOOKUP(C43,Summary!$B$12:$B$121,Summary!$AH$12:$AH$121)</f>
        <v>N</v>
      </c>
    </row>
    <row r="44" spans="3:9" ht="33" x14ac:dyDescent="0.5">
      <c r="C44" s="387" t="s">
        <v>245</v>
      </c>
      <c r="D44" s="387" t="str">
        <f>+_xlfn.XLOOKUP('CL Issued'!C44,Summary!$B$12:$B$121,Summary!$W$12:$W$121)</f>
        <v>To be confirmed by Mercurio Team:
- New field to be created in New Mercurio and then flow to 1SS.</v>
      </c>
      <c r="E44" s="387" t="str">
        <f>+_xlfn.XLOOKUP(C44,Summary!$B$12:$B$121,Summary!$V$12:$V$121)</f>
        <v>Credit Approval</v>
      </c>
      <c r="F44" s="387" t="str">
        <f>+_xlfn.XLOOKUP(C44,Summary!$B$12:$B$121,Summary!$L$12:$L$121)</f>
        <v xml:space="preserve"> - Screen: Clients --&gt; Credit Details --&gt; Industry Information --&gt; NAICS CODE</v>
      </c>
      <c r="G44" s="387" t="str">
        <f>+_xlfn.XLOOKUP(C44,Summary!$B$12:$B$121,Summary!$O$12:$O$121)</f>
        <v>-</v>
      </c>
      <c r="H44" s="387"/>
      <c r="I44" s="387" t="str">
        <f>+_xlfn.XLOOKUP(C44,Summary!$B$12:$B$121,Summary!$AH$12:$AH$121)</f>
        <v>N</v>
      </c>
    </row>
    <row r="45" spans="3:9" ht="33" x14ac:dyDescent="0.5">
      <c r="C45" s="387" t="s">
        <v>248</v>
      </c>
      <c r="D45" s="387" t="str">
        <f>+_xlfn.XLOOKUP('CL Issued'!C45,Summary!$B$12:$B$121,Summary!$W$12:$W$121)</f>
        <v>N/A (ready to be integrated trhough New Mercurio)</v>
      </c>
      <c r="E45" s="387" t="str">
        <f>+_xlfn.XLOOKUP(C45,Summary!$B$12:$B$121,Summary!$V$12:$V$121)</f>
        <v>Credit Approval</v>
      </c>
      <c r="F45" s="387" t="str">
        <f>+_xlfn.XLOOKUP(C45,Summary!$B$12:$B$121,Summary!$L$12:$L$121)</f>
        <v>Screen: Loan --&gt; Loan Details --&gt; Additional Credit Details --&gt; ECB Leverage</v>
      </c>
      <c r="G45" s="387" t="str">
        <f>+_xlfn.XLOOKUP(C45,Summary!$B$12:$B$121,Summary!$O$12:$O$121)</f>
        <v>ID_REQUEST_LEVERAGE_ENGINE</v>
      </c>
      <c r="H45" s="387"/>
      <c r="I45" s="387" t="str">
        <f>+_xlfn.XLOOKUP(C45,Summary!$B$12:$B$121,Summary!$AH$12:$AH$121)</f>
        <v>N</v>
      </c>
    </row>
    <row r="46" spans="3:9" ht="82.5" x14ac:dyDescent="0.5">
      <c r="C46" s="387" t="s">
        <v>252</v>
      </c>
      <c r="D46" s="387" t="str">
        <f>+_xlfn.XLOOKUP('CL Issued'!C46,Summary!$B$12:$B$121,Summary!$W$12:$W$121)</f>
        <v>FED Leveraged engine not available. 
To be confirmed by Martin:
- The dependency is created.
To be confirmed by Vicente/Risk/Isabel Polo:
- The current status of this field.</v>
      </c>
      <c r="E46" s="387" t="str">
        <f>+_xlfn.XLOOKUP(C46,Summary!$B$12:$B$121,Summary!$V$12:$V$121)</f>
        <v>Credit Approval</v>
      </c>
      <c r="F46" s="387" t="str">
        <f>+_xlfn.XLOOKUP(C46,Summary!$B$12:$B$121,Summary!$L$12:$L$121)</f>
        <v>-</v>
      </c>
      <c r="G46" s="387" t="str">
        <f>+_xlfn.XLOOKUP(C46,Summary!$B$12:$B$121,Summary!$O$12:$O$121)</f>
        <v>-</v>
      </c>
      <c r="H46" s="387"/>
      <c r="I46" s="387" t="str">
        <f>+_xlfn.XLOOKUP(C46,Summary!$B$12:$B$121,Summary!$AH$12:$AH$121)</f>
        <v>N</v>
      </c>
    </row>
    <row r="47" spans="3:9" ht="33" x14ac:dyDescent="0.5">
      <c r="C47" s="387" t="s">
        <v>254</v>
      </c>
      <c r="D47" s="387" t="str">
        <f>+_xlfn.XLOOKUP('CL Issued'!C47,Summary!$B$12:$B$121,Summary!$W$12:$W$121)</f>
        <v>N/A (ready to be integrated trhough New Mercurio)</v>
      </c>
      <c r="E47" s="387" t="str">
        <f>+_xlfn.XLOOKUP(C47,Summary!$B$12:$B$121,Summary!$V$12:$V$121)</f>
        <v>Credit Approval</v>
      </c>
      <c r="F47" s="387" t="str">
        <f>+_xlfn.XLOOKUP(C47,Summary!$B$12:$B$121,Summary!$L$12:$L$121)</f>
        <v>Screen: Client --&gt; Credit Details --&gt; Perimeter --&gt; HLT</v>
      </c>
      <c r="G47" s="387" t="str">
        <f>+_xlfn.XLOOKUP(C47,Summary!$B$12:$B$121,Summary!$O$12:$O$121)</f>
        <v>HLF</v>
      </c>
      <c r="H47" s="387"/>
      <c r="I47" s="387" t="str">
        <f>+_xlfn.XLOOKUP(C47,Summary!$B$12:$B$121,Summary!$AH$12:$AH$121)</f>
        <v>N</v>
      </c>
    </row>
    <row r="48" spans="3:9" ht="33" x14ac:dyDescent="0.5">
      <c r="C48" s="387" t="s">
        <v>259</v>
      </c>
      <c r="D48" s="387" t="str">
        <f>+_xlfn.XLOOKUP('CL Issued'!C48,Summary!$B$12:$B$121,Summary!$W$12:$W$121)</f>
        <v>To be confirmed by Mercurio Team:
- New field to be created in New Mercurio and then flow to 1SS.</v>
      </c>
      <c r="E48" s="387" t="str">
        <f>+_xlfn.XLOOKUP(C48,Summary!$B$12:$B$121,Summary!$V$12:$V$121)</f>
        <v>Credit Approval</v>
      </c>
      <c r="F48" s="387" t="str">
        <f>+_xlfn.XLOOKUP(C48,Summary!$B$12:$B$121,Summary!$L$12:$L$121)</f>
        <v>Screen: Client --&gt; Credit Details --&gt; Perimeter --&gt; LBO</v>
      </c>
      <c r="G48" s="387" t="str">
        <f>+_xlfn.XLOOKUP(C48,Summary!$B$12:$B$121,Summary!$O$12:$O$121)</f>
        <v>-</v>
      </c>
      <c r="H48" s="387"/>
      <c r="I48" s="387" t="str">
        <f>+_xlfn.XLOOKUP(C48,Summary!$B$12:$B$121,Summary!$AH$12:$AH$121)</f>
        <v>N</v>
      </c>
    </row>
    <row r="49" spans="3:9" x14ac:dyDescent="0.5">
      <c r="C49" s="387" t="s">
        <v>2797</v>
      </c>
      <c r="D49" s="387" t="str">
        <f>+_xlfn.XLOOKUP('CL Issued'!C49,Summary!$B$12:$B$121,Summary!$W$12:$W$121)</f>
        <v>N/A (ready to be integrated trhough New Mercurio)</v>
      </c>
      <c r="E49" s="387" t="str">
        <f>+_xlfn.XLOOKUP(C49,Summary!$B$12:$B$121,Summary!$V$12:$V$121)</f>
        <v>Credit Approval</v>
      </c>
      <c r="F49" s="387" t="str">
        <f>+_xlfn.XLOOKUP(C49,Summary!$B$12:$B$121,Summary!$L$12:$L$121)</f>
        <v>-</v>
      </c>
      <c r="G49" s="387" t="str">
        <f>+_xlfn.XLOOKUP(C49,Summary!$B$12:$B$121,Summary!$O$12:$O$121)</f>
        <v>CCF Financial Covenants</v>
      </c>
      <c r="H49" s="387"/>
      <c r="I49" s="387" t="str">
        <f>+_xlfn.XLOOKUP(C49,Summary!$B$12:$B$121,Summary!$AH$12:$AH$121)</f>
        <v>Y</v>
      </c>
    </row>
    <row r="50" spans="3:9" ht="66" x14ac:dyDescent="0.5">
      <c r="C50" s="387" t="s">
        <v>264</v>
      </c>
      <c r="D50" s="387" t="str">
        <f>+_xlfn.XLOOKUP('CL Issued'!C50,Summary!$B$12:$B$121,Summary!$W$12:$W$121)</f>
        <v>To be confirmed by the user:
- If this field can be retrieved from LFRC and if it is correctly calculated.
To be confirmed by Mercurio Team:
- New field to be created in New Mercurio and then flow to 1SS.</v>
      </c>
      <c r="E50" s="387" t="str">
        <f>+_xlfn.XLOOKUP(C50,Summary!$B$12:$B$121,Summary!$V$12:$V$121)</f>
        <v>Credit Approval</v>
      </c>
      <c r="F50" s="387" t="str">
        <f>+_xlfn.XLOOKUP(C50,Summary!$B$12:$B$121,Summary!$L$12:$L$121)</f>
        <v>-</v>
      </c>
      <c r="G50" s="387" t="str">
        <f>+_xlfn.XLOOKUP(C50,Summary!$B$12:$B$121,Summary!$O$12:$O$121)</f>
        <v>-</v>
      </c>
      <c r="H50" s="387"/>
      <c r="I50" s="387" t="str">
        <f>+_xlfn.XLOOKUP(C50,Summary!$B$12:$B$121,Summary!$AH$12:$AH$121)</f>
        <v>Y</v>
      </c>
    </row>
    <row r="51" spans="3:9" ht="33" x14ac:dyDescent="0.5">
      <c r="C51" s="387" t="s">
        <v>270</v>
      </c>
      <c r="D51" s="387" t="str">
        <f>+_xlfn.XLOOKUP('CL Issued'!C51,Summary!$B$12:$B$121,Summary!$W$12:$W$121)</f>
        <v>To be confirmed by the user:
- If duplicity with "Facility RWA"</v>
      </c>
      <c r="E51" s="387" t="str">
        <f>+_xlfn.XLOOKUP(C51,Summary!$B$12:$B$121,Summary!$V$12:$V$121)</f>
        <v>Credit Approval</v>
      </c>
      <c r="F51" s="387" t="str">
        <f>+_xlfn.XLOOKUP(C51,Summary!$B$12:$B$121,Summary!$L$12:$L$121)</f>
        <v>-</v>
      </c>
      <c r="G51" s="387" t="str">
        <f>+_xlfn.XLOOKUP(C51,Summary!$B$12:$B$121,Summary!$O$12:$O$121)</f>
        <v>-</v>
      </c>
      <c r="H51" s="387"/>
      <c r="I51" s="387" t="str">
        <f>+_xlfn.XLOOKUP(C51,Summary!$B$12:$B$121,Summary!$AH$12:$AH$121)</f>
        <v>Y</v>
      </c>
    </row>
    <row r="52" spans="3:9" ht="33" x14ac:dyDescent="0.5">
      <c r="C52" s="387" t="s">
        <v>272</v>
      </c>
      <c r="D52" s="387" t="str">
        <f>+_xlfn.XLOOKUP('CL Issued'!C52,Summary!$B$12:$B$121,Summary!$W$12:$W$121)</f>
        <v>N/A (ready to be integrated trhough New Mercurio)</v>
      </c>
      <c r="E52" s="387" t="str">
        <f>+_xlfn.XLOOKUP(C52,Summary!$B$12:$B$121,Summary!$V$12:$V$121)</f>
        <v>Credit Approval</v>
      </c>
      <c r="F52" s="387" t="str">
        <f>+_xlfn.XLOOKUP(C52,Summary!$B$12:$B$121,Summary!$L$12:$L$121)</f>
        <v xml:space="preserve"> - Screen: Loans --&gt; Profitability --&gt; Capital Profitability Metrics --&gt; RWA</v>
      </c>
      <c r="G52" s="387" t="str">
        <f>+_xlfn.XLOOKUP(C52,Summary!$B$12:$B$121,Summary!$O$12:$O$121)</f>
        <v>RWAs</v>
      </c>
      <c r="H52" s="387"/>
      <c r="I52" s="387" t="str">
        <f>+_xlfn.XLOOKUP(C52,Summary!$B$12:$B$121,Summary!$AH$12:$AH$121)</f>
        <v>Y</v>
      </c>
    </row>
    <row r="53" spans="3:9" ht="33" x14ac:dyDescent="0.5">
      <c r="C53" s="387" t="s">
        <v>280</v>
      </c>
      <c r="D53" s="387" t="str">
        <f>+_xlfn.XLOOKUP('CL Issued'!C53,Summary!$B$12:$B$121,Summary!$W$12:$W$121)</f>
        <v>N/A (ready to be integrated trhough New Mercurio)</v>
      </c>
      <c r="E53" s="387" t="str">
        <f>+_xlfn.XLOOKUP(C53,Summary!$B$12:$B$121,Summary!$V$12:$V$121)</f>
        <v>Credit Approval</v>
      </c>
      <c r="F53" s="387" t="str">
        <f>+_xlfn.XLOOKUP(C53,Summary!$B$12:$B$121,Summary!$L$12:$L$121)</f>
        <v xml:space="preserve"> - Screen: Loans --&gt; Profitability --&gt; Capital Profitability Metrics --&gt; RoRWA</v>
      </c>
      <c r="G53" s="387" t="str">
        <f>+_xlfn.XLOOKUP(C53,Summary!$B$12:$B$121,Summary!$O$12:$O$121)</f>
        <v>RoRWA</v>
      </c>
      <c r="H53" s="387"/>
      <c r="I53" s="387" t="str">
        <f>+_xlfn.XLOOKUP(C53,Summary!$B$12:$B$121,Summary!$AH$12:$AH$121)</f>
        <v>Y</v>
      </c>
    </row>
    <row r="54" spans="3:9" ht="115.5" x14ac:dyDescent="0.5">
      <c r="C54" s="387" t="s">
        <v>288</v>
      </c>
      <c r="D54" s="387" t="str">
        <f>+_xlfn.XLOOKUP('CL Issued'!C54,Summary!$B$12:$B$121,Summary!$W$12:$W$121)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4" s="387" t="str">
        <f>+_xlfn.XLOOKUP(C54,Summary!$B$12:$B$121,Summary!$V$12:$V$121)</f>
        <v>Manual</v>
      </c>
      <c r="F54" s="387" t="str">
        <f>+_xlfn.XLOOKUP(C54,Summary!$B$12:$B$121,Summary!$L$12:$L$121)</f>
        <v>-</v>
      </c>
      <c r="G54" s="387" t="str">
        <f>+_xlfn.XLOOKUP(C54,Summary!$B$12:$B$121,Summary!$O$12:$O$121)</f>
        <v>-</v>
      </c>
      <c r="H54" s="387"/>
      <c r="I54" s="387" t="str">
        <f>+_xlfn.XLOOKUP(C54,Summary!$B$12:$B$121,Summary!$AH$12:$AH$121)</f>
        <v>Y</v>
      </c>
    </row>
    <row r="55" spans="3:9" ht="115.5" x14ac:dyDescent="0.5">
      <c r="C55" s="387" t="s">
        <v>294</v>
      </c>
      <c r="D55" s="387" t="str">
        <f>+_xlfn.XLOOKUP('CL Issued'!C55,Summary!$B$12:$B$121,Summary!$W$12:$W$121)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5" s="387" t="str">
        <f>+_xlfn.XLOOKUP(C55,Summary!$B$12:$B$121,Summary!$V$12:$V$121)</f>
        <v>Manual</v>
      </c>
      <c r="F55" s="387" t="str">
        <f>+_xlfn.XLOOKUP(C55,Summary!$B$12:$B$121,Summary!$L$12:$L$121)</f>
        <v>-</v>
      </c>
      <c r="G55" s="387" t="str">
        <f>+_xlfn.XLOOKUP(C55,Summary!$B$12:$B$121,Summary!$O$12:$O$121)</f>
        <v>-</v>
      </c>
      <c r="H55" s="387"/>
      <c r="I55" s="387" t="str">
        <f>+_xlfn.XLOOKUP(C55,Summary!$B$12:$B$121,Summary!$AH$12:$AH$121)</f>
        <v>Y</v>
      </c>
    </row>
    <row r="56" spans="3:9" ht="115.5" x14ac:dyDescent="0.5">
      <c r="C56" s="387" t="s">
        <v>296</v>
      </c>
      <c r="D56" s="387" t="str">
        <f>+_xlfn.XLOOKUP('CL Issued'!C56,Summary!$B$12:$B$121,Summary!$W$12:$W$121)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6" s="387" t="str">
        <f>+_xlfn.XLOOKUP(C56,Summary!$B$12:$B$121,Summary!$V$12:$V$121)</f>
        <v>Manual</v>
      </c>
      <c r="F56" s="387" t="str">
        <f>+_xlfn.XLOOKUP(C56,Summary!$B$12:$B$121,Summary!$L$12:$L$121)</f>
        <v>-</v>
      </c>
      <c r="G56" s="387" t="str">
        <f>+_xlfn.XLOOKUP(C56,Summary!$B$12:$B$121,Summary!$O$12:$O$121)</f>
        <v>-</v>
      </c>
      <c r="H56" s="387"/>
      <c r="I56" s="387" t="str">
        <f>+_xlfn.XLOOKUP(C56,Summary!$B$12:$B$121,Summary!$AH$12:$AH$121)</f>
        <v>Y</v>
      </c>
    </row>
    <row r="57" spans="3:9" ht="115.5" x14ac:dyDescent="0.5">
      <c r="C57" s="387" t="s">
        <v>299</v>
      </c>
      <c r="D57" s="387" t="str">
        <f>+_xlfn.XLOOKUP('CL Issued'!C57,Summary!$B$12:$B$121,Summary!$W$12:$W$121)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7" s="387" t="str">
        <f>+_xlfn.XLOOKUP(C57,Summary!$B$12:$B$121,Summary!$V$12:$V$121)</f>
        <v>Manual</v>
      </c>
      <c r="F57" s="387" t="str">
        <f>+_xlfn.XLOOKUP(C57,Summary!$B$12:$B$121,Summary!$L$12:$L$121)</f>
        <v>-</v>
      </c>
      <c r="G57" s="387" t="str">
        <f>+_xlfn.XLOOKUP(C57,Summary!$B$12:$B$121,Summary!$O$12:$O$121)</f>
        <v>-</v>
      </c>
      <c r="H57" s="387"/>
      <c r="I57" s="387" t="str">
        <f>+_xlfn.XLOOKUP(C57,Summary!$B$12:$B$121,Summary!$AH$12:$AH$121)</f>
        <v>Y</v>
      </c>
    </row>
    <row r="58" spans="3:9" ht="115.5" x14ac:dyDescent="0.5">
      <c r="C58" s="387" t="s">
        <v>302</v>
      </c>
      <c r="D58" s="387" t="str">
        <f>+_xlfn.XLOOKUP('CL Issued'!C58,Summary!$B$12:$B$121,Summary!$W$12:$W$121)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8" s="387" t="str">
        <f>+_xlfn.XLOOKUP(C58,Summary!$B$12:$B$121,Summary!$V$12:$V$121)</f>
        <v>Manual</v>
      </c>
      <c r="F58" s="387" t="str">
        <f>+_xlfn.XLOOKUP(C58,Summary!$B$12:$B$121,Summary!$L$12:$L$121)</f>
        <v>-</v>
      </c>
      <c r="G58" s="387" t="str">
        <f>+_xlfn.XLOOKUP(C58,Summary!$B$12:$B$121,Summary!$O$12:$O$121)</f>
        <v>-</v>
      </c>
      <c r="H58" s="387"/>
      <c r="I58" s="387" t="str">
        <f>+_xlfn.XLOOKUP(C58,Summary!$B$12:$B$121,Summary!$AH$12:$AH$121)</f>
        <v>Y</v>
      </c>
    </row>
    <row r="59" spans="3:9" ht="115.5" x14ac:dyDescent="0.5">
      <c r="C59" s="387" t="s">
        <v>304</v>
      </c>
      <c r="D59" s="387" t="str">
        <f>+_xlfn.XLOOKUP('CL Issued'!C59,Summary!$B$12:$B$121,Summary!$W$12:$W$121)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E59" s="387" t="str">
        <f>+_xlfn.XLOOKUP(C59,Summary!$B$12:$B$121,Summary!$V$12:$V$121)</f>
        <v>Manual</v>
      </c>
      <c r="F59" s="387" t="str">
        <f>+_xlfn.XLOOKUP(C59,Summary!$B$12:$B$121,Summary!$L$12:$L$121)</f>
        <v>-</v>
      </c>
      <c r="G59" s="387" t="str">
        <f>+_xlfn.XLOOKUP(C59,Summary!$B$12:$B$121,Summary!$O$12:$O$121)</f>
        <v>-</v>
      </c>
      <c r="H59" s="387"/>
      <c r="I59" s="387" t="str">
        <f>+_xlfn.XLOOKUP(C59,Summary!$B$12:$B$121,Summary!$AH$12:$AH$121)</f>
        <v>Y</v>
      </c>
    </row>
    <row r="60" spans="3:9" ht="66" x14ac:dyDescent="0.5">
      <c r="C60" s="387" t="s">
        <v>307</v>
      </c>
      <c r="D60" s="387" t="str">
        <f>+_xlfn.XLOOKUP('CL Issued'!C60,Summary!$B$12:$B$121,Summary!$W$12:$W$121)</f>
        <v>To be confirmed by the user:
- Relationship and differences between this field, Booking Entity and Country of Risk.
To be confirmed by Mercurio Team:
- New field to be created in New Mercurio and then flow to 1SS.</v>
      </c>
      <c r="E60" s="387" t="str">
        <f>+_xlfn.XLOOKUP(C60,Summary!$B$12:$B$121,Summary!$V$12:$V$121)</f>
        <v>Credit Approval</v>
      </c>
      <c r="F60" s="387" t="str">
        <f>+_xlfn.XLOOKUP(C60,Summary!$B$12:$B$121,Summary!$L$12:$L$121)</f>
        <v xml:space="preserve"> - Screen: Clients --&gt; Details --&gt; Business Segmentation --&gt; Business Region</v>
      </c>
      <c r="G60" s="387" t="str">
        <f>+_xlfn.XLOOKUP(C60,Summary!$B$12:$B$121,Summary!$O$12:$O$121)</f>
        <v>-</v>
      </c>
      <c r="H60" s="387"/>
      <c r="I60" s="387" t="str">
        <f>+_xlfn.XLOOKUP(C60,Summary!$B$12:$B$121,Summary!$AH$12:$AH$121)</f>
        <v>N</v>
      </c>
    </row>
    <row r="61" spans="3:9" ht="49.5" x14ac:dyDescent="0.5">
      <c r="C61" s="387" t="s">
        <v>311</v>
      </c>
      <c r="D61" s="387" t="str">
        <f>+_xlfn.XLOOKUP('CL Issued'!C61,Summary!$B$12:$B$121,Summary!$W$12:$W$121)</f>
        <v>To be confirmed by the user:
- Relationship and differences between this field, Originating Region and Country of Risk.
Ready to be integrated through Mercurio</v>
      </c>
      <c r="E61" s="387" t="str">
        <f>+_xlfn.XLOOKUP(C61,Summary!$B$12:$B$121,Summary!$V$12:$V$121)</f>
        <v>Credit Approval</v>
      </c>
      <c r="F61" s="387" t="str">
        <f>+_xlfn.XLOOKUP(C61,Summary!$B$12:$B$121,Summary!$L$12:$L$121)</f>
        <v>Screen: Loans --&gt; Loans Details --&gt; Product Details --&gt; BOOKING ENTITY</v>
      </c>
      <c r="G61" s="387" t="str">
        <f>+_xlfn.XLOOKUP(C61,Summary!$B$12:$B$121,Summary!$O$12:$O$121)</f>
        <v>Booking Unit</v>
      </c>
      <c r="H61" s="387"/>
      <c r="I61" s="387" t="str">
        <f>+_xlfn.XLOOKUP(C61,Summary!$B$12:$B$121,Summary!$AH$12:$AH$121)</f>
        <v>N</v>
      </c>
    </row>
    <row r="62" spans="3:9" ht="82.5" x14ac:dyDescent="0.5">
      <c r="C62" s="387" t="s">
        <v>315</v>
      </c>
      <c r="D62" s="387" t="str">
        <f>+_xlfn.XLOOKUP('CL Issued'!C62,Summary!$B$12:$B$121,Summary!$W$12:$W$121)</f>
        <v>To be confirmed by the user:
- Relationship and differences between this field, Originating Region and Booking Entity.
To be confirmed by Mercurio Team:
- The meaining and/or options of "Country" and "Risk Management Unit" fields, to compare them with Country of Risk.</v>
      </c>
      <c r="E62" s="387" t="str">
        <f>+_xlfn.XLOOKUP(C62,Summary!$B$12:$B$121,Summary!$V$12:$V$121)</f>
        <v>Credit Approval</v>
      </c>
      <c r="F62" s="387" t="str">
        <f>+_xlfn.XLOOKUP(C62,Summary!$B$12:$B$121,Summary!$L$12:$L$121)</f>
        <v>-</v>
      </c>
      <c r="G62" s="387" t="str">
        <f>+_xlfn.XLOOKUP(C62,Summary!$B$12:$B$121,Summary!$O$12:$O$121)</f>
        <v>Country 
Risk Management Unit</v>
      </c>
      <c r="H62" s="387"/>
      <c r="I62" s="387" t="str">
        <f>+_xlfn.XLOOKUP(C62,Summary!$B$12:$B$121,Summary!$AH$12:$AH$121)</f>
        <v>N</v>
      </c>
    </row>
    <row r="63" spans="3:9" ht="33" x14ac:dyDescent="0.5">
      <c r="C63" s="387" t="s">
        <v>2833</v>
      </c>
      <c r="D63" s="387" t="str">
        <f>+_xlfn.XLOOKUP('CL Issued'!C63,Summary!$B$12:$B$121,Summary!$W$12:$W$121)</f>
        <v>N/A (ready to be integrated trhough New Mercurio)</v>
      </c>
      <c r="E63" s="387" t="str">
        <f>+_xlfn.XLOOKUP(C63,Summary!$B$12:$B$121,Summary!$V$12:$V$121)</f>
        <v>Credit Approval</v>
      </c>
      <c r="F63" s="387" t="str">
        <f>+_xlfn.XLOOKUP(C63,Summary!$B$12:$B$121,Summary!$L$12:$L$121)</f>
        <v xml:space="preserve"> - Screen: Product Package --&gt; Product Package Detail</v>
      </c>
      <c r="G63" s="387" t="str">
        <f>+_xlfn.XLOOKUP(C63,Summary!$B$12:$B$121,Summary!$O$12:$O$121)</f>
        <v>Banker</v>
      </c>
      <c r="H63" s="387"/>
      <c r="I63" s="387" t="str">
        <f>+_xlfn.XLOOKUP(C63,Summary!$B$12:$B$121,Summary!$AH$12:$AH$121)</f>
        <v>N</v>
      </c>
    </row>
    <row r="64" spans="3:9" ht="82.5" x14ac:dyDescent="0.5">
      <c r="C64" s="387" t="s">
        <v>324</v>
      </c>
      <c r="D64" s="387" t="str">
        <f>+_xlfn.XLOOKUP('CL Issued'!C64,Summary!$B$12:$B$121,Summary!$W$12:$W$121)</f>
        <v>To be confirmed by Mercurio Team:
- New field to be created in New Mercurio and then flow to 1SS.</v>
      </c>
      <c r="E64" s="387" t="str">
        <f>+_xlfn.XLOOKUP(C64,Summary!$B$12:$B$121,Summary!$V$12:$V$121)</f>
        <v>Credit Approval</v>
      </c>
      <c r="F64" s="387" t="str">
        <f>+_xlfn.XLOOKUP(C64,Summary!$B$12:$B$121,Summary!$L$12:$L$121)</f>
        <v xml:space="preserve"> - Screen: Product Package --&gt; Product Package Detail --&gt; Approval Details --&gt; Local Approval Details --&gt; 1 LOD LEVEL 3 
Screen: Client --&gt; Credit Details --&gt; Perimeter </v>
      </c>
      <c r="G64" s="387" t="str">
        <f>+_xlfn.XLOOKUP(C64,Summary!$B$12:$B$121,Summary!$O$12:$O$121)</f>
        <v>-</v>
      </c>
      <c r="H64" s="387"/>
      <c r="I64" s="387" t="str">
        <f>+_xlfn.XLOOKUP(C64,Summary!$B$12:$B$121,Summary!$AH$12:$AH$121)</f>
        <v>N</v>
      </c>
    </row>
    <row r="65" spans="3:9" ht="82.5" x14ac:dyDescent="0.5">
      <c r="C65" s="387" t="s">
        <v>329</v>
      </c>
      <c r="D65" s="387" t="str">
        <f>+_xlfn.XLOOKUP('CL Issued'!C65,Summary!$B$12:$B$121,Summary!$W$12:$W$121)</f>
        <v>To be confirmed by Mercurio Team:
- New field to be created in New Mercurio and then flow to 1SS.</v>
      </c>
      <c r="E65" s="387" t="str">
        <f>+_xlfn.XLOOKUP(C65,Summary!$B$12:$B$121,Summary!$V$12:$V$121)</f>
        <v>Credit Approval</v>
      </c>
      <c r="F65" s="387" t="str">
        <f>+_xlfn.XLOOKUP(C65,Summary!$B$12:$B$121,Summary!$L$12:$L$121)</f>
        <v xml:space="preserve"> - Screen: Product Package --&gt; Product Package Detail --&gt; Approval Details --&gt; Local Approval Details --&gt; 2 LOD LEVEL 3 
Screen: Client --&gt; Credit Details --&gt; Perimeter </v>
      </c>
      <c r="G65" s="387" t="str">
        <f>+_xlfn.XLOOKUP(C65,Summary!$B$12:$B$121,Summary!$O$12:$O$121)</f>
        <v>-</v>
      </c>
      <c r="H65" s="387"/>
      <c r="I65" s="387" t="str">
        <f>+_xlfn.XLOOKUP(C65,Summary!$B$12:$B$121,Summary!$AH$12:$AH$121)</f>
        <v>N</v>
      </c>
    </row>
    <row r="66" spans="3:9" ht="33" x14ac:dyDescent="0.5">
      <c r="C66" s="387" t="s">
        <v>332</v>
      </c>
      <c r="D66" s="387" t="str">
        <f>+_xlfn.XLOOKUP('CL Issued'!C66,Summary!$B$12:$B$121,Summary!$W$12:$W$121)</f>
        <v>To be confirmed by the user:
- The start and end limits of this date.</v>
      </c>
      <c r="E66" s="387" t="str">
        <f>+_xlfn.XLOOKUP(C66,Summary!$B$12:$B$121,Summary!$V$12:$V$121)</f>
        <v>Credit Approval</v>
      </c>
      <c r="F66" s="387" t="str">
        <f>+_xlfn.XLOOKUP(C66,Summary!$B$12:$B$121,Summary!$L$12:$L$121)</f>
        <v xml:space="preserve"> - Screen: Loans --&gt; Loan Details --&gt; Terms --&gt; Signature Date</v>
      </c>
      <c r="G66" s="387" t="str">
        <f>+_xlfn.XLOOKUP(C66,Summary!$B$12:$B$121,Summary!$O$12:$O$121)</f>
        <v>Signing date</v>
      </c>
      <c r="H66" s="387"/>
      <c r="I66" s="387" t="str">
        <f>+_xlfn.XLOOKUP(C66,Summary!$B$12:$B$121,Summary!$AH$12:$AH$121)</f>
        <v>N</v>
      </c>
    </row>
    <row r="67" spans="3:9" ht="33" x14ac:dyDescent="0.5">
      <c r="C67" s="396" t="s">
        <v>337</v>
      </c>
      <c r="D67" s="396" t="str">
        <f>+_xlfn.XLOOKUP('CL Issued'!C67,Summary!$B$12:$B$121,Summary!$W$12:$W$121)</f>
        <v>To be confirmed by the user:
- The start and end limits of this date.</v>
      </c>
      <c r="E67" s="396" t="str">
        <f>+_xlfn.XLOOKUP(C67,Summary!$B$12:$B$121,Summary!$V$12:$V$121)</f>
        <v>Manual</v>
      </c>
      <c r="F67" s="396" t="str">
        <f>+_xlfn.XLOOKUP(C67,Summary!$B$12:$B$121,Summary!$L$12:$L$121)</f>
        <v>-</v>
      </c>
      <c r="G67" s="396" t="str">
        <f>+_xlfn.XLOOKUP(C67,Summary!$B$12:$B$121,Summary!$O$12:$O$121)</f>
        <v>-</v>
      </c>
      <c r="H67" s="396"/>
      <c r="I67" s="396" t="str">
        <f>+_xlfn.XLOOKUP(C67,Summary!$B$12:$B$121,Summary!$AH$12:$AH$121)</f>
        <v>N</v>
      </c>
    </row>
    <row r="68" spans="3:9" ht="49.5" x14ac:dyDescent="0.5">
      <c r="C68" s="387" t="s">
        <v>342</v>
      </c>
      <c r="D68" s="387" t="str">
        <f>+_xlfn.XLOOKUP('CL Issued'!C68,Summary!$B$12:$B$121,Summary!$W$12:$W$121)</f>
        <v>To be confirmed by the user:
- The start and end limits of this date.
Pending to confirm if this field comes from the Credit Approval</v>
      </c>
      <c r="E68" s="387" t="str">
        <f>+_xlfn.XLOOKUP(C68,Summary!$B$12:$B$121,Summary!$V$12:$V$121)</f>
        <v>Credit Approval</v>
      </c>
      <c r="F68" s="387" t="str">
        <f>+_xlfn.XLOOKUP(C68,Summary!$B$12:$B$121,Summary!$L$12:$L$121)</f>
        <v xml:space="preserve"> - Screen: Loans --&gt; Loan Details --&gt; Terms --&gt; Grace Period</v>
      </c>
      <c r="G68" s="387" t="str">
        <f>+_xlfn.XLOOKUP(C68,Summary!$B$12:$B$121,Summary!$O$12:$O$121)</f>
        <v>Expiry Date</v>
      </c>
      <c r="H68" s="387"/>
      <c r="I68" s="387" t="str">
        <f>+_xlfn.XLOOKUP(C68,Summary!$B$12:$B$121,Summary!$AH$12:$AH$121)</f>
        <v>N</v>
      </c>
    </row>
    <row r="69" spans="3:9" ht="49.5" x14ac:dyDescent="0.5">
      <c r="C69" s="387" t="s">
        <v>348</v>
      </c>
      <c r="D69" s="387" t="str">
        <f>+_xlfn.XLOOKUP('CL Issued'!C69,Summary!$B$12:$B$121,Summary!$W$12:$W$121)</f>
        <v>To be confirmed by the user:
- The start and end limits of this date.
Pending to confirm if this field comes from the Credit Approval</v>
      </c>
      <c r="E69" s="387" t="str">
        <f>+_xlfn.XLOOKUP(C69,Summary!$B$12:$B$121,Summary!$V$12:$V$121)</f>
        <v>Credit Approval</v>
      </c>
      <c r="F69" s="387" t="str">
        <f>+_xlfn.XLOOKUP(C69,Summary!$B$12:$B$121,Summary!$L$12:$L$121)</f>
        <v>-</v>
      </c>
      <c r="G69" s="387" t="str">
        <f>+_xlfn.XLOOKUP(C69,Summary!$B$12:$B$121,Summary!$O$12:$O$121)</f>
        <v>Cancellation Date</v>
      </c>
      <c r="H69" s="387"/>
      <c r="I69" s="387" t="str">
        <f>+_xlfn.XLOOKUP(C69,Summary!$B$12:$B$121,Summary!$AH$12:$AH$121)</f>
        <v>N</v>
      </c>
    </row>
    <row r="70" spans="3:9" x14ac:dyDescent="0.5">
      <c r="C70" s="396" t="s">
        <v>351</v>
      </c>
      <c r="D70" s="396" t="str">
        <f>+_xlfn.XLOOKUP('CL Issued'!C70,Summary!$B$12:$B$121,Summary!$W$12:$W$121)</f>
        <v>NEW - New field to be generated in 1SS for future manual input.</v>
      </c>
      <c r="E70" s="396" t="str">
        <f>+_xlfn.XLOOKUP(C70,Summary!$B$12:$B$121,Summary!$V$12:$V$121)</f>
        <v>Manual</v>
      </c>
      <c r="F70" s="396" t="str">
        <f>+_xlfn.XLOOKUP(C70,Summary!$B$12:$B$121,Summary!$L$12:$L$121)</f>
        <v>-</v>
      </c>
      <c r="G70" s="396" t="str">
        <f>+_xlfn.XLOOKUP(C70,Summary!$B$12:$B$121,Summary!$O$12:$O$121)</f>
        <v>-</v>
      </c>
      <c r="H70" s="396"/>
      <c r="I70" s="396" t="str">
        <f>+_xlfn.XLOOKUP(C70,Summary!$B$12:$B$121,Summary!$AH$12:$AH$121)</f>
        <v>N</v>
      </c>
    </row>
    <row r="71" spans="3:9" ht="33" x14ac:dyDescent="0.5">
      <c r="C71" s="387" t="s">
        <v>353</v>
      </c>
      <c r="D71" s="387" t="str">
        <f>+_xlfn.XLOOKUP('CL Issued'!C71,Summary!$B$12:$B$121,Summary!$W$12:$W$121)</f>
        <v>To be confirmed by Mercurio Team:
- New field to be created in New Mercurio and then flow to 1SS.</v>
      </c>
      <c r="E71" s="387" t="str">
        <f>+_xlfn.XLOOKUP(C71,Summary!$B$12:$B$121,Summary!$V$12:$V$121)</f>
        <v>Credit Approval</v>
      </c>
      <c r="F71" s="387" t="str">
        <f>+_xlfn.XLOOKUP(C71,Summary!$B$12:$B$121,Summary!$L$12:$L$121)</f>
        <v>-</v>
      </c>
      <c r="G71" s="387" t="str">
        <f>+_xlfn.XLOOKUP(C71,Summary!$B$12:$B$121,Summary!$O$12:$O$121)</f>
        <v>-</v>
      </c>
      <c r="H71" s="387"/>
      <c r="I71" s="387" t="str">
        <f>+_xlfn.XLOOKUP(C71,Summary!$B$12:$B$121,Summary!$AH$12:$AH$121)</f>
        <v>N</v>
      </c>
    </row>
    <row r="72" spans="3:9" ht="33" x14ac:dyDescent="0.5">
      <c r="C72" s="387" t="s">
        <v>357</v>
      </c>
      <c r="D72" s="387" t="str">
        <f>+_xlfn.XLOOKUP('CL Issued'!C72,Summary!$B$12:$B$121,Summary!$W$12:$W$121)</f>
        <v>To be confirmed by Mercurio Team:
- New field to be created in New Mercurio from LFRC memo and then flow to 1SS.</v>
      </c>
      <c r="E72" s="387" t="str">
        <f>+_xlfn.XLOOKUP(C72,Summary!$B$12:$B$121,Summary!$V$12:$V$121)</f>
        <v>Credit Approval</v>
      </c>
      <c r="F72" s="387" t="str">
        <f>+_xlfn.XLOOKUP(C72,Summary!$B$12:$B$121,Summary!$L$12:$L$121)</f>
        <v>-</v>
      </c>
      <c r="G72" s="387" t="str">
        <f>+_xlfn.XLOOKUP(C72,Summary!$B$12:$B$121,Summary!$O$12:$O$121)</f>
        <v>-</v>
      </c>
      <c r="H72" s="387"/>
      <c r="I72" s="387" t="str">
        <f>+_xlfn.XLOOKUP(C72,Summary!$B$12:$B$121,Summary!$AH$12:$AH$121)</f>
        <v>N</v>
      </c>
    </row>
    <row r="73" spans="3:9" x14ac:dyDescent="0.5">
      <c r="C73" s="396" t="s">
        <v>361</v>
      </c>
      <c r="D73" s="396" t="str">
        <f>+_xlfn.XLOOKUP('CL Issued'!C73,Summary!$B$12:$B$121,Summary!$W$12:$W$121)</f>
        <v>NEW - New field to be generated in 1SS for future manual input.</v>
      </c>
      <c r="E73" s="396" t="str">
        <f>+_xlfn.XLOOKUP(C73,Summary!$B$12:$B$121,Summary!$V$12:$V$121)</f>
        <v>Manual</v>
      </c>
      <c r="F73" s="396" t="str">
        <f>+_xlfn.XLOOKUP(C73,Summary!$B$12:$B$121,Summary!$L$12:$L$121)</f>
        <v>-</v>
      </c>
      <c r="G73" s="396" t="str">
        <f>+_xlfn.XLOOKUP(C73,Summary!$B$12:$B$121,Summary!$O$12:$O$121)</f>
        <v>-</v>
      </c>
      <c r="H73" s="396"/>
      <c r="I73" s="396" t="str">
        <f>+_xlfn.XLOOKUP(C73,Summary!$B$12:$B$121,Summary!$AH$12:$AH$121)</f>
        <v>N</v>
      </c>
    </row>
    <row r="74" spans="3:9" ht="33" x14ac:dyDescent="0.5">
      <c r="C74" s="387" t="s">
        <v>365</v>
      </c>
      <c r="D74" s="387" t="str">
        <f>+_xlfn.XLOOKUP('CL Issued'!C74,Summary!$B$12:$B$121,Summary!$W$12:$W$121)</f>
        <v>N/A (ready to be integrated trhough New Mercurio)</v>
      </c>
      <c r="E74" s="387" t="str">
        <f>+_xlfn.XLOOKUP(C74,Summary!$B$12:$B$121,Summary!$V$12:$V$121)</f>
        <v>Credit Approval</v>
      </c>
      <c r="F74" s="387" t="str">
        <f>+_xlfn.XLOOKUP(C74,Summary!$B$12:$B$121,Summary!$L$12:$L$121)</f>
        <v>Screen: Loan --&gt; Details --&gt; New Interest Rate --&gt; Reference Index</v>
      </c>
      <c r="G74" s="387" t="str">
        <f>+_xlfn.XLOOKUP(C74,Summary!$B$12:$B$121,Summary!$O$12:$O$121)</f>
        <v>Rate Basis</v>
      </c>
      <c r="H74" s="387"/>
      <c r="I74" s="387" t="str">
        <f>+_xlfn.XLOOKUP(C74,Summary!$B$12:$B$121,Summary!$AH$12:$AH$121)</f>
        <v>Y</v>
      </c>
    </row>
    <row r="75" spans="3:9" ht="33" x14ac:dyDescent="0.5">
      <c r="C75" s="387" t="s">
        <v>370</v>
      </c>
      <c r="D75" s="387" t="str">
        <f>+_xlfn.XLOOKUP('CL Issued'!C75,Summary!$B$12:$B$121,Summary!$W$12:$W$121)</f>
        <v>N/A (ready to be integrated trhough New Mercurio)</v>
      </c>
      <c r="E75" s="387" t="str">
        <f>+_xlfn.XLOOKUP(C75,Summary!$B$12:$B$121,Summary!$V$12:$V$121)</f>
        <v>Credit Approval</v>
      </c>
      <c r="F75" s="387" t="str">
        <f>+_xlfn.XLOOKUP(C75,Summary!$B$12:$B$121,Summary!$L$12:$L$121)</f>
        <v>Screen: Loan --&gt; Details --&gt; New Interest Rate --&gt; Spread (%)</v>
      </c>
      <c r="G75" s="387" t="str">
        <f>+_xlfn.XLOOKUP(C75,Summary!$B$12:$B$121,Summary!$O$12:$O$121)</f>
        <v>Spread % - pb</v>
      </c>
      <c r="H75" s="387"/>
      <c r="I75" s="387" t="str">
        <f>+_xlfn.XLOOKUP(C75,Summary!$B$12:$B$121,Summary!$AH$12:$AH$121)</f>
        <v>Y</v>
      </c>
    </row>
    <row r="76" spans="3:9" ht="82.5" x14ac:dyDescent="0.5">
      <c r="C76" s="387" t="s">
        <v>375</v>
      </c>
      <c r="D76" s="387" t="str">
        <f>+_xlfn.XLOOKUP('CL Issued'!C76,Summary!$B$12:$B$121,Summary!$W$12:$W$121)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E76" s="387" t="str">
        <f>+_xlfn.XLOOKUP(C76,Summary!$B$12:$B$121,Summary!$V$12:$V$121)</f>
        <v>Credit Approval</v>
      </c>
      <c r="F76" s="387" t="str">
        <f>+_xlfn.XLOOKUP(C76,Summary!$B$12:$B$121,Summary!$L$12:$L$121)</f>
        <v>Screen: Loan --&gt; Details --&gt; New Interest Rate --&gt; OID (%)</v>
      </c>
      <c r="G76" s="387" t="str">
        <f>+_xlfn.XLOOKUP(C76,Summary!$B$12:$B$121,Summary!$O$12:$O$121)</f>
        <v>OID (%)</v>
      </c>
      <c r="H76" s="387"/>
      <c r="I76" s="387" t="str">
        <f>+_xlfn.XLOOKUP(C76,Summary!$B$12:$B$121,Summary!$AH$12:$AH$121)</f>
        <v>Y</v>
      </c>
    </row>
    <row r="77" spans="3:9" ht="66" x14ac:dyDescent="0.5">
      <c r="C77" s="387" t="s">
        <v>381</v>
      </c>
      <c r="D77" s="387" t="str">
        <f>+_xlfn.XLOOKUP('CL Issued'!C77,Summary!$B$12:$B$121,Summary!$W$12:$W$121)</f>
        <v>To be confirmed by the user:
- If this field can be retrieved from LFRC.
To be confirmed by Mercurio Team:
- New field to be created in New Mercurio and then flow to 1SS.</v>
      </c>
      <c r="E77" s="387" t="str">
        <f>+_xlfn.XLOOKUP(C77,Summary!$B$12:$B$121,Summary!$V$12:$V$121)</f>
        <v>Credit Approval</v>
      </c>
      <c r="F77" s="387" t="str">
        <f>+_xlfn.XLOOKUP(C77,Summary!$B$12:$B$121,Summary!$L$12:$L$121)</f>
        <v>-</v>
      </c>
      <c r="G77" s="387" t="str">
        <f>+_xlfn.XLOOKUP(C77,Summary!$B$12:$B$121,Summary!$O$12:$O$121)</f>
        <v>-</v>
      </c>
      <c r="H77" s="387"/>
      <c r="I77" s="387" t="str">
        <f>+_xlfn.XLOOKUP(C77,Summary!$B$12:$B$121,Summary!$AH$12:$AH$121)</f>
        <v>Y</v>
      </c>
    </row>
    <row r="78" spans="3:9" ht="82.5" x14ac:dyDescent="0.5">
      <c r="C78" s="396" t="s">
        <v>384</v>
      </c>
      <c r="D78" s="396" t="str">
        <f>+_xlfn.XLOOKUP('CL Issued'!C78,Summary!$B$12:$B$121,Summary!$W$12:$W$121)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E78" s="396" t="str">
        <f>+_xlfn.XLOOKUP(C78,Summary!$B$12:$B$121,Summary!$V$12:$V$121)</f>
        <v>Credit Approval</v>
      </c>
      <c r="F78" s="396" t="str">
        <f>+_xlfn.XLOOKUP(C78,Summary!$B$12:$B$121,Summary!$L$12:$L$121)</f>
        <v>Screen: Loan --&gt; Details --&gt; New Interest Rate --&gt; Pricing Flex (BP)</v>
      </c>
      <c r="G78" s="396" t="str">
        <f>+_xlfn.XLOOKUP(C78,Summary!$B$12:$B$121,Summary!$O$12:$O$121)</f>
        <v>Pricing Flex (bp)</v>
      </c>
      <c r="H78" s="396"/>
      <c r="I78" s="396" t="str">
        <f>+_xlfn.XLOOKUP(C78,Summary!$B$12:$B$121,Summary!$AH$12:$AH$121)</f>
        <v>Y</v>
      </c>
    </row>
    <row r="79" spans="3:9" x14ac:dyDescent="0.5">
      <c r="C79" s="396" t="s">
        <v>388</v>
      </c>
      <c r="D79" s="396" t="str">
        <f>+_xlfn.XLOOKUP('CL Issued'!C79,Summary!$B$12:$B$121,Summary!$W$12:$W$121)</f>
        <v>1SS to include in a new pricing grid</v>
      </c>
      <c r="E79" s="396" t="str">
        <f>+_xlfn.XLOOKUP(C79,Summary!$B$12:$B$121,Summary!$V$12:$V$121)</f>
        <v>Manual</v>
      </c>
      <c r="F79" s="396" t="str">
        <f>+_xlfn.XLOOKUP(C79,Summary!$B$12:$B$121,Summary!$L$12:$L$121)</f>
        <v>-</v>
      </c>
      <c r="G79" s="396" t="str">
        <f>+_xlfn.XLOOKUP(C79,Summary!$B$12:$B$121,Summary!$O$12:$O$121)</f>
        <v>-</v>
      </c>
      <c r="H79" s="396"/>
      <c r="I79" s="396" t="str">
        <f>+_xlfn.XLOOKUP(C79,Summary!$B$12:$B$121,Summary!$AH$12:$AH$121)</f>
        <v>Y</v>
      </c>
    </row>
    <row r="80" spans="3:9" x14ac:dyDescent="0.5">
      <c r="C80" s="396" t="s">
        <v>391</v>
      </c>
      <c r="D80" s="396" t="str">
        <f>+_xlfn.XLOOKUP('CL Issued'!C80,Summary!$B$12:$B$121,Summary!$W$12:$W$121)</f>
        <v>1SS to include in a new pricing grid</v>
      </c>
      <c r="E80" s="396" t="str">
        <f>+_xlfn.XLOOKUP(C80,Summary!$B$12:$B$121,Summary!$V$12:$V$121)</f>
        <v>Manual</v>
      </c>
      <c r="F80" s="396" t="str">
        <f>+_xlfn.XLOOKUP(C80,Summary!$B$12:$B$121,Summary!$L$12:$L$121)</f>
        <v>-</v>
      </c>
      <c r="G80" s="396" t="str">
        <f>+_xlfn.XLOOKUP(C80,Summary!$B$12:$B$121,Summary!$O$12:$O$121)</f>
        <v>-</v>
      </c>
      <c r="H80" s="396"/>
      <c r="I80" s="396" t="str">
        <f>+_xlfn.XLOOKUP(C80,Summary!$B$12:$B$121,Summary!$AH$12:$AH$121)</f>
        <v>Y</v>
      </c>
    </row>
    <row r="81" spans="3:9" x14ac:dyDescent="0.5">
      <c r="C81" s="396" t="s">
        <v>393</v>
      </c>
      <c r="D81" s="396" t="str">
        <f>+_xlfn.XLOOKUP('CL Issued'!C81,Summary!$B$12:$B$121,Summary!$W$12:$W$121)</f>
        <v>1SS to include in a new pricing grid</v>
      </c>
      <c r="E81" s="396" t="str">
        <f>+_xlfn.XLOOKUP(C81,Summary!$B$12:$B$121,Summary!$V$12:$V$121)</f>
        <v>Manual</v>
      </c>
      <c r="F81" s="396" t="str">
        <f>+_xlfn.XLOOKUP(C81,Summary!$B$12:$B$121,Summary!$L$12:$L$121)</f>
        <v>-</v>
      </c>
      <c r="G81" s="396" t="str">
        <f>+_xlfn.XLOOKUP(C81,Summary!$B$12:$B$121,Summary!$O$12:$O$121)</f>
        <v>-</v>
      </c>
      <c r="H81" s="396"/>
      <c r="I81" s="396" t="str">
        <f>+_xlfn.XLOOKUP(C81,Summary!$B$12:$B$121,Summary!$AH$12:$AH$121)</f>
        <v>Y</v>
      </c>
    </row>
    <row r="82" spans="3:9" x14ac:dyDescent="0.5">
      <c r="C82" s="396" t="s">
        <v>395</v>
      </c>
      <c r="D82" s="396" t="str">
        <f>+_xlfn.XLOOKUP('CL Issued'!C82,Summary!$B$12:$B$121,Summary!$W$12:$W$121)</f>
        <v>1SS to include in a new pricing grid</v>
      </c>
      <c r="E82" s="396" t="str">
        <f>+_xlfn.XLOOKUP(C82,Summary!$B$12:$B$121,Summary!$V$12:$V$121)</f>
        <v>Manual</v>
      </c>
      <c r="F82" s="396" t="str">
        <f>+_xlfn.XLOOKUP(C82,Summary!$B$12:$B$121,Summary!$L$12:$L$121)</f>
        <v>-</v>
      </c>
      <c r="G82" s="396" t="str">
        <f>+_xlfn.XLOOKUP(C82,Summary!$B$12:$B$121,Summary!$O$12:$O$121)</f>
        <v>-</v>
      </c>
      <c r="H82" s="396"/>
      <c r="I82" s="396" t="str">
        <f>+_xlfn.XLOOKUP(C82,Summary!$B$12:$B$121,Summary!$AH$12:$AH$121)</f>
        <v>Y</v>
      </c>
    </row>
    <row r="83" spans="3:9" x14ac:dyDescent="0.5">
      <c r="C83" s="396" t="s">
        <v>397</v>
      </c>
      <c r="D83" s="396" t="str">
        <f>+_xlfn.XLOOKUP('CL Issued'!C83,Summary!$B$12:$B$121,Summary!$W$12:$W$121)</f>
        <v>1SS to include in a new pricing grid</v>
      </c>
      <c r="E83" s="396" t="str">
        <f>+_xlfn.XLOOKUP(C83,Summary!$B$12:$B$121,Summary!$V$12:$V$121)</f>
        <v>Manual</v>
      </c>
      <c r="F83" s="396" t="str">
        <f>+_xlfn.XLOOKUP(C83,Summary!$B$12:$B$121,Summary!$L$12:$L$121)</f>
        <v>-</v>
      </c>
      <c r="G83" s="396" t="str">
        <f>+_xlfn.XLOOKUP(C83,Summary!$B$12:$B$121,Summary!$O$12:$O$121)</f>
        <v>-</v>
      </c>
      <c r="H83" s="396"/>
      <c r="I83" s="396" t="str">
        <f>+_xlfn.XLOOKUP(C83,Summary!$B$12:$B$121,Summary!$AH$12:$AH$121)</f>
        <v>Y</v>
      </c>
    </row>
    <row r="84" spans="3:9" x14ac:dyDescent="0.5">
      <c r="C84" s="396" t="s">
        <v>399</v>
      </c>
      <c r="D84" s="396" t="str">
        <f>+_xlfn.XLOOKUP('CL Issued'!C84,Summary!$B$12:$B$121,Summary!$W$12:$W$121)</f>
        <v>1SS to include in a new pricing grid</v>
      </c>
      <c r="E84" s="396" t="str">
        <f>+_xlfn.XLOOKUP(C84,Summary!$B$12:$B$121,Summary!$V$12:$V$121)</f>
        <v>Manual</v>
      </c>
      <c r="F84" s="396" t="str">
        <f>+_xlfn.XLOOKUP(C84,Summary!$B$12:$B$121,Summary!$L$12:$L$121)</f>
        <v>-</v>
      </c>
      <c r="G84" s="396" t="str">
        <f>+_xlfn.XLOOKUP(C84,Summary!$B$12:$B$121,Summary!$O$12:$O$121)</f>
        <v>-</v>
      </c>
      <c r="H84" s="396"/>
      <c r="I84" s="396" t="str">
        <f>+_xlfn.XLOOKUP(C84,Summary!$B$12:$B$121,Summary!$AH$12:$AH$121)</f>
        <v>Y</v>
      </c>
    </row>
    <row r="85" spans="3:9" x14ac:dyDescent="0.5">
      <c r="C85" s="396" t="s">
        <v>401</v>
      </c>
      <c r="D85" s="396" t="str">
        <f>+_xlfn.XLOOKUP('CL Issued'!C85,Summary!$B$12:$B$121,Summary!$W$12:$W$121)</f>
        <v>1SS to include in a new pricing grid</v>
      </c>
      <c r="E85" s="396" t="str">
        <f>+_xlfn.XLOOKUP(C85,Summary!$B$12:$B$121,Summary!$V$12:$V$121)</f>
        <v>Manual</v>
      </c>
      <c r="F85" s="396" t="str">
        <f>+_xlfn.XLOOKUP(C85,Summary!$B$12:$B$121,Summary!$L$12:$L$121)</f>
        <v>-</v>
      </c>
      <c r="G85" s="396" t="str">
        <f>+_xlfn.XLOOKUP(C85,Summary!$B$12:$B$121,Summary!$O$12:$O$121)</f>
        <v>-</v>
      </c>
      <c r="H85" s="396"/>
      <c r="I85" s="396" t="str">
        <f>+_xlfn.XLOOKUP(C85,Summary!$B$12:$B$121,Summary!$AH$12:$AH$121)</f>
        <v>Y</v>
      </c>
    </row>
    <row r="86" spans="3:9" x14ac:dyDescent="0.5">
      <c r="C86" s="396" t="s">
        <v>403</v>
      </c>
      <c r="D86" s="396" t="str">
        <f>+_xlfn.XLOOKUP('CL Issued'!C86,Summary!$B$12:$B$121,Summary!$W$12:$W$121)</f>
        <v>1SS to include in a new pricing grid</v>
      </c>
      <c r="E86" s="396" t="str">
        <f>+_xlfn.XLOOKUP(C86,Summary!$B$12:$B$121,Summary!$V$12:$V$121)</f>
        <v>Manual</v>
      </c>
      <c r="F86" s="396" t="str">
        <f>+_xlfn.XLOOKUP(C86,Summary!$B$12:$B$121,Summary!$L$12:$L$121)</f>
        <v>-</v>
      </c>
      <c r="G86" s="396" t="str">
        <f>+_xlfn.XLOOKUP(C86,Summary!$B$12:$B$121,Summary!$O$12:$O$121)</f>
        <v>-</v>
      </c>
      <c r="H86" s="396"/>
      <c r="I86" s="396" t="str">
        <f>+_xlfn.XLOOKUP(C86,Summary!$B$12:$B$121,Summary!$AH$12:$AH$121)</f>
        <v>Y</v>
      </c>
    </row>
    <row r="87" spans="3:9" x14ac:dyDescent="0.5">
      <c r="C87" s="396" t="s">
        <v>405</v>
      </c>
      <c r="D87" s="396" t="str">
        <f>+_xlfn.XLOOKUP('CL Issued'!C87,Summary!$B$12:$B$121,Summary!$W$12:$W$121)</f>
        <v>1SS to include in a new pricing grid</v>
      </c>
      <c r="E87" s="396" t="str">
        <f>+_xlfn.XLOOKUP(C87,Summary!$B$12:$B$121,Summary!$V$12:$V$121)</f>
        <v>Manual</v>
      </c>
      <c r="F87" s="396" t="str">
        <f>+_xlfn.XLOOKUP(C87,Summary!$B$12:$B$121,Summary!$L$12:$L$121)</f>
        <v>-</v>
      </c>
      <c r="G87" s="396" t="str">
        <f>+_xlfn.XLOOKUP(C87,Summary!$B$12:$B$121,Summary!$O$12:$O$121)</f>
        <v>-</v>
      </c>
      <c r="H87" s="396"/>
      <c r="I87" s="396" t="str">
        <f>+_xlfn.XLOOKUP(C87,Summary!$B$12:$B$121,Summary!$AH$12:$AH$121)</f>
        <v>Y</v>
      </c>
    </row>
    <row r="88" spans="3:9" x14ac:dyDescent="0.5">
      <c r="C88" s="396" t="s">
        <v>407</v>
      </c>
      <c r="D88" s="396" t="str">
        <f>+_xlfn.XLOOKUP('CL Issued'!C88,Summary!$B$12:$B$121,Summary!$W$12:$W$121)</f>
        <v>1SS to include in a new pricing grid</v>
      </c>
      <c r="E88" s="396" t="str">
        <f>+_xlfn.XLOOKUP(C88,Summary!$B$12:$B$121,Summary!$V$12:$V$121)</f>
        <v>Manual</v>
      </c>
      <c r="F88" s="396" t="str">
        <f>+_xlfn.XLOOKUP(C88,Summary!$B$12:$B$121,Summary!$L$12:$L$121)</f>
        <v>-</v>
      </c>
      <c r="G88" s="396" t="str">
        <f>+_xlfn.XLOOKUP(C88,Summary!$B$12:$B$121,Summary!$O$12:$O$121)</f>
        <v>-</v>
      </c>
      <c r="H88" s="396"/>
      <c r="I88" s="396" t="str">
        <f>+_xlfn.XLOOKUP(C88,Summary!$B$12:$B$121,Summary!$AH$12:$AH$121)</f>
        <v>Y</v>
      </c>
    </row>
    <row r="89" spans="3:9" x14ac:dyDescent="0.5">
      <c r="C89" s="396" t="s">
        <v>409</v>
      </c>
      <c r="D89" s="396" t="str">
        <f>+_xlfn.XLOOKUP('CL Issued'!C89,Summary!$B$12:$B$121,Summary!$W$12:$W$121)</f>
        <v>1SS to include in a new pricing grid</v>
      </c>
      <c r="E89" s="396" t="str">
        <f>+_xlfn.XLOOKUP(C89,Summary!$B$12:$B$121,Summary!$V$12:$V$121)</f>
        <v>Manual</v>
      </c>
      <c r="F89" s="396" t="str">
        <f>+_xlfn.XLOOKUP(C89,Summary!$B$12:$B$121,Summary!$L$12:$L$121)</f>
        <v>-</v>
      </c>
      <c r="G89" s="396" t="str">
        <f>+_xlfn.XLOOKUP(C89,Summary!$B$12:$B$121,Summary!$O$12:$O$121)</f>
        <v>-</v>
      </c>
      <c r="H89" s="396"/>
      <c r="I89" s="396" t="str">
        <f>+_xlfn.XLOOKUP(C89,Summary!$B$12:$B$121,Summary!$AH$12:$AH$121)</f>
        <v>Y</v>
      </c>
    </row>
    <row r="90" spans="3:9" ht="49.5" x14ac:dyDescent="0.5">
      <c r="C90" s="387" t="s">
        <v>413</v>
      </c>
      <c r="D90" s="387" t="str">
        <f>+_xlfn.XLOOKUP('CL Issued'!C90,Summary!$B$12:$B$121,Summary!$W$12:$W$121)</f>
        <v>To be confirmed by Mercurio Team:
- The functionality of the Mercurio field mapped, in order to understand if this is similar to Fee Types.</v>
      </c>
      <c r="E90" s="387" t="str">
        <f>+_xlfn.XLOOKUP(C90,Summary!$B$12:$B$121,Summary!$V$12:$V$121)</f>
        <v>Credit Approval</v>
      </c>
      <c r="F90" s="387" t="str">
        <f>+_xlfn.XLOOKUP(C90,Summary!$B$12:$B$121,Summary!$L$12:$L$121)</f>
        <v xml:space="preserve"> - Screen: Loans --&gt; Fee --&gt; Fee Type</v>
      </c>
      <c r="G90" s="387" t="str">
        <f>+_xlfn.XLOOKUP(C90,Summary!$B$12:$B$121,Summary!$O$12:$O$121)</f>
        <v>Fee Name</v>
      </c>
      <c r="H90" s="387"/>
      <c r="I90" s="387" t="str">
        <f>+_xlfn.XLOOKUP(C90,Summary!$B$12:$B$121,Summary!$AH$12:$AH$121)</f>
        <v>Y</v>
      </c>
    </row>
    <row r="91" spans="3:9" x14ac:dyDescent="0.5">
      <c r="C91" s="387" t="s">
        <v>417</v>
      </c>
      <c r="D91" s="387" t="str">
        <f>+_xlfn.XLOOKUP('CL Issued'!C91,Summary!$B$12:$B$121,Summary!$W$12:$W$121)</f>
        <v>N/A (ready to be integrated trhough New Mercurio)</v>
      </c>
      <c r="E91" s="387" t="str">
        <f>+_xlfn.XLOOKUP(C91,Summary!$B$12:$B$121,Summary!$V$12:$V$121)</f>
        <v>Credit Approval</v>
      </c>
      <c r="F91" s="387" t="str">
        <f>+_xlfn.XLOOKUP(C91,Summary!$B$12:$B$121,Summary!$L$12:$L$121)</f>
        <v>-</v>
      </c>
      <c r="G91" s="387" t="str">
        <f>+_xlfn.XLOOKUP(C91,Summary!$B$12:$B$121,Summary!$O$12:$O$121)</f>
        <v>Add Participants - %</v>
      </c>
      <c r="H91" s="387"/>
      <c r="I91" s="387" t="str">
        <f>+_xlfn.XLOOKUP(C91,Summary!$B$12:$B$121,Summary!$AH$12:$AH$121)</f>
        <v>N</v>
      </c>
    </row>
    <row r="92" spans="3:9" ht="66" x14ac:dyDescent="0.5">
      <c r="C92" s="387" t="s">
        <v>420</v>
      </c>
      <c r="D92" s="387" t="str">
        <f>+_xlfn.XLOOKUP('CL Issued'!C92,Summary!$B$12:$B$121,Summary!$W$12:$W$121)</f>
        <v>To be confirmed by the user:
- If this field can be retrieved from LFRC.
To be confirmed by Mercurio Team:
- New field to be created in New Mercurio and then flow to 1SS.</v>
      </c>
      <c r="E92" s="387" t="str">
        <f>+_xlfn.XLOOKUP(C92,Summary!$B$12:$B$121,Summary!$V$12:$V$121)</f>
        <v>Credit Approval</v>
      </c>
      <c r="F92" s="387" t="str">
        <f>+_xlfn.XLOOKUP(C92,Summary!$B$12:$B$121,Summary!$L$12:$L$121)</f>
        <v>-</v>
      </c>
      <c r="G92" s="387" t="str">
        <f>+_xlfn.XLOOKUP(C92,Summary!$B$12:$B$121,Summary!$O$12:$O$121)</f>
        <v>-</v>
      </c>
      <c r="H92" s="387"/>
      <c r="I92" s="387" t="str">
        <f>+_xlfn.XLOOKUP(C92,Summary!$B$12:$B$121,Summary!$AH$12:$AH$121)</f>
        <v>N</v>
      </c>
    </row>
    <row r="93" spans="3:9" ht="82.5" x14ac:dyDescent="0.5">
      <c r="C93" s="387" t="s">
        <v>422</v>
      </c>
      <c r="D93" s="387" t="str">
        <f>+_xlfn.XLOOKUP('CL Issued'!C93,Summary!$B$12:$B$121,Summary!$W$12:$W$121)</f>
        <v>To be confirmed by the user:
- If this field can be retrieved from LFRC.
- How is this to be represented in the 1SS?
To be confirmed by Mercurio Team:
- New field to be created in New Mercurio and then flow to 1SS.</v>
      </c>
      <c r="E93" s="387" t="str">
        <f>+_xlfn.XLOOKUP(C93,Summary!$B$12:$B$121,Summary!$V$12:$V$121)</f>
        <v>Credit Approval</v>
      </c>
      <c r="F93" s="387" t="str">
        <f>+_xlfn.XLOOKUP(C93,Summary!$B$12:$B$121,Summary!$L$12:$L$121)</f>
        <v>-</v>
      </c>
      <c r="G93" s="387" t="str">
        <f>+_xlfn.XLOOKUP(C93,Summary!$B$12:$B$121,Summary!$O$12:$O$121)</f>
        <v>-</v>
      </c>
      <c r="H93" s="387"/>
      <c r="I93" s="387" t="str">
        <f>+_xlfn.XLOOKUP(C93,Summary!$B$12:$B$121,Summary!$AH$12:$AH$121)</f>
        <v>N</v>
      </c>
    </row>
    <row r="94" spans="3:9" ht="33" x14ac:dyDescent="0.5">
      <c r="C94" s="387" t="s">
        <v>424</v>
      </c>
      <c r="D94" s="387" t="str">
        <f>+_xlfn.XLOOKUP('CL Issued'!C94,Summary!$B$12:$B$121,Summary!$W$12:$W$121)</f>
        <v>To be confirmed by the user:
- If this field is needed</v>
      </c>
      <c r="E94" s="387" t="str">
        <f>+_xlfn.XLOOKUP(C94,Summary!$B$12:$B$121,Summary!$V$12:$V$121)</f>
        <v>Manual</v>
      </c>
      <c r="F94" s="387" t="str">
        <f>+_xlfn.XLOOKUP(C94,Summary!$B$12:$B$121,Summary!$L$12:$L$121)</f>
        <v>-</v>
      </c>
      <c r="G94" s="387" t="str">
        <f>+_xlfn.XLOOKUP(C94,Summary!$B$12:$B$121,Summary!$O$12:$O$121)</f>
        <v>-</v>
      </c>
      <c r="H94" s="387"/>
      <c r="I94" s="387" t="str">
        <f>+_xlfn.XLOOKUP(C94,Summary!$B$12:$B$121,Summary!$AH$12:$AH$121)</f>
        <v>N</v>
      </c>
    </row>
    <row r="95" spans="3:9" ht="33" x14ac:dyDescent="0.5">
      <c r="C95" s="387" t="s">
        <v>427</v>
      </c>
      <c r="D95" s="387" t="str">
        <f>+_xlfn.XLOOKUP('CL Issued'!C95,Summary!$B$12:$B$121,Summary!$W$12:$W$121)</f>
        <v>To be confirmed by the user:
- If this field is needed</v>
      </c>
      <c r="E95" s="387" t="str">
        <f>+_xlfn.XLOOKUP(C95,Summary!$B$12:$B$121,Summary!$V$12:$V$121)</f>
        <v>Manual</v>
      </c>
      <c r="F95" s="387" t="str">
        <f>+_xlfn.XLOOKUP(C95,Summary!$B$12:$B$121,Summary!$L$12:$L$121)</f>
        <v>-</v>
      </c>
      <c r="G95" s="387" t="str">
        <f>+_xlfn.XLOOKUP(C95,Summary!$B$12:$B$121,Summary!$O$12:$O$121)</f>
        <v>-</v>
      </c>
      <c r="H95" s="387"/>
      <c r="I95" s="387" t="str">
        <f>+_xlfn.XLOOKUP(C95,Summary!$B$12:$B$121,Summary!$AH$12:$AH$121)</f>
        <v>N</v>
      </c>
    </row>
    <row r="96" spans="3:9" x14ac:dyDescent="0.5">
      <c r="C96" s="396" t="s">
        <v>2778</v>
      </c>
      <c r="D96" s="396" t="str">
        <f>+_xlfn.XLOOKUP('CL Issued'!C96,Summary!$B$12:$B$121,Summary!$W$12:$W$121)</f>
        <v>PTD how this new field can be integrated.</v>
      </c>
      <c r="E96" s="396" t="str">
        <f>+_xlfn.XLOOKUP(C96,Summary!$B$12:$B$121,Summary!$V$12:$V$121)</f>
        <v>Manual</v>
      </c>
      <c r="F96" s="396" t="str">
        <f>+_xlfn.XLOOKUP(C96,Summary!$B$12:$B$121,Summary!$L$12:$L$121)</f>
        <v>-</v>
      </c>
      <c r="G96" s="396" t="str">
        <f>+_xlfn.XLOOKUP(C96,Summary!$B$12:$B$121,Summary!$O$12:$O$121)</f>
        <v>Product</v>
      </c>
      <c r="H96" s="396"/>
      <c r="I96" s="396" t="str">
        <f>+_xlfn.XLOOKUP(C96,Summary!$B$12:$B$121,Summary!$AH$12:$AH$121)</f>
        <v>Y</v>
      </c>
    </row>
    <row r="97" spans="3:9" x14ac:dyDescent="0.5">
      <c r="C97" s="396" t="s">
        <v>2777</v>
      </c>
      <c r="D97" s="396" t="str">
        <f>+_xlfn.XLOOKUP('CL Issued'!C97,Summary!$B$12:$B$121,Summary!$W$12:$W$121)</f>
        <v>PTD how this new field can be integrated.</v>
      </c>
      <c r="E97" s="396" t="str">
        <f>+_xlfn.XLOOKUP(C97,Summary!$B$12:$B$121,Summary!$V$12:$V$121)</f>
        <v>Manual</v>
      </c>
      <c r="F97" s="396" t="str">
        <f>+_xlfn.XLOOKUP(C97,Summary!$B$12:$B$121,Summary!$L$12:$L$121)</f>
        <v>-</v>
      </c>
      <c r="G97" s="396" t="str">
        <f>+_xlfn.XLOOKUP(C97,Summary!$B$12:$B$121,Summary!$O$12:$O$121)</f>
        <v>-</v>
      </c>
      <c r="H97" s="396"/>
      <c r="I97" s="396" t="str">
        <f>+_xlfn.XLOOKUP(C97,Summary!$B$12:$B$121,Summary!$AH$12:$AH$121)</f>
        <v>Y</v>
      </c>
    </row>
    <row r="98" spans="3:9" ht="33" x14ac:dyDescent="0.5">
      <c r="C98" s="397" t="s">
        <v>431</v>
      </c>
      <c r="D98" s="397" t="str">
        <f>+_xlfn.XLOOKUP('CL Issued'!C98,Summary!$B$12:$B$121,Summary!$W$12:$W$121)</f>
        <v>To be confirmed by Mercurio Team:
- Alexandria - New Mercurio integration and then flow to 1SS</v>
      </c>
      <c r="E98" s="397" t="str">
        <f>+_xlfn.XLOOKUP(C98,Summary!$B$12:$B$121,Summary!$V$12:$V$121)</f>
        <v>Alexandria</v>
      </c>
      <c r="F98" s="397" t="str">
        <f>+_xlfn.XLOOKUP(C98,Summary!$B$12:$B$121,Summary!$L$12:$L$121)</f>
        <v>-</v>
      </c>
      <c r="G98" s="397" t="str">
        <f>+_xlfn.XLOOKUP(C98,Summary!$B$12:$B$121,Summary!$O$12:$O$121)</f>
        <v>-</v>
      </c>
      <c r="H98" s="397"/>
      <c r="I98" s="397" t="str">
        <f>+_xlfn.XLOOKUP(C98,Summary!$B$12:$B$121,Summary!$AH$12:$AH$121)</f>
        <v>N</v>
      </c>
    </row>
  </sheetData>
  <autoFilter ref="C6:I98" xr:uid="{3E38887C-C762-4C91-8F02-C19A37FF85CD}"/>
  <mergeCells count="1">
    <mergeCell ref="C5:I5"/>
  </mergeCells>
  <conditionalFormatting sqref="K5">
    <cfRule type="cellIs" dxfId="4" priority="1" operator="equal">
      <formula>"No"</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6683-40CA-4E7C-B47D-E8B1E024CD86}">
  <sheetPr>
    <tabColor rgb="FF00B050"/>
  </sheetPr>
  <dimension ref="B3:K104"/>
  <sheetViews>
    <sheetView showGridLines="0" zoomScale="55" zoomScaleNormal="55" workbookViewId="0">
      <selection activeCell="I3" sqref="I3"/>
    </sheetView>
  </sheetViews>
  <sheetFormatPr defaultColWidth="8.7265625" defaultRowHeight="48" customHeight="1" x14ac:dyDescent="0.5"/>
  <cols>
    <col min="2" max="2" width="40.7265625" style="384" bestFit="1" customWidth="1"/>
    <col min="3" max="4" width="53.81640625" style="384" customWidth="1"/>
    <col min="5" max="6" width="23.81640625" style="384" customWidth="1"/>
    <col min="7" max="8" width="20" style="384" customWidth="1"/>
    <col min="9" max="9" width="18.453125" customWidth="1"/>
    <col min="11" max="11" width="36.26953125" customWidth="1"/>
    <col min="12" max="12" width="20.54296875" bestFit="1" customWidth="1"/>
  </cols>
  <sheetData>
    <row r="3" spans="2:11" ht="48" customHeight="1" x14ac:dyDescent="0.5">
      <c r="K3" s="387" t="s">
        <v>2841</v>
      </c>
    </row>
    <row r="4" spans="2:11" ht="48" customHeight="1" x14ac:dyDescent="0.5">
      <c r="K4" s="396" t="s">
        <v>2842</v>
      </c>
    </row>
    <row r="5" spans="2:11" ht="16.5" x14ac:dyDescent="0.5">
      <c r="B5" s="406" t="s">
        <v>456</v>
      </c>
      <c r="C5" s="406"/>
      <c r="D5" s="406"/>
      <c r="E5" s="406"/>
      <c r="F5" s="406"/>
      <c r="G5" s="406"/>
      <c r="H5" s="406"/>
      <c r="K5" s="397" t="s">
        <v>2843</v>
      </c>
    </row>
    <row r="6" spans="2:11" ht="16.5" x14ac:dyDescent="0.5">
      <c r="B6" s="377" t="s">
        <v>27</v>
      </c>
      <c r="C6" s="376" t="s">
        <v>47</v>
      </c>
      <c r="D6" s="376" t="s">
        <v>2798</v>
      </c>
      <c r="E6" s="377" t="s">
        <v>452</v>
      </c>
      <c r="F6" s="377" t="s">
        <v>40</v>
      </c>
      <c r="G6" s="377" t="s">
        <v>453</v>
      </c>
      <c r="H6" s="377" t="s">
        <v>454</v>
      </c>
    </row>
    <row r="7" spans="2:11" ht="16.5" x14ac:dyDescent="0.5">
      <c r="B7" s="387" t="s">
        <v>56</v>
      </c>
      <c r="C7" s="387" t="str">
        <f>+_xlfn.XLOOKUP(B7,Summary!$B$12:$B$121,Summary!$W$12:$W$121)</f>
        <v>N/A (ready to be integrated trhough New Mercurio)</v>
      </c>
      <c r="D7" s="387" t="str">
        <f>+_xlfn.XLOOKUP(B7,Summary!$B$12:$B$121,Summary!$V$12:$V$121)</f>
        <v>Credit Approval</v>
      </c>
      <c r="E7" s="387" t="str">
        <f>+_xlfn.XLOOKUP(B7,Summary!$B$12:$B$121,Summary!$L$12:$L$121)</f>
        <v>-</v>
      </c>
      <c r="F7" s="387" t="str">
        <f>+_xlfn.XLOOKUP(B7,Summary!$B$12:$B$121,Summary!$O$12:$O$121)</f>
        <v>Proposal Name</v>
      </c>
      <c r="G7" s="387"/>
      <c r="H7" s="387" t="str">
        <f>+_xlfn.XLOOKUP(B7,Summary!$B$12:$B$121,Summary!$AH$12:$AH$121)</f>
        <v>N</v>
      </c>
    </row>
    <row r="8" spans="2:11" ht="48" customHeight="1" x14ac:dyDescent="0.5">
      <c r="B8" s="387" t="s">
        <v>66</v>
      </c>
      <c r="C8" s="387" t="str">
        <f>+_xlfn.XLOOKUP(B8,Summary!$B$12:$B$121,Summary!$W$12:$W$121)</f>
        <v>N/A (ready to be integrated trhough New Mercurio)</v>
      </c>
      <c r="D8" s="387" t="str">
        <f>+_xlfn.XLOOKUP(B8,Summary!$B$12:$B$121,Summary!$V$12:$V$121)</f>
        <v>Credit Approval</v>
      </c>
      <c r="E8" s="387" t="str">
        <f>+_xlfn.XLOOKUP(B8,Summary!$B$12:$B$121,Summary!$L$12:$L$121)</f>
        <v>Screen: Loans --&gt; Loans Detail --&gt; Loans Detail --&gt; Product Package</v>
      </c>
      <c r="F8" s="387" t="str">
        <f>+_xlfn.XLOOKUP(B8,Summary!$B$12:$B$121,Summary!$O$12:$O$121)</f>
        <v>Deal Name</v>
      </c>
      <c r="G8" s="387"/>
      <c r="H8" s="387" t="str">
        <f>+_xlfn.XLOOKUP(B8,Summary!$B$12:$B$121,Summary!$AH$12:$AH$121)</f>
        <v>Y</v>
      </c>
    </row>
    <row r="9" spans="2:11" ht="16.5" x14ac:dyDescent="0.5">
      <c r="B9" s="387" t="s">
        <v>72</v>
      </c>
      <c r="C9" s="387" t="str">
        <f>+_xlfn.XLOOKUP(B9,Summary!$B$12:$B$121,Summary!$W$12:$W$121)</f>
        <v>N/A (ready to be integrated trhough New Mercurio)</v>
      </c>
      <c r="D9" s="387" t="str">
        <f>+_xlfn.XLOOKUP(B9,Summary!$B$12:$B$121,Summary!$V$12:$V$121)</f>
        <v>Credit Approval</v>
      </c>
      <c r="E9" s="387" t="str">
        <f>+_xlfn.XLOOKUP(B9,Summary!$B$12:$B$121,Summary!$L$12:$L$121)</f>
        <v>-</v>
      </c>
      <c r="F9" s="387" t="str">
        <f>+_xlfn.XLOOKUP(B9,Summary!$B$12:$B$121,Summary!$O$12:$O$121)</f>
        <v>UW/WH/BE</v>
      </c>
      <c r="G9" s="387"/>
      <c r="H9" s="387" t="str">
        <f>+_xlfn.XLOOKUP(B9,Summary!$B$12:$B$121,Summary!$AH$12:$AH$121)</f>
        <v>Y</v>
      </c>
    </row>
    <row r="10" spans="2:11" ht="49.5" x14ac:dyDescent="0.5">
      <c r="B10" s="387" t="s">
        <v>76</v>
      </c>
      <c r="C10" s="387" t="str">
        <f>+_xlfn.XLOOKUP(B10,Summary!$B$12:$B$121,Summary!$W$12:$W$121)</f>
        <v>N/A (ready to be integrated trhough New Mercurio)</v>
      </c>
      <c r="D10" s="387" t="str">
        <f>+_xlfn.XLOOKUP(B10,Summary!$B$12:$B$121,Summary!$V$12:$V$121)</f>
        <v>Credit Approval</v>
      </c>
      <c r="E10" s="387" t="str">
        <f>+_xlfn.XLOOKUP(B10,Summary!$B$12:$B$121,Summary!$L$12:$L$121)</f>
        <v>Screen: Loans --&gt; Booking --&gt; Deal Classification --&gt; Deal Classification</v>
      </c>
      <c r="F10" s="387" t="str">
        <f>+_xlfn.XLOOKUP(B10,Summary!$B$12:$B$121,Summary!$O$12:$O$121)</f>
        <v>Deal Classification</v>
      </c>
      <c r="G10" s="387"/>
      <c r="H10" s="387" t="str">
        <f>+_xlfn.XLOOKUP(B10,Summary!$B$12:$B$121,Summary!$AH$12:$AH$121)</f>
        <v>N</v>
      </c>
    </row>
    <row r="11" spans="2:11" ht="48" customHeight="1" x14ac:dyDescent="0.5">
      <c r="B11" s="387" t="s">
        <v>2795</v>
      </c>
      <c r="C11" s="387" t="str">
        <f>+_xlfn.XLOOKUP(B11,Summary!$B$12:$B$121,Summary!$W$12:$W$121)</f>
        <v>To be confirmed by the user:
- Possible values that this field can take and compare them with the "Deal status" field in Mercurio (((Origination - Under Analysis - Structuring (IFT) - MO Review - Booking - Close)).
- whether the field will be autocompleted in 1SS according to the screen in which the user is inputing the data.</v>
      </c>
      <c r="D11" s="387" t="str">
        <f>+_xlfn.XLOOKUP(B11,Summary!$B$12:$B$121,Summary!$V$12:$V$121)</f>
        <v>Manual</v>
      </c>
      <c r="E11" s="387" t="str">
        <f>+_xlfn.XLOOKUP(B11,Summary!$B$12:$B$121,Summary!$L$12:$L$121)</f>
        <v>-</v>
      </c>
      <c r="F11" s="387" t="str">
        <f>+_xlfn.XLOOKUP(B11,Summary!$B$12:$B$121,Summary!$O$12:$O$121)</f>
        <v>-</v>
      </c>
      <c r="G11" s="387"/>
      <c r="H11" s="387" t="str">
        <f>+_xlfn.XLOOKUP(B11,Summary!$B$12:$B$121,Summary!$AH$12:$AH$121)</f>
        <v>N</v>
      </c>
    </row>
    <row r="12" spans="2:11" ht="48" customHeight="1" x14ac:dyDescent="0.5">
      <c r="B12" s="387" t="s">
        <v>81</v>
      </c>
      <c r="C12" s="387" t="str">
        <f>+_xlfn.XLOOKUP(B12,Summary!$B$12:$B$121,Summary!$W$12:$W$121)</f>
        <v>To be confirmed by Mercurio Team:
- If "Business" field in Mercurio is a possible option in order to integrate it.
- Understand the implications of not being integrated with JQUEST.</v>
      </c>
      <c r="D12" s="387" t="str">
        <f>+_xlfn.XLOOKUP(B12,Summary!$B$12:$B$121,Summary!$V$12:$V$121)</f>
        <v>Credit Approval</v>
      </c>
      <c r="E12" s="387" t="str">
        <f>+_xlfn.XLOOKUP(B12,Summary!$B$12:$B$121,Summary!$L$12:$L$121)</f>
        <v>Screen: Product Package --&gt; Product Package Detail --&gt; Product Package Detail --&gt; Business line/LBO</v>
      </c>
      <c r="F12" s="387" t="str">
        <f>+_xlfn.XLOOKUP(B12,Summary!$B$12:$B$121,Summary!$O$12:$O$121)</f>
        <v>Business</v>
      </c>
      <c r="G12" s="387"/>
      <c r="H12" s="387" t="str">
        <f>+_xlfn.XLOOKUP(B12,Summary!$B$12:$B$121,Summary!$AH$12:$AH$121)</f>
        <v>N</v>
      </c>
    </row>
    <row r="13" spans="2:11" ht="48" customHeight="1" x14ac:dyDescent="0.5">
      <c r="B13" s="387" t="s">
        <v>90</v>
      </c>
      <c r="C13" s="387" t="str">
        <f>+_xlfn.XLOOKUP(B13,Summary!$B$12:$B$121,Summary!$W$12:$W$121)</f>
        <v>N/A (ready to be integrated trhough New Mercurio)</v>
      </c>
      <c r="D13" s="387" t="str">
        <f>+_xlfn.XLOOKUP(B13,Summary!$B$12:$B$121,Summary!$V$12:$V$121)</f>
        <v>Credit Approval</v>
      </c>
      <c r="E13" s="387" t="str">
        <f>+_xlfn.XLOOKUP(B13,Summary!$B$12:$B$121,Summary!$L$12:$L$121)</f>
        <v>-</v>
      </c>
      <c r="F13" s="387" t="str">
        <f>+_xlfn.XLOOKUP(B13,Summary!$B$12:$B$121,Summary!$O$12:$O$121)</f>
        <v>Santander Role</v>
      </c>
      <c r="G13" s="387"/>
      <c r="H13" s="387" t="str">
        <f>+_xlfn.XLOOKUP(B13,Summary!$B$12:$B$121,Summary!$AH$12:$AH$121)</f>
        <v>N</v>
      </c>
    </row>
    <row r="14" spans="2:11" ht="48" customHeight="1" x14ac:dyDescent="0.5">
      <c r="B14" s="387" t="s">
        <v>93</v>
      </c>
      <c r="C14" s="387" t="str">
        <f>+_xlfn.XLOOKUP(B14,Summary!$B$12:$B$121,Summary!$W$12:$W$121)</f>
        <v>N/A (ready to be integrated trhough New Mercurio)</v>
      </c>
      <c r="D14" s="387" t="str">
        <f>+_xlfn.XLOOKUP(B14,Summary!$B$12:$B$121,Summary!$V$12:$V$121)</f>
        <v>Credit Approval</v>
      </c>
      <c r="E14" s="387" t="str">
        <f>+_xlfn.XLOOKUP(B14,Summary!$B$12:$B$121,Summary!$L$12:$L$121)</f>
        <v>Screen: Loans --&gt; Loans Detail --&gt; Loans Detail --&gt; Loan Name</v>
      </c>
      <c r="F14" s="387" t="str">
        <f>+_xlfn.XLOOKUP(B14,Summary!$B$12:$B$121,Summary!$O$12:$O$121)</f>
        <v>Facility name</v>
      </c>
      <c r="G14" s="387"/>
      <c r="H14" s="387" t="str">
        <f>+_xlfn.XLOOKUP(B14,Summary!$B$12:$B$121,Summary!$AH$12:$AH$121)</f>
        <v>Y</v>
      </c>
    </row>
    <row r="15" spans="2:11" ht="48" customHeight="1" x14ac:dyDescent="0.5">
      <c r="B15" s="387" t="s">
        <v>98</v>
      </c>
      <c r="C15" s="387" t="str">
        <f>+_xlfn.XLOOKUP(B15,Summary!$B$12:$B$121,Summary!$W$12:$W$121)</f>
        <v>N/A (ready to be integrated trhough New Mercurio)</v>
      </c>
      <c r="D15" s="387" t="str">
        <f>+_xlfn.XLOOKUP(B15,Summary!$B$12:$B$121,Summary!$V$12:$V$121)</f>
        <v>Credit Approval</v>
      </c>
      <c r="E15" s="387" t="str">
        <f>+_xlfn.XLOOKUP(B15,Summary!$B$12:$B$121,Summary!$L$12:$L$121)</f>
        <v xml:space="preserve"> - Screen: Loans --&gt; Loan Details --&gt; Product Details --&gt; Purpose Code</v>
      </c>
      <c r="F15" s="387" t="str">
        <f>+_xlfn.XLOOKUP(B15,Summary!$B$12:$B$121,Summary!$O$12:$O$121)</f>
        <v>Purpose</v>
      </c>
      <c r="G15" s="387"/>
      <c r="H15" s="387" t="str">
        <f>+_xlfn.XLOOKUP(B15,Summary!$B$12:$B$121,Summary!$AH$12:$AH$121)</f>
        <v>N</v>
      </c>
    </row>
    <row r="16" spans="2:11" ht="48" customHeight="1" x14ac:dyDescent="0.5">
      <c r="B16" s="387" t="s">
        <v>104</v>
      </c>
      <c r="C16" s="387" t="str">
        <f>+_xlfn.XLOOKUP(B16,Summary!$B$12:$B$121,Summary!$W$12:$W$121)</f>
        <v>N/A (ready to be integrated trhough New Mercurio)</v>
      </c>
      <c r="D16" s="387" t="str">
        <f>+_xlfn.XLOOKUP(B16,Summary!$B$12:$B$121,Summary!$V$12:$V$121)</f>
        <v>Credit Approval</v>
      </c>
      <c r="E16" s="387" t="str">
        <f>+_xlfn.XLOOKUP(B16,Summary!$B$12:$B$121,Summary!$L$12:$L$121)</f>
        <v>Screen: Loans --&gt; Booking --&gt; Deal Classification --&gt; Expense Code</v>
      </c>
      <c r="F16" s="387" t="str">
        <f>+_xlfn.XLOOKUP(B16,Summary!$B$12:$B$121,Summary!$O$12:$O$121)</f>
        <v>Expense Code</v>
      </c>
      <c r="G16" s="387"/>
      <c r="H16" s="387" t="str">
        <f>+_xlfn.XLOOKUP(B16,Summary!$B$12:$B$121,Summary!$AH$12:$AH$121)</f>
        <v>Y</v>
      </c>
    </row>
    <row r="17" spans="2:8" ht="48" customHeight="1" x14ac:dyDescent="0.5">
      <c r="B17" s="387" t="s">
        <v>107</v>
      </c>
      <c r="C17" s="387" t="str">
        <f>+_xlfn.XLOOKUP(B17,Summary!$B$12:$B$121,Summary!$W$12:$W$121)</f>
        <v>N/A (ready to be integrated trhough New Mercurio)</v>
      </c>
      <c r="D17" s="387" t="str">
        <f>+_xlfn.XLOOKUP(B17,Summary!$B$12:$B$121,Summary!$V$12:$V$121)</f>
        <v>Credit Approval</v>
      </c>
      <c r="E17" s="387" t="str">
        <f>+_xlfn.XLOOKUP(B17,Summary!$B$12:$B$121,Summary!$L$12:$L$121)</f>
        <v>Screen: Loans --&gt; Booking --&gt; Deal Classification --&gt; Risk Type</v>
      </c>
      <c r="F17" s="387" t="str">
        <f>+_xlfn.XLOOKUP(B17,Summary!$B$12:$B$121,Summary!$O$12:$O$121)</f>
        <v>Risk Type</v>
      </c>
      <c r="G17" s="387"/>
      <c r="H17" s="387" t="str">
        <f>+_xlfn.XLOOKUP(B17,Summary!$B$12:$B$121,Summary!$AH$12:$AH$121)</f>
        <v>Y</v>
      </c>
    </row>
    <row r="18" spans="2:8" ht="48" customHeight="1" x14ac:dyDescent="0.5">
      <c r="B18" s="387" t="s">
        <v>110</v>
      </c>
      <c r="C18" s="387" t="str">
        <f>+_xlfn.XLOOKUP(B18,Summary!$B$12:$B$121,Summary!$W$12:$W$121)</f>
        <v>N/A (ready to be integrated trhough New Mercurio)</v>
      </c>
      <c r="D18" s="387" t="str">
        <f>+_xlfn.XLOOKUP(B18,Summary!$B$12:$B$121,Summary!$V$12:$V$121)</f>
        <v>Credit Approval</v>
      </c>
      <c r="E18" s="387" t="str">
        <f>+_xlfn.XLOOKUP(B18,Summary!$B$12:$B$121,Summary!$L$12:$L$121)</f>
        <v xml:space="preserve"> - Screen: Loans --&gt; Loans Details --&gt; Product Details --&gt; PRODUCT</v>
      </c>
      <c r="F18" s="387" t="str">
        <f>+_xlfn.XLOOKUP(B18,Summary!$B$12:$B$121,Summary!$O$12:$O$121)</f>
        <v>Facility Type</v>
      </c>
      <c r="G18" s="387"/>
      <c r="H18" s="387" t="str">
        <f>+_xlfn.XLOOKUP(B18,Summary!$B$12:$B$121,Summary!$AH$12:$AH$121)</f>
        <v>Y</v>
      </c>
    </row>
    <row r="19" spans="2:8" ht="48" customHeight="1" x14ac:dyDescent="0.5">
      <c r="B19" s="387" t="s">
        <v>114</v>
      </c>
      <c r="C19" s="387" t="str">
        <f>+_xlfn.XLOOKUP(B19,Summary!$B$12:$B$121,Summary!$W$12:$W$121)</f>
        <v>N/A (ready to be integrated trhough New Mercurio)</v>
      </c>
      <c r="D19" s="387" t="str">
        <f>+_xlfn.XLOOKUP(B19,Summary!$B$12:$B$121,Summary!$V$12:$V$121)</f>
        <v>Credit Approval</v>
      </c>
      <c r="E19" s="387" t="str">
        <f>+_xlfn.XLOOKUP(B19,Summary!$B$12:$B$121,Summary!$L$12:$L$121)</f>
        <v xml:space="preserve"> - Screen: Loans --&gt; Loan Details --&gt; Amounts --&gt; Notional/ Total Facility</v>
      </c>
      <c r="F19" s="387" t="str">
        <f>+_xlfn.XLOOKUP(B19,Summary!$B$12:$B$121,Summary!$O$12:$O$121)</f>
        <v>Global Amount</v>
      </c>
      <c r="G19" s="387"/>
      <c r="H19" s="387" t="str">
        <f>+_xlfn.XLOOKUP(B19,Summary!$B$12:$B$121,Summary!$AH$12:$AH$121)</f>
        <v>Y</v>
      </c>
    </row>
    <row r="20" spans="2:8" ht="48" customHeight="1" x14ac:dyDescent="0.5">
      <c r="B20" s="387" t="s">
        <v>121</v>
      </c>
      <c r="C20" s="387" t="str">
        <f>+_xlfn.XLOOKUP(B20,Summary!$B$12:$B$121,Summary!$W$12:$W$121)</f>
        <v>N/A (ready to be integrated trhough New Mercurio)</v>
      </c>
      <c r="D20" s="387" t="str">
        <f>+_xlfn.XLOOKUP(B20,Summary!$B$12:$B$121,Summary!$V$12:$V$121)</f>
        <v>Credit Approval</v>
      </c>
      <c r="E20" s="387" t="str">
        <f>+_xlfn.XLOOKUP(B20,Summary!$B$12:$B$121,Summary!$L$12:$L$121)</f>
        <v xml:space="preserve"> - Screen: Loans --&gt; Participation --&gt; IFRS9 --&gt; SANTANDER'S PARTICIPATION IN FACILITY</v>
      </c>
      <c r="F20" s="387" t="str">
        <f>+_xlfn.XLOOKUP(B20,Summary!$B$12:$B$121,Summary!$O$12:$O$121)</f>
        <v>Santander Amount</v>
      </c>
      <c r="G20" s="387"/>
      <c r="H20" s="387" t="str">
        <f>+_xlfn.XLOOKUP(B20,Summary!$B$12:$B$121,Summary!$AH$12:$AH$121)</f>
        <v>Y</v>
      </c>
    </row>
    <row r="21" spans="2:8" ht="48" customHeight="1" x14ac:dyDescent="0.5">
      <c r="B21" s="387" t="s">
        <v>128</v>
      </c>
      <c r="C21" s="387" t="str">
        <f>+_xlfn.XLOOKUP(B21,Summary!$B$12:$B$121,Summary!$W$12:$W$121)</f>
        <v>NEW - To be generated in 1SS as a calculation of "Facility Santander Amount"/"Facility Global Amount"</v>
      </c>
      <c r="D21" s="387" t="str">
        <f>+_xlfn.XLOOKUP(B21,Summary!$B$12:$B$121,Summary!$V$12:$V$121)</f>
        <v>1SS</v>
      </c>
      <c r="E21" s="387" t="str">
        <f>+_xlfn.XLOOKUP(B21,Summary!$B$12:$B$121,Summary!$L$12:$L$121)</f>
        <v>-</v>
      </c>
      <c r="F21" s="387" t="str">
        <f>+_xlfn.XLOOKUP(B21,Summary!$B$12:$B$121,Summary!$O$12:$O$121)</f>
        <v>-</v>
      </c>
      <c r="G21" s="387"/>
      <c r="H21" s="387" t="str">
        <f>+_xlfn.XLOOKUP(B21,Summary!$B$12:$B$121,Summary!$AH$12:$AH$121)</f>
        <v>N</v>
      </c>
    </row>
    <row r="22" spans="2:8" ht="48" customHeight="1" x14ac:dyDescent="0.5">
      <c r="B22" s="396" t="s">
        <v>131</v>
      </c>
      <c r="C22" s="396" t="str">
        <f>+_xlfn.XLOOKUP(B22,Summary!$B$12:$B$121,Summary!$W$12:$W$121)</f>
        <v>NEW - New field to be generated in 1SS for future manual input.</v>
      </c>
      <c r="D22" s="396" t="str">
        <f>+_xlfn.XLOOKUP(B22,Summary!$B$12:$B$121,Summary!$V$12:$V$121)</f>
        <v>Manual</v>
      </c>
      <c r="E22" s="396" t="str">
        <f>+_xlfn.XLOOKUP(B22,Summary!$B$12:$B$121,Summary!$L$12:$L$121)</f>
        <v xml:space="preserve"> - Screen: Loans --&gt; Loan Details --&gt; Amounts --&gt; Target Final Take</v>
      </c>
      <c r="F22" s="396" t="str">
        <f>+_xlfn.XLOOKUP(B22,Summary!$B$12:$B$121,Summary!$O$12:$O$121)</f>
        <v>-</v>
      </c>
      <c r="G22" s="396"/>
      <c r="H22" s="396" t="str">
        <f>+_xlfn.XLOOKUP(B22,Summary!$B$12:$B$121,Summary!$AH$12:$AH$121)</f>
        <v>N</v>
      </c>
    </row>
    <row r="23" spans="2:8" ht="48" customHeight="1" x14ac:dyDescent="0.5">
      <c r="B23" s="387" t="s">
        <v>135</v>
      </c>
      <c r="C23" s="387" t="str">
        <f>+_xlfn.XLOOKUP(B23,Summary!$B$12:$B$121,Summary!$W$12:$W$121)</f>
        <v>N/A (ready to be integrated trhough New Mercurio)</v>
      </c>
      <c r="D23" s="387" t="str">
        <f>+_xlfn.XLOOKUP(B23,Summary!$B$12:$B$121,Summary!$V$12:$V$121)</f>
        <v>Credit Approval</v>
      </c>
      <c r="E23" s="387" t="str">
        <f>+_xlfn.XLOOKUP(B23,Summary!$B$12:$B$121,Summary!$L$12:$L$121)</f>
        <v xml:space="preserve"> - Screen: Loans --&gt; Loan Details --&gt; Final Closing Terms --&gt; Santander Final Allocation (U/W phase)</v>
      </c>
      <c r="F23" s="387" t="str">
        <f>+_xlfn.XLOOKUP(B23,Summary!$B$12:$B$121,Summary!$O$12:$O$121)</f>
        <v>Target Final Take</v>
      </c>
      <c r="G23" s="387"/>
      <c r="H23" s="387" t="str">
        <f>+_xlfn.XLOOKUP(B23,Summary!$B$12:$B$121,Summary!$AH$12:$AH$121)</f>
        <v>N</v>
      </c>
    </row>
    <row r="24" spans="2:8" ht="48" customHeight="1" x14ac:dyDescent="0.5">
      <c r="B24" s="396" t="s">
        <v>140</v>
      </c>
      <c r="C24" s="396" t="str">
        <f>+_xlfn.XLOOKUP(B24,Summary!$B$12:$B$121,Summary!$W$12:$W$121)</f>
        <v>NEW - New field to be generated in 1SS for future manual input.</v>
      </c>
      <c r="D24" s="396" t="str">
        <f>+_xlfn.XLOOKUP(B24,Summary!$B$12:$B$121,Summary!$V$12:$V$121)</f>
        <v>Manual</v>
      </c>
      <c r="E24" s="396" t="str">
        <f>+_xlfn.XLOOKUP(B24,Summary!$B$12:$B$121,Summary!$L$12:$L$121)</f>
        <v xml:space="preserve"> - Screen: Loans --&gt; Loan Details --&gt; Final Closing Terms --&gt; Santander Final Allocation (Closing phase)</v>
      </c>
      <c r="F24" s="396" t="str">
        <f>+_xlfn.XLOOKUP(B24,Summary!$B$12:$B$121,Summary!$O$12:$O$121)</f>
        <v>-</v>
      </c>
      <c r="G24" s="396"/>
      <c r="H24" s="396" t="str">
        <f>+_xlfn.XLOOKUP(B24,Summary!$B$12:$B$121,Summary!$AH$12:$AH$121)</f>
        <v>N</v>
      </c>
    </row>
    <row r="25" spans="2:8" ht="48" customHeight="1" x14ac:dyDescent="0.5">
      <c r="B25" s="387" t="s">
        <v>143</v>
      </c>
      <c r="C25" s="387" t="str">
        <f>+_xlfn.XLOOKUP(B25,Summary!$B$12:$B$121,Summary!$W$12:$W$121)</f>
        <v>N/A (ready to be integrated trhough New Mercurio)</v>
      </c>
      <c r="D25" s="387" t="str">
        <f>+_xlfn.XLOOKUP(B25,Summary!$B$12:$B$121,Summary!$V$12:$V$121)</f>
        <v>Credit Approval</v>
      </c>
      <c r="E25" s="387" t="str">
        <f>+_xlfn.XLOOKUP(B25,Summary!$B$12:$B$121,Summary!$L$12:$L$121)</f>
        <v xml:space="preserve"> - Screen: Loans --&gt; Loan Details --&gt; Amounts --&gt; CURRENCY ISO CODE</v>
      </c>
      <c r="F25" s="387" t="str">
        <f>+_xlfn.XLOOKUP(B25,Summary!$B$12:$B$121,Summary!$O$12:$O$121)</f>
        <v>Currency</v>
      </c>
      <c r="G25" s="387"/>
      <c r="H25" s="387" t="str">
        <f>+_xlfn.XLOOKUP(B25,Summary!$B$12:$B$121,Summary!$AH$12:$AH$121)</f>
        <v>Y</v>
      </c>
    </row>
    <row r="26" spans="2:8" ht="48" customHeight="1" x14ac:dyDescent="0.5">
      <c r="B26" s="387" t="s">
        <v>147</v>
      </c>
      <c r="C26" s="387" t="str">
        <f>+_xlfn.XLOOKUP(B26,Summary!$B$12:$B$121,Summary!$W$12:$W$121)</f>
        <v>N/A (ready to be integrated trhough New Mercurio)</v>
      </c>
      <c r="D26" s="387" t="str">
        <f>+_xlfn.XLOOKUP(B26,Summary!$B$12:$B$121,Summary!$V$12:$V$121)</f>
        <v>Credit Approval</v>
      </c>
      <c r="E26" s="387" t="str">
        <f>+_xlfn.XLOOKUP(B26,Summary!$B$12:$B$121,Summary!$L$12:$L$121)</f>
        <v xml:space="preserve"> - Screen: Loans --&gt; Loans Details --&gt; Terms --&gt; LOAN TERM/ TENOR
 - Screen: Loans --&gt; Loans Details --&gt; Interest rate --&gt; Middle Office/ Back Office --&gt; Tenor</v>
      </c>
      <c r="F26" s="387" t="str">
        <f>+_xlfn.XLOOKUP(B26,Summary!$B$12:$B$121,Summary!$O$12:$O$121)</f>
        <v>Tenor Period</v>
      </c>
      <c r="G26" s="387"/>
      <c r="H26" s="387" t="str">
        <f>+_xlfn.XLOOKUP(B26,Summary!$B$12:$B$121,Summary!$AH$12:$AH$121)</f>
        <v>N</v>
      </c>
    </row>
    <row r="27" spans="2:8" ht="48" customHeight="1" x14ac:dyDescent="0.5">
      <c r="B27" s="387" t="s">
        <v>153</v>
      </c>
      <c r="C27" s="387" t="str">
        <f>+_xlfn.XLOOKUP(B27,Summary!$B$12:$B$121,Summary!$W$12:$W$121)</f>
        <v>NEW - New field to be generated in 1SS.</v>
      </c>
      <c r="D27" s="387" t="str">
        <f>+_xlfn.XLOOKUP(B27,Summary!$B$12:$B$121,Summary!$V$12:$V$121)</f>
        <v>1SS</v>
      </c>
      <c r="E27" s="387" t="str">
        <f>+_xlfn.XLOOKUP(B27,Summary!$B$12:$B$121,Summary!$L$12:$L$121)</f>
        <v>-</v>
      </c>
      <c r="F27" s="387" t="str">
        <f>+_xlfn.XLOOKUP(B27,Summary!$B$12:$B$121,Summary!$O$12:$O$121)</f>
        <v>-</v>
      </c>
      <c r="G27" s="387"/>
      <c r="H27" s="387" t="str">
        <f>+_xlfn.XLOOKUP(B27,Summary!$B$12:$B$121,Summary!$AH$12:$AH$121)</f>
        <v>Y</v>
      </c>
    </row>
    <row r="28" spans="2:8" ht="48" customHeight="1" x14ac:dyDescent="0.5">
      <c r="B28" s="387" t="s">
        <v>158</v>
      </c>
      <c r="C28" s="387" t="str">
        <f>+_xlfn.XLOOKUP(B28,Summary!$B$12:$B$121,Summary!$W$12:$W$121)</f>
        <v xml:space="preserve">To be confirmed by Mercurio Team:
- It is known that in Mercurio there is a YES/NO flag called SPPI Passed. If "Yes", HTC and HTCS amounts become active. If "No", FVPL becomes active.
- The Mercurio Team has been asked how they differentiate between the HTC and HTCS amounts; waiting for their response. </v>
      </c>
      <c r="D28" s="387" t="str">
        <f>+_xlfn.XLOOKUP(B28,Summary!$B$12:$B$121,Summary!$V$12:$V$121)</f>
        <v>Credit Approval</v>
      </c>
      <c r="E28" s="387" t="str">
        <f>+_xlfn.XLOOKUP(B28,Summary!$B$12:$B$121,Summary!$L$12:$L$121)</f>
        <v>Screen: Loans --&gt; Details --&gt; Participation --&gt; IFRS9 --&gt; Business Model</v>
      </c>
      <c r="F28" s="387" t="str">
        <f>+_xlfn.XLOOKUP(B28,Summary!$B$12:$B$121,Summary!$O$12:$O$121)</f>
        <v>-</v>
      </c>
      <c r="G28" s="387"/>
      <c r="H28" s="387" t="str">
        <f>+_xlfn.XLOOKUP(B28,Summary!$B$12:$B$121,Summary!$AH$12:$AH$121)</f>
        <v>Y</v>
      </c>
    </row>
    <row r="29" spans="2:8" ht="48" customHeight="1" x14ac:dyDescent="0.5">
      <c r="B29" s="387" t="s">
        <v>165</v>
      </c>
      <c r="C29" s="387" t="str">
        <f>+_xlfn.XLOOKUP(B29,Summary!$B$12:$B$121,Summary!$W$12:$W$121)</f>
        <v>N/A (ready to be integrated trhough New Mercurio)</v>
      </c>
      <c r="D29" s="387" t="str">
        <f>+_xlfn.XLOOKUP(B29,Summary!$B$12:$B$121,Summary!$V$12:$V$121)</f>
        <v>Credit Approval</v>
      </c>
      <c r="E29" s="387" t="str">
        <f>+_xlfn.XLOOKUP(B29,Summary!$B$12:$B$121,Summary!$L$12:$L$121)</f>
        <v>Screen: Loans --&gt; Details --&gt; Participation --&gt; IFRS9 --&gt; Amount Applicable to HTC</v>
      </c>
      <c r="F29" s="387" t="str">
        <f>+_xlfn.XLOOKUP(B29,Summary!$B$12:$B$121,Summary!$O$12:$O$121)</f>
        <v>HTC</v>
      </c>
      <c r="G29" s="387"/>
      <c r="H29" s="387" t="str">
        <f>+_xlfn.XLOOKUP(B29,Summary!$B$12:$B$121,Summary!$AH$12:$AH$121)</f>
        <v>Y</v>
      </c>
    </row>
    <row r="30" spans="2:8" ht="48" customHeight="1" x14ac:dyDescent="0.5">
      <c r="B30" s="387" t="s">
        <v>169</v>
      </c>
      <c r="C30" s="387" t="str">
        <f>+_xlfn.XLOOKUP(B30,Summary!$B$12:$B$121,Summary!$W$12:$W$121)</f>
        <v>N/A (ready to be integrated trhough New Mercurio)</v>
      </c>
      <c r="D30" s="387" t="str">
        <f>+_xlfn.XLOOKUP(B30,Summary!$B$12:$B$121,Summary!$V$12:$V$121)</f>
        <v>Credit Approval</v>
      </c>
      <c r="E30" s="387" t="str">
        <f>+_xlfn.XLOOKUP(B30,Summary!$B$12:$B$121,Summary!$L$12:$L$121)</f>
        <v>Screen: Loans --&gt; Details --&gt; Participation --&gt; IFRS9 --&gt; Amount Applicable to HTCS</v>
      </c>
      <c r="F30" s="387" t="str">
        <f>+_xlfn.XLOOKUP(B30,Summary!$B$12:$B$121,Summary!$O$12:$O$121)</f>
        <v>HTCS</v>
      </c>
      <c r="G30" s="387"/>
      <c r="H30" s="387" t="str">
        <f>+_xlfn.XLOOKUP(B30,Summary!$B$12:$B$121,Summary!$AH$12:$AH$121)</f>
        <v>Y</v>
      </c>
    </row>
    <row r="31" spans="2:8" ht="48" customHeight="1" x14ac:dyDescent="0.5">
      <c r="B31" s="387" t="s">
        <v>173</v>
      </c>
      <c r="C31" s="387" t="str">
        <f>+_xlfn.XLOOKUP(B31,Summary!$B$12:$B$121,Summary!$W$12:$W$121)</f>
        <v>N/A (ready to be integrated trhough New Mercurio)</v>
      </c>
      <c r="D31" s="387" t="str">
        <f>+_xlfn.XLOOKUP(B31,Summary!$B$12:$B$121,Summary!$V$12:$V$121)</f>
        <v>Credit Approval</v>
      </c>
      <c r="E31" s="387" t="str">
        <f>+_xlfn.XLOOKUP(B31,Summary!$B$12:$B$121,Summary!$L$12:$L$121)</f>
        <v>-</v>
      </c>
      <c r="F31" s="387" t="str">
        <f>+_xlfn.XLOOKUP(B31,Summary!$B$12:$B$121,Summary!$O$12:$O$121)</f>
        <v>FVPL</v>
      </c>
      <c r="G31" s="387"/>
      <c r="H31" s="387" t="str">
        <f>+_xlfn.XLOOKUP(B31,Summary!$B$12:$B$121,Summary!$AH$12:$AH$121)</f>
        <v>Y</v>
      </c>
    </row>
    <row r="32" spans="2:8" ht="48" customHeight="1" x14ac:dyDescent="0.5">
      <c r="B32" s="387" t="s">
        <v>180</v>
      </c>
      <c r="C32" s="387" t="str">
        <f>+_xlfn.XLOOKUP(B32,Summary!$B$12:$B$121,Summary!$W$12:$W$121)</f>
        <v>N/A (ready to be integrated trhough New Mercurio)</v>
      </c>
      <c r="D32" s="387" t="str">
        <f>+_xlfn.XLOOKUP(B32,Summary!$B$12:$B$121,Summary!$V$12:$V$121)</f>
        <v>Credit Approval</v>
      </c>
      <c r="E32" s="387" t="str">
        <f>+_xlfn.XLOOKUP(B32,Summary!$B$12:$B$121,Summary!$L$12:$L$121)</f>
        <v>Screen: Clients --&gt; Details --&gt; Client Information --&gt;  Client Name</v>
      </c>
      <c r="F32" s="387" t="str">
        <f>+_xlfn.XLOOKUP(B32,Summary!$B$12:$B$121,Summary!$O$12:$O$121)</f>
        <v>Client Name</v>
      </c>
      <c r="G32" s="387"/>
      <c r="H32" s="387" t="str">
        <f>+_xlfn.XLOOKUP(B32,Summary!$B$12:$B$121,Summary!$AH$12:$AH$121)</f>
        <v>N</v>
      </c>
    </row>
    <row r="33" spans="2:8" ht="48" customHeight="1" x14ac:dyDescent="0.5">
      <c r="B33" s="387" t="s">
        <v>190</v>
      </c>
      <c r="C33" s="387" t="str">
        <f>+_xlfn.XLOOKUP(B33,Summary!$B$12:$B$121,Summary!$W$12:$W$121)</f>
        <v>To be confirmed by Aqua Team that this field is correctly available and meets the required definition of the field, for its future integration through Aqua.</v>
      </c>
      <c r="D33" s="387" t="str">
        <f>+_xlfn.XLOOKUP(B33,Summary!$B$12:$B$121,Summary!$V$12:$V$121)</f>
        <v>Aqua</v>
      </c>
      <c r="E33" s="387" t="str">
        <f>+_xlfn.XLOOKUP(B33,Summary!$B$12:$B$121,Summary!$L$12:$L$121)</f>
        <v>Screen: Clients --&gt; Details --&gt; Client Information --&gt;  CLIENT ID (GBO)</v>
      </c>
      <c r="F33" s="387" t="str">
        <f>+_xlfn.XLOOKUP(B33,Summary!$B$12:$B$121,Summary!$O$12:$O$121)</f>
        <v>Internal Code</v>
      </c>
      <c r="G33" s="387"/>
      <c r="H33" s="387" t="str">
        <f>+_xlfn.XLOOKUP(B33,Summary!$B$12:$B$121,Summary!$AH$12:$AH$121)</f>
        <v>N</v>
      </c>
    </row>
    <row r="34" spans="2:8" ht="48" customHeight="1" x14ac:dyDescent="0.5">
      <c r="B34" s="387" t="s">
        <v>196</v>
      </c>
      <c r="C34" s="387" t="str">
        <f>+_xlfn.XLOOKUP(B34,Summary!$B$12:$B$121,Summary!$W$12:$W$121)</f>
        <v>N/A (ready to be integrated trhough New Mercurio)</v>
      </c>
      <c r="D34" s="387" t="str">
        <f>+_xlfn.XLOOKUP(B34,Summary!$B$12:$B$121,Summary!$V$12:$V$121)</f>
        <v>Credit Approval</v>
      </c>
      <c r="E34" s="387" t="str">
        <f>+_xlfn.XLOOKUP(B34,Summary!$B$12:$B$121,Summary!$L$12:$L$121)</f>
        <v>Screen: Clients --&gt; Credit Details --&gt; Industry Information --&gt; Sponsor</v>
      </c>
      <c r="F34" s="387" t="str">
        <f>+_xlfn.XLOOKUP(B34,Summary!$B$12:$B$121,Summary!$O$12:$O$121)</f>
        <v>Sponsor</v>
      </c>
      <c r="G34" s="387"/>
      <c r="H34" s="387" t="str">
        <f>+_xlfn.XLOOKUP(B34,Summary!$B$12:$B$121,Summary!$AH$12:$AH$121)</f>
        <v>N</v>
      </c>
    </row>
    <row r="35" spans="2:8" ht="48" customHeight="1" x14ac:dyDescent="0.5">
      <c r="B35" s="387" t="s">
        <v>204</v>
      </c>
      <c r="C35" s="387" t="str">
        <f>+_xlfn.XLOOKUP(B35,Summary!$B$12:$B$121,Summary!$W$12:$W$121)</f>
        <v>To be confirmed by Aqua Team that this field is correctly available and meets the required definition of the field, for its future integration through Aqua.</v>
      </c>
      <c r="D35" s="387" t="str">
        <f>+_xlfn.XLOOKUP(B35,Summary!$B$12:$B$121,Summary!$V$12:$V$121)</f>
        <v>Aqua</v>
      </c>
      <c r="E35" s="387" t="str">
        <f>+_xlfn.XLOOKUP(B35,Summary!$B$12:$B$121,Summary!$L$12:$L$121)</f>
        <v>-</v>
      </c>
      <c r="F35" s="387" t="str">
        <f>+_xlfn.XLOOKUP(B35,Summary!$B$12:$B$121,Summary!$O$12:$O$121)</f>
        <v>-</v>
      </c>
      <c r="G35" s="387"/>
      <c r="H35" s="387" t="str">
        <f>+_xlfn.XLOOKUP(B35,Summary!$B$12:$B$121,Summary!$AH$12:$AH$121)</f>
        <v>N</v>
      </c>
    </row>
    <row r="36" spans="2:8" ht="48" customHeight="1" x14ac:dyDescent="0.5">
      <c r="B36" s="386" t="s">
        <v>2796</v>
      </c>
      <c r="C36" s="387" t="str">
        <f>+_xlfn.XLOOKUP(B36,Summary!$B$12:$B$121,Summary!$W$12:$W$121)</f>
        <v>To be confirmed by Mercurio Team:
- New field to be created in New Mercurio and then flow to 1SS.
Reminder: this field is at the Facility Level and must have multiple options available, as a Facility can have different Left Leads</v>
      </c>
      <c r="D36" s="387" t="str">
        <f>+_xlfn.XLOOKUP(B36,Summary!$B$12:$B$121,Summary!$V$12:$V$121)</f>
        <v>Credit Approval</v>
      </c>
      <c r="E36" s="387" t="str">
        <f>+_xlfn.XLOOKUP(B36,Summary!$B$12:$B$121,Summary!$L$12:$L$121)</f>
        <v>Screen: Loans --&gt; Product Details --&gt; Leading entities</v>
      </c>
      <c r="F36" s="387" t="str">
        <f>+_xlfn.XLOOKUP(B36,Summary!$B$12:$B$121,Summary!$O$12:$O$121)</f>
        <v>-</v>
      </c>
      <c r="G36" s="387"/>
      <c r="H36" s="387" t="str">
        <f>+_xlfn.XLOOKUP(B36,Summary!$B$12:$B$121,Summary!$AH$12:$AH$121)</f>
        <v>N</v>
      </c>
    </row>
    <row r="37" spans="2:8" ht="48" customHeight="1" x14ac:dyDescent="0.5">
      <c r="B37" s="387" t="s">
        <v>209</v>
      </c>
      <c r="C37" s="387" t="str">
        <f>+_xlfn.XLOOKUP(B37,Summary!$B$12:$B$121,Summary!$W$12:$W$121)</f>
        <v>To be confirmed by Mercurio Team:
- New field to be created in New Mercurio and then flow to 1SS.</v>
      </c>
      <c r="D37" s="387" t="str">
        <f>+_xlfn.XLOOKUP(B37,Summary!$B$12:$B$121,Summary!$V$12:$V$121)</f>
        <v>Credit Approval</v>
      </c>
      <c r="E37" s="387" t="str">
        <f>+_xlfn.XLOOKUP(B37,Summary!$B$12:$B$121,Summary!$L$12:$L$121)</f>
        <v>Screen: Loans --&gt; Participation --&gt; Participations/Syndication summary --&gt; Administrative Agent</v>
      </c>
      <c r="F37" s="387" t="str">
        <f>+_xlfn.XLOOKUP(B37,Summary!$B$12:$B$121,Summary!$O$12:$O$121)</f>
        <v>-</v>
      </c>
      <c r="G37" s="387"/>
      <c r="H37" s="387" t="str">
        <f>+_xlfn.XLOOKUP(B37,Summary!$B$12:$B$121,Summary!$AH$12:$AH$121)</f>
        <v>N</v>
      </c>
    </row>
    <row r="38" spans="2:8" ht="48" customHeight="1" x14ac:dyDescent="0.5">
      <c r="B38" s="387" t="s">
        <v>232</v>
      </c>
      <c r="C38" s="387" t="str">
        <f>+_xlfn.XLOOKUP(B38,Summary!$B$12:$B$121,Summary!$W$12:$W$121)</f>
        <v>To be confirmed by Mercurio Team:
- New field to be created in New Mercurio and then flow to 1SS.</v>
      </c>
      <c r="D38" s="387" t="str">
        <f>+_xlfn.XLOOKUP(B38,Summary!$B$12:$B$121,Summary!$V$12:$V$121)</f>
        <v>Credit Approval</v>
      </c>
      <c r="E38" s="387" t="str">
        <f>+_xlfn.XLOOKUP(B38,Summary!$B$12:$B$121,Summary!$L$12:$L$121)</f>
        <v xml:space="preserve"> - Screen: Clients --&gt; Details --&gt; Clients Information--&gt; CIB INDUSTRY
 - Screen: Clients --&gt; Credit Details --&gt; Industry Information --&gt; CIB INDUSTRY</v>
      </c>
      <c r="F38" s="387" t="str">
        <f>+_xlfn.XLOOKUP(B38,Summary!$B$12:$B$121,Summary!$O$12:$O$121)</f>
        <v>-</v>
      </c>
      <c r="G38" s="387"/>
      <c r="H38" s="387" t="str">
        <f>+_xlfn.XLOOKUP(B38,Summary!$B$12:$B$121,Summary!$AH$12:$AH$121)</f>
        <v>N</v>
      </c>
    </row>
    <row r="39" spans="2:8" ht="48" customHeight="1" x14ac:dyDescent="0.5">
      <c r="B39" s="387" t="s">
        <v>235</v>
      </c>
      <c r="C39" s="387" t="str">
        <f>+_xlfn.XLOOKUP(B39,Summary!$B$12:$B$121,Summary!$W$12:$W$121)</f>
        <v>To be confirmed by the user:
- Possible values that this field can take (examples).
Potential requirement to include this field in 1SS</v>
      </c>
      <c r="D39" s="387" t="str">
        <f>+_xlfn.XLOOKUP(B39,Summary!$B$12:$B$121,Summary!$V$12:$V$121)</f>
        <v>Credit Approval</v>
      </c>
      <c r="E39" s="387" t="str">
        <f>+_xlfn.XLOOKUP(B39,Summary!$B$12:$B$121,Summary!$L$12:$L$121)</f>
        <v>-</v>
      </c>
      <c r="F39" s="387" t="str">
        <f>+_xlfn.XLOOKUP(B39,Summary!$B$12:$B$121,Summary!$O$12:$O$121)</f>
        <v>-</v>
      </c>
      <c r="G39" s="387"/>
      <c r="H39" s="387" t="str">
        <f>+_xlfn.XLOOKUP(B39,Summary!$B$12:$B$121,Summary!$AH$12:$AH$121)</f>
        <v>N</v>
      </c>
    </row>
    <row r="40" spans="2:8" ht="48" customHeight="1" x14ac:dyDescent="0.5">
      <c r="B40" s="387" t="s">
        <v>237</v>
      </c>
      <c r="C40" s="387" t="str">
        <f>+_xlfn.XLOOKUP(B40,Summary!$B$12:$B$121,Summary!$W$12:$W$121)</f>
        <v>To be confirmed by Mercurio Team:
- New field to be created in New Mercurio and then flow to 1SS.</v>
      </c>
      <c r="D40" s="387" t="str">
        <f>+_xlfn.XLOOKUP(B40,Summary!$B$12:$B$121,Summary!$V$12:$V$121)</f>
        <v>Credit Approval</v>
      </c>
      <c r="E40" s="387" t="str">
        <f>+_xlfn.XLOOKUP(B40,Summary!$B$12:$B$121,Summary!$L$12:$L$121)</f>
        <v xml:space="preserve"> - Screen: Clients --&gt; Credit Details --&gt; Industry Information --&gt; NAICS CODE</v>
      </c>
      <c r="F40" s="387" t="str">
        <f>+_xlfn.XLOOKUP(B40,Summary!$B$12:$B$121,Summary!$O$12:$O$121)</f>
        <v>-</v>
      </c>
      <c r="G40" s="387"/>
      <c r="H40" s="387" t="str">
        <f>+_xlfn.XLOOKUP(B40,Summary!$B$12:$B$121,Summary!$AH$12:$AH$121)</f>
        <v>N</v>
      </c>
    </row>
    <row r="41" spans="2:8" ht="48" customHeight="1" x14ac:dyDescent="0.5">
      <c r="B41" s="387" t="s">
        <v>242</v>
      </c>
      <c r="C41" s="387" t="str">
        <f>+_xlfn.XLOOKUP(B41,Summary!$B$12:$B$121,Summary!$W$12:$W$121)</f>
        <v>To be confirmed by Mercurio Team:
- New field to be created in New Mercurio and then flow to 1SS.</v>
      </c>
      <c r="D41" s="387" t="str">
        <f>+_xlfn.XLOOKUP(B41,Summary!$B$12:$B$121,Summary!$V$12:$V$121)</f>
        <v>Credit Approval</v>
      </c>
      <c r="E41" s="387" t="str">
        <f>+_xlfn.XLOOKUP(B41,Summary!$B$12:$B$121,Summary!$L$12:$L$121)</f>
        <v xml:space="preserve"> - Screen: Clients --&gt; Credit Details --&gt; Industry Information --&gt; NAICS CODE</v>
      </c>
      <c r="F41" s="387" t="str">
        <f>+_xlfn.XLOOKUP(B41,Summary!$B$12:$B$121,Summary!$O$12:$O$121)</f>
        <v>-</v>
      </c>
      <c r="G41" s="387"/>
      <c r="H41" s="387" t="str">
        <f>+_xlfn.XLOOKUP(B41,Summary!$B$12:$B$121,Summary!$AH$12:$AH$121)</f>
        <v>N</v>
      </c>
    </row>
    <row r="42" spans="2:8" ht="48" customHeight="1" x14ac:dyDescent="0.5">
      <c r="B42" s="387" t="s">
        <v>245</v>
      </c>
      <c r="C42" s="387" t="str">
        <f>+_xlfn.XLOOKUP(B42,Summary!$B$12:$B$121,Summary!$W$12:$W$121)</f>
        <v>To be confirmed by Mercurio Team:
- New field to be created in New Mercurio and then flow to 1SS.</v>
      </c>
      <c r="D42" s="387" t="str">
        <f>+_xlfn.XLOOKUP(B42,Summary!$B$12:$B$121,Summary!$V$12:$V$121)</f>
        <v>Credit Approval</v>
      </c>
      <c r="E42" s="387" t="str">
        <f>+_xlfn.XLOOKUP(B42,Summary!$B$12:$B$121,Summary!$L$12:$L$121)</f>
        <v xml:space="preserve"> - Screen: Clients --&gt; Credit Details --&gt; Industry Information --&gt; NAICS CODE</v>
      </c>
      <c r="F42" s="387" t="str">
        <f>+_xlfn.XLOOKUP(B42,Summary!$B$12:$B$121,Summary!$O$12:$O$121)</f>
        <v>-</v>
      </c>
      <c r="G42" s="387"/>
      <c r="H42" s="387" t="str">
        <f>+_xlfn.XLOOKUP(B42,Summary!$B$12:$B$121,Summary!$AH$12:$AH$121)</f>
        <v>N</v>
      </c>
    </row>
    <row r="43" spans="2:8" ht="48" customHeight="1" x14ac:dyDescent="0.5">
      <c r="B43" s="387" t="s">
        <v>248</v>
      </c>
      <c r="C43" s="387" t="str">
        <f>+_xlfn.XLOOKUP(B43,Summary!$B$12:$B$121,Summary!$W$12:$W$121)</f>
        <v>N/A (ready to be integrated trhough New Mercurio)</v>
      </c>
      <c r="D43" s="387" t="str">
        <f>+_xlfn.XLOOKUP(B43,Summary!$B$12:$B$121,Summary!$V$12:$V$121)</f>
        <v>Credit Approval</v>
      </c>
      <c r="E43" s="387" t="str">
        <f>+_xlfn.XLOOKUP(B43,Summary!$B$12:$B$121,Summary!$L$12:$L$121)</f>
        <v>Screen: Loan --&gt; Loan Details --&gt; Additional Credit Details --&gt; ECB Leverage</v>
      </c>
      <c r="F43" s="387" t="str">
        <f>+_xlfn.XLOOKUP(B43,Summary!$B$12:$B$121,Summary!$O$12:$O$121)</f>
        <v>ID_REQUEST_LEVERAGE_ENGINE</v>
      </c>
      <c r="G43" s="387"/>
      <c r="H43" s="387" t="str">
        <f>+_xlfn.XLOOKUP(B43,Summary!$B$12:$B$121,Summary!$AH$12:$AH$121)</f>
        <v>N</v>
      </c>
    </row>
    <row r="44" spans="2:8" ht="48" customHeight="1" x14ac:dyDescent="0.5">
      <c r="B44" s="387" t="s">
        <v>252</v>
      </c>
      <c r="C44" s="387" t="str">
        <f>+_xlfn.XLOOKUP(B44,Summary!$B$12:$B$121,Summary!$W$12:$W$121)</f>
        <v>FED Leveraged engine not available. 
To be confirmed by Martin:
- The dependency is created.
To be confirmed by Vicente/Risk/Isabel Polo:
- The current status of this field.</v>
      </c>
      <c r="D44" s="387" t="str">
        <f>+_xlfn.XLOOKUP(B44,Summary!$B$12:$B$121,Summary!$V$12:$V$121)</f>
        <v>Credit Approval</v>
      </c>
      <c r="E44" s="387" t="str">
        <f>+_xlfn.XLOOKUP(B44,Summary!$B$12:$B$121,Summary!$L$12:$L$121)</f>
        <v>-</v>
      </c>
      <c r="F44" s="387" t="str">
        <f>+_xlfn.XLOOKUP(B44,Summary!$B$12:$B$121,Summary!$O$12:$O$121)</f>
        <v>-</v>
      </c>
      <c r="G44" s="387"/>
      <c r="H44" s="387" t="str">
        <f>+_xlfn.XLOOKUP(B44,Summary!$B$12:$B$121,Summary!$AH$12:$AH$121)</f>
        <v>N</v>
      </c>
    </row>
    <row r="45" spans="2:8" ht="48" customHeight="1" x14ac:dyDescent="0.5">
      <c r="B45" s="387" t="s">
        <v>254</v>
      </c>
      <c r="C45" s="387" t="str">
        <f>+_xlfn.XLOOKUP(B45,Summary!$B$12:$B$121,Summary!$W$12:$W$121)</f>
        <v>N/A (ready to be integrated trhough New Mercurio)</v>
      </c>
      <c r="D45" s="387" t="str">
        <f>+_xlfn.XLOOKUP(B45,Summary!$B$12:$B$121,Summary!$V$12:$V$121)</f>
        <v>Credit Approval</v>
      </c>
      <c r="E45" s="387" t="str">
        <f>+_xlfn.XLOOKUP(B45,Summary!$B$12:$B$121,Summary!$L$12:$L$121)</f>
        <v>Screen: Client --&gt; Credit Details --&gt; Perimeter --&gt; HLT</v>
      </c>
      <c r="F45" s="387" t="str">
        <f>+_xlfn.XLOOKUP(B45,Summary!$B$12:$B$121,Summary!$O$12:$O$121)</f>
        <v>HLF</v>
      </c>
      <c r="G45" s="387"/>
      <c r="H45" s="387" t="str">
        <f>+_xlfn.XLOOKUP(B45,Summary!$B$12:$B$121,Summary!$AH$12:$AH$121)</f>
        <v>N</v>
      </c>
    </row>
    <row r="46" spans="2:8" ht="48" customHeight="1" x14ac:dyDescent="0.5">
      <c r="B46" s="387" t="s">
        <v>259</v>
      </c>
      <c r="C46" s="387" t="str">
        <f>+_xlfn.XLOOKUP(B46,Summary!$B$12:$B$121,Summary!$W$12:$W$121)</f>
        <v>To be confirmed by Mercurio Team:
- New field to be created in New Mercurio and then flow to 1SS.</v>
      </c>
      <c r="D46" s="387" t="str">
        <f>+_xlfn.XLOOKUP(B46,Summary!$B$12:$B$121,Summary!$V$12:$V$121)</f>
        <v>Credit Approval</v>
      </c>
      <c r="E46" s="387" t="str">
        <f>+_xlfn.XLOOKUP(B46,Summary!$B$12:$B$121,Summary!$L$12:$L$121)</f>
        <v>Screen: Client --&gt; Credit Details --&gt; Perimeter --&gt; LBO</v>
      </c>
      <c r="F46" s="387" t="str">
        <f>+_xlfn.XLOOKUP(B46,Summary!$B$12:$B$121,Summary!$O$12:$O$121)</f>
        <v>-</v>
      </c>
      <c r="G46" s="387"/>
      <c r="H46" s="387" t="str">
        <f>+_xlfn.XLOOKUP(B46,Summary!$B$12:$B$121,Summary!$AH$12:$AH$121)</f>
        <v>N</v>
      </c>
    </row>
    <row r="47" spans="2:8" ht="48" customHeight="1" x14ac:dyDescent="0.5">
      <c r="B47" s="387" t="s">
        <v>2797</v>
      </c>
      <c r="C47" s="387" t="str">
        <f>+_xlfn.XLOOKUP(B47,Summary!$B$12:$B$121,Summary!$W$12:$W$121)</f>
        <v>N/A (ready to be integrated trhough New Mercurio)</v>
      </c>
      <c r="D47" s="387" t="str">
        <f>+_xlfn.XLOOKUP(B47,Summary!$B$12:$B$121,Summary!$V$12:$V$121)</f>
        <v>Credit Approval</v>
      </c>
      <c r="E47" s="387" t="str">
        <f>+_xlfn.XLOOKUP(B47,Summary!$B$12:$B$121,Summary!$L$12:$L$121)</f>
        <v>-</v>
      </c>
      <c r="F47" s="387" t="str">
        <f>+_xlfn.XLOOKUP(B47,Summary!$B$12:$B$121,Summary!$O$12:$O$121)</f>
        <v>CCF Financial Covenants</v>
      </c>
      <c r="G47" s="387"/>
      <c r="H47" s="387" t="str">
        <f>+_xlfn.XLOOKUP(B47,Summary!$B$12:$B$121,Summary!$AH$12:$AH$121)</f>
        <v>Y</v>
      </c>
    </row>
    <row r="48" spans="2:8" ht="48" customHeight="1" x14ac:dyDescent="0.5">
      <c r="B48" s="387" t="s">
        <v>264</v>
      </c>
      <c r="C48" s="387" t="str">
        <f>+_xlfn.XLOOKUP(B48,Summary!$B$12:$B$121,Summary!$W$12:$W$121)</f>
        <v>To be confirmed by the user:
- If this field can be retrieved from LFRC and if it is correctly calculated.
To be confirmed by Mercurio Team:
- New field to be created in New Mercurio and then flow to 1SS.</v>
      </c>
      <c r="D48" s="387" t="str">
        <f>+_xlfn.XLOOKUP(B48,Summary!$B$12:$B$121,Summary!$V$12:$V$121)</f>
        <v>Credit Approval</v>
      </c>
      <c r="E48" s="387" t="str">
        <f>+_xlfn.XLOOKUP(B48,Summary!$B$12:$B$121,Summary!$L$12:$L$121)</f>
        <v>-</v>
      </c>
      <c r="F48" s="387" t="str">
        <f>+_xlfn.XLOOKUP(B48,Summary!$B$12:$B$121,Summary!$O$12:$O$121)</f>
        <v>-</v>
      </c>
      <c r="G48" s="387"/>
      <c r="H48" s="387" t="str">
        <f>+_xlfn.XLOOKUP(B48,Summary!$B$12:$B$121,Summary!$AH$12:$AH$121)</f>
        <v>Y</v>
      </c>
    </row>
    <row r="49" spans="2:8" ht="48" customHeight="1" x14ac:dyDescent="0.5">
      <c r="B49" s="387" t="s">
        <v>270</v>
      </c>
      <c r="C49" s="387" t="str">
        <f>+_xlfn.XLOOKUP(B49,Summary!$B$12:$B$121,Summary!$W$12:$W$121)</f>
        <v>To be confirmed by the user:
- If duplicity with "Facility RWA"</v>
      </c>
      <c r="D49" s="387" t="str">
        <f>+_xlfn.XLOOKUP(B49,Summary!$B$12:$B$121,Summary!$V$12:$V$121)</f>
        <v>Credit Approval</v>
      </c>
      <c r="E49" s="387" t="str">
        <f>+_xlfn.XLOOKUP(B49,Summary!$B$12:$B$121,Summary!$L$12:$L$121)</f>
        <v>-</v>
      </c>
      <c r="F49" s="387" t="str">
        <f>+_xlfn.XLOOKUP(B49,Summary!$B$12:$B$121,Summary!$O$12:$O$121)</f>
        <v>-</v>
      </c>
      <c r="G49" s="387"/>
      <c r="H49" s="387" t="str">
        <f>+_xlfn.XLOOKUP(B49,Summary!$B$12:$B$121,Summary!$AH$12:$AH$121)</f>
        <v>Y</v>
      </c>
    </row>
    <row r="50" spans="2:8" ht="48" customHeight="1" x14ac:dyDescent="0.5">
      <c r="B50" s="387" t="s">
        <v>272</v>
      </c>
      <c r="C50" s="387" t="str">
        <f>+_xlfn.XLOOKUP(B50,Summary!$B$12:$B$121,Summary!$W$12:$W$121)</f>
        <v>N/A (ready to be integrated trhough New Mercurio)</v>
      </c>
      <c r="D50" s="387" t="str">
        <f>+_xlfn.XLOOKUP(B50,Summary!$B$12:$B$121,Summary!$V$12:$V$121)</f>
        <v>Credit Approval</v>
      </c>
      <c r="E50" s="387" t="str">
        <f>+_xlfn.XLOOKUP(B50,Summary!$B$12:$B$121,Summary!$L$12:$L$121)</f>
        <v xml:space="preserve"> - Screen: Loans --&gt; Profitability --&gt; Capital Profitability Metrics --&gt; RWA</v>
      </c>
      <c r="F50" s="387" t="str">
        <f>+_xlfn.XLOOKUP(B50,Summary!$B$12:$B$121,Summary!$O$12:$O$121)</f>
        <v>RWAs</v>
      </c>
      <c r="G50" s="387"/>
      <c r="H50" s="387" t="str">
        <f>+_xlfn.XLOOKUP(B50,Summary!$B$12:$B$121,Summary!$AH$12:$AH$121)</f>
        <v>Y</v>
      </c>
    </row>
    <row r="51" spans="2:8" ht="48" customHeight="1" x14ac:dyDescent="0.5">
      <c r="B51" s="387" t="s">
        <v>280</v>
      </c>
      <c r="C51" s="387" t="str">
        <f>+_xlfn.XLOOKUP(B51,Summary!$B$12:$B$121,Summary!$W$12:$W$121)</f>
        <v>N/A (ready to be integrated trhough New Mercurio)</v>
      </c>
      <c r="D51" s="387" t="str">
        <f>+_xlfn.XLOOKUP(B51,Summary!$B$12:$B$121,Summary!$V$12:$V$121)</f>
        <v>Credit Approval</v>
      </c>
      <c r="E51" s="387" t="str">
        <f>+_xlfn.XLOOKUP(B51,Summary!$B$12:$B$121,Summary!$L$12:$L$121)</f>
        <v xml:space="preserve"> - Screen: Loans --&gt; Profitability --&gt; Capital Profitability Metrics --&gt; RoRWA</v>
      </c>
      <c r="F51" s="387" t="str">
        <f>+_xlfn.XLOOKUP(B51,Summary!$B$12:$B$121,Summary!$O$12:$O$121)</f>
        <v>RoRWA</v>
      </c>
      <c r="G51" s="387"/>
      <c r="H51" s="387" t="str">
        <f>+_xlfn.XLOOKUP(B51,Summary!$B$12:$B$121,Summary!$AH$12:$AH$121)</f>
        <v>Y</v>
      </c>
    </row>
    <row r="52" spans="2:8" ht="48" customHeight="1" x14ac:dyDescent="0.5">
      <c r="B52" s="387" t="s">
        <v>307</v>
      </c>
      <c r="C52" s="387" t="str">
        <f>+_xlfn.XLOOKUP(B52,Summary!$B$12:$B$121,Summary!$W$12:$W$121)</f>
        <v>To be confirmed by the user:
- Relationship and differences between this field, Booking Entity and Country of Risk.
To be confirmed by Mercurio Team:
- New field to be created in New Mercurio and then flow to 1SS.</v>
      </c>
      <c r="D52" s="387" t="str">
        <f>+_xlfn.XLOOKUP(B52,Summary!$B$12:$B$121,Summary!$V$12:$V$121)</f>
        <v>Credit Approval</v>
      </c>
      <c r="E52" s="387" t="str">
        <f>+_xlfn.XLOOKUP(B52,Summary!$B$12:$B$121,Summary!$L$12:$L$121)</f>
        <v xml:space="preserve"> - Screen: Clients --&gt; Details --&gt; Business Segmentation --&gt; Business Region</v>
      </c>
      <c r="F52" s="387" t="str">
        <f>+_xlfn.XLOOKUP(B52,Summary!$B$12:$B$121,Summary!$O$12:$O$121)</f>
        <v>-</v>
      </c>
      <c r="G52" s="387"/>
      <c r="H52" s="387" t="str">
        <f>+_xlfn.XLOOKUP(B52,Summary!$B$12:$B$121,Summary!$AH$12:$AH$121)</f>
        <v>N</v>
      </c>
    </row>
    <row r="53" spans="2:8" ht="48" customHeight="1" x14ac:dyDescent="0.5">
      <c r="B53" s="387" t="s">
        <v>311</v>
      </c>
      <c r="C53" s="387" t="str">
        <f>+_xlfn.XLOOKUP(B53,Summary!$B$12:$B$121,Summary!$W$12:$W$121)</f>
        <v>To be confirmed by the user:
- Relationship and differences between this field, Originating Region and Country of Risk.
Ready to be integrated through Mercurio</v>
      </c>
      <c r="D53" s="387" t="str">
        <f>+_xlfn.XLOOKUP(B53,Summary!$B$12:$B$121,Summary!$V$12:$V$121)</f>
        <v>Credit Approval</v>
      </c>
      <c r="E53" s="387" t="str">
        <f>+_xlfn.XLOOKUP(B53,Summary!$B$12:$B$121,Summary!$L$12:$L$121)</f>
        <v>Screen: Loans --&gt; Loans Details --&gt; Product Details --&gt; BOOKING ENTITY</v>
      </c>
      <c r="F53" s="387" t="str">
        <f>+_xlfn.XLOOKUP(B53,Summary!$B$12:$B$121,Summary!$O$12:$O$121)</f>
        <v>Booking Unit</v>
      </c>
      <c r="G53" s="387"/>
      <c r="H53" s="387" t="str">
        <f>+_xlfn.XLOOKUP(B53,Summary!$B$12:$B$121,Summary!$AH$12:$AH$121)</f>
        <v>N</v>
      </c>
    </row>
    <row r="54" spans="2:8" ht="48" customHeight="1" x14ac:dyDescent="0.5">
      <c r="B54" s="387" t="s">
        <v>315</v>
      </c>
      <c r="C54" s="387" t="str">
        <f>+_xlfn.XLOOKUP(B54,Summary!$B$12:$B$121,Summary!$W$12:$W$121)</f>
        <v>To be confirmed by the user:
- Relationship and differences between this field, Originating Region and Booking Entity.
To be confirmed by Mercurio Team:
- The meaining and/or options of "Country" and "Risk Management Unit" fields, to compare them with Country of Risk.</v>
      </c>
      <c r="D54" s="387" t="str">
        <f>+_xlfn.XLOOKUP(B54,Summary!$B$12:$B$121,Summary!$V$12:$V$121)</f>
        <v>Credit Approval</v>
      </c>
      <c r="E54" s="387" t="str">
        <f>+_xlfn.XLOOKUP(B54,Summary!$B$12:$B$121,Summary!$L$12:$L$121)</f>
        <v>-</v>
      </c>
      <c r="F54" s="387" t="str">
        <f>+_xlfn.XLOOKUP(B54,Summary!$B$12:$B$121,Summary!$O$12:$O$121)</f>
        <v>Country 
Risk Management Unit</v>
      </c>
      <c r="G54" s="387"/>
      <c r="H54" s="387" t="str">
        <f>+_xlfn.XLOOKUP(B54,Summary!$B$12:$B$121,Summary!$AH$12:$AH$121)</f>
        <v>N</v>
      </c>
    </row>
    <row r="55" spans="2:8" ht="48" customHeight="1" x14ac:dyDescent="0.5">
      <c r="B55" s="387" t="s">
        <v>2833</v>
      </c>
      <c r="C55" s="387" t="str">
        <f>+_xlfn.XLOOKUP(B55,Summary!$B$12:$B$121,Summary!$W$12:$W$121)</f>
        <v>N/A (ready to be integrated trhough New Mercurio)</v>
      </c>
      <c r="D55" s="387" t="str">
        <f>+_xlfn.XLOOKUP(B55,Summary!$B$12:$B$121,Summary!$V$12:$V$121)</f>
        <v>Credit Approval</v>
      </c>
      <c r="E55" s="387" t="str">
        <f>+_xlfn.XLOOKUP(B55,Summary!$B$12:$B$121,Summary!$L$12:$L$121)</f>
        <v xml:space="preserve"> - Screen: Product Package --&gt; Product Package Detail</v>
      </c>
      <c r="F55" s="387" t="str">
        <f>+_xlfn.XLOOKUP(B55,Summary!$B$12:$B$121,Summary!$O$12:$O$121)</f>
        <v>Banker</v>
      </c>
      <c r="G55" s="387"/>
      <c r="H55" s="387" t="str">
        <f>+_xlfn.XLOOKUP(B55,Summary!$B$12:$B$121,Summary!$AH$12:$AH$121)</f>
        <v>N</v>
      </c>
    </row>
    <row r="56" spans="2:8" ht="48" customHeight="1" x14ac:dyDescent="0.5">
      <c r="B56" s="387" t="s">
        <v>324</v>
      </c>
      <c r="C56" s="387" t="str">
        <f>+_xlfn.XLOOKUP(B56,Summary!$B$12:$B$121,Summary!$W$12:$W$121)</f>
        <v>To be confirmed by Mercurio Team:
- New field to be created in New Mercurio and then flow to 1SS.</v>
      </c>
      <c r="D56" s="387" t="str">
        <f>+_xlfn.XLOOKUP(B56,Summary!$B$12:$B$121,Summary!$V$12:$V$121)</f>
        <v>Credit Approval</v>
      </c>
      <c r="E56" s="387" t="str">
        <f>+_xlfn.XLOOKUP(B56,Summary!$B$12:$B$121,Summary!$L$12:$L$121)</f>
        <v xml:space="preserve"> - Screen: Product Package --&gt; Product Package Detail --&gt; Approval Details --&gt; Local Approval Details --&gt; 1 LOD LEVEL 3 
Screen: Client --&gt; Credit Details --&gt; Perimeter </v>
      </c>
      <c r="F56" s="387" t="str">
        <f>+_xlfn.XLOOKUP(B56,Summary!$B$12:$B$121,Summary!$O$12:$O$121)</f>
        <v>-</v>
      </c>
      <c r="G56" s="387"/>
      <c r="H56" s="387" t="str">
        <f>+_xlfn.XLOOKUP(B56,Summary!$B$12:$B$121,Summary!$AH$12:$AH$121)</f>
        <v>N</v>
      </c>
    </row>
    <row r="57" spans="2:8" ht="48" customHeight="1" x14ac:dyDescent="0.5">
      <c r="B57" s="387" t="s">
        <v>329</v>
      </c>
      <c r="C57" s="387" t="str">
        <f>+_xlfn.XLOOKUP(B57,Summary!$B$12:$B$121,Summary!$W$12:$W$121)</f>
        <v>To be confirmed by Mercurio Team:
- New field to be created in New Mercurio and then flow to 1SS.</v>
      </c>
      <c r="D57" s="387" t="str">
        <f>+_xlfn.XLOOKUP(B57,Summary!$B$12:$B$121,Summary!$V$12:$V$121)</f>
        <v>Credit Approval</v>
      </c>
      <c r="E57" s="387" t="str">
        <f>+_xlfn.XLOOKUP(B57,Summary!$B$12:$B$121,Summary!$L$12:$L$121)</f>
        <v xml:space="preserve"> - Screen: Product Package --&gt; Product Package Detail --&gt; Approval Details --&gt; Local Approval Details --&gt; 2 LOD LEVEL 3 
Screen: Client --&gt; Credit Details --&gt; Perimeter </v>
      </c>
      <c r="F57" s="387" t="str">
        <f>+_xlfn.XLOOKUP(B57,Summary!$B$12:$B$121,Summary!$O$12:$O$121)</f>
        <v>-</v>
      </c>
      <c r="G57" s="387"/>
      <c r="H57" s="387" t="str">
        <f>+_xlfn.XLOOKUP(B57,Summary!$B$12:$B$121,Summary!$AH$12:$AH$121)</f>
        <v>N</v>
      </c>
    </row>
    <row r="58" spans="2:8" ht="48" customHeight="1" x14ac:dyDescent="0.5">
      <c r="B58" s="387" t="s">
        <v>332</v>
      </c>
      <c r="C58" s="387" t="str">
        <f>+_xlfn.XLOOKUP(B58,Summary!$B$12:$B$121,Summary!$W$12:$W$121)</f>
        <v>To be confirmed by the user:
- The start and end limits of this date.</v>
      </c>
      <c r="D58" s="387" t="str">
        <f>+_xlfn.XLOOKUP(B58,Summary!$B$12:$B$121,Summary!$V$12:$V$121)</f>
        <v>Credit Approval</v>
      </c>
      <c r="E58" s="387" t="str">
        <f>+_xlfn.XLOOKUP(B58,Summary!$B$12:$B$121,Summary!$L$12:$L$121)</f>
        <v xml:space="preserve"> - Screen: Loans --&gt; Loan Details --&gt; Terms --&gt; Signature Date</v>
      </c>
      <c r="F58" s="387" t="str">
        <f>+_xlfn.XLOOKUP(B58,Summary!$B$12:$B$121,Summary!$O$12:$O$121)</f>
        <v>Signing date</v>
      </c>
      <c r="G58" s="387"/>
      <c r="H58" s="387" t="str">
        <f>+_xlfn.XLOOKUP(B58,Summary!$B$12:$B$121,Summary!$AH$12:$AH$121)</f>
        <v>N</v>
      </c>
    </row>
    <row r="59" spans="2:8" ht="48" customHeight="1" x14ac:dyDescent="0.5">
      <c r="B59" s="387" t="s">
        <v>337</v>
      </c>
      <c r="C59" s="387" t="str">
        <f>+_xlfn.XLOOKUP(B59,Summary!$B$12:$B$121,Summary!$W$12:$W$121)</f>
        <v>To be confirmed by the user:
- The start and end limits of this date.</v>
      </c>
      <c r="D59" s="387" t="str">
        <f>+_xlfn.XLOOKUP(B59,Summary!$B$12:$B$121,Summary!$V$12:$V$121)</f>
        <v>Manual</v>
      </c>
      <c r="E59" s="387" t="str">
        <f>+_xlfn.XLOOKUP(B59,Summary!$B$12:$B$121,Summary!$L$12:$L$121)</f>
        <v>-</v>
      </c>
      <c r="F59" s="387" t="str">
        <f>+_xlfn.XLOOKUP(B59,Summary!$B$12:$B$121,Summary!$O$12:$O$121)</f>
        <v>-</v>
      </c>
      <c r="G59" s="387"/>
      <c r="H59" s="387" t="str">
        <f>+_xlfn.XLOOKUP(B59,Summary!$B$12:$B$121,Summary!$AH$12:$AH$121)</f>
        <v>N</v>
      </c>
    </row>
    <row r="60" spans="2:8" ht="48" customHeight="1" x14ac:dyDescent="0.5">
      <c r="B60" s="396" t="s">
        <v>339</v>
      </c>
      <c r="C60" s="396" t="str">
        <f>+_xlfn.XLOOKUP(B60,Summary!$B$12:$B$121,Summary!$W$12:$W$121)</f>
        <v>NEW - New field to be generated in 1SS for future manual input.</v>
      </c>
      <c r="D60" s="396" t="str">
        <f>+_xlfn.XLOOKUP(B60,Summary!$B$12:$B$121,Summary!$V$12:$V$121)</f>
        <v>Manual</v>
      </c>
      <c r="E60" s="396" t="str">
        <f>+_xlfn.XLOOKUP(B60,Summary!$B$12:$B$121,Summary!$L$12:$L$121)</f>
        <v>-</v>
      </c>
      <c r="F60" s="396" t="str">
        <f>+_xlfn.XLOOKUP(B60,Summary!$B$12:$B$121,Summary!$O$12:$O$121)</f>
        <v>-</v>
      </c>
      <c r="G60" s="396"/>
      <c r="H60" s="396" t="str">
        <f>+_xlfn.XLOOKUP(B60,Summary!$B$12:$B$121,Summary!$AH$12:$AH$121)</f>
        <v>Y</v>
      </c>
    </row>
    <row r="61" spans="2:8" ht="48" customHeight="1" x14ac:dyDescent="0.5">
      <c r="B61" s="387" t="s">
        <v>342</v>
      </c>
      <c r="C61" s="387" t="str">
        <f>+_xlfn.XLOOKUP(B61,Summary!$B$12:$B$121,Summary!$W$12:$W$121)</f>
        <v>To be confirmed by the user:
- The start and end limits of this date.
Pending to confirm if this field comes from the Credit Approval</v>
      </c>
      <c r="D61" s="387" t="str">
        <f>+_xlfn.XLOOKUP(B61,Summary!$B$12:$B$121,Summary!$V$12:$V$121)</f>
        <v>Credit Approval</v>
      </c>
      <c r="E61" s="387" t="str">
        <f>+_xlfn.XLOOKUP(B61,Summary!$B$12:$B$121,Summary!$L$12:$L$121)</f>
        <v xml:space="preserve"> - Screen: Loans --&gt; Loan Details --&gt; Terms --&gt; Grace Period</v>
      </c>
      <c r="F61" s="387" t="str">
        <f>+_xlfn.XLOOKUP(B61,Summary!$B$12:$B$121,Summary!$O$12:$O$121)</f>
        <v>Expiry Date</v>
      </c>
      <c r="G61" s="387"/>
      <c r="H61" s="387" t="str">
        <f>+_xlfn.XLOOKUP(B61,Summary!$B$12:$B$121,Summary!$AH$12:$AH$121)</f>
        <v>N</v>
      </c>
    </row>
    <row r="62" spans="2:8" ht="48" customHeight="1" x14ac:dyDescent="0.5">
      <c r="B62" s="387" t="s">
        <v>348</v>
      </c>
      <c r="C62" s="387" t="str">
        <f>+_xlfn.XLOOKUP(B62,Summary!$B$12:$B$121,Summary!$W$12:$W$121)</f>
        <v>To be confirmed by the user:
- The start and end limits of this date.
Pending to confirm if this field comes from the Credit Approval</v>
      </c>
      <c r="D62" s="387" t="str">
        <f>+_xlfn.XLOOKUP(B62,Summary!$B$12:$B$121,Summary!$V$12:$V$121)</f>
        <v>Credit Approval</v>
      </c>
      <c r="E62" s="387" t="str">
        <f>+_xlfn.XLOOKUP(B62,Summary!$B$12:$B$121,Summary!$L$12:$L$121)</f>
        <v>-</v>
      </c>
      <c r="F62" s="387" t="str">
        <f>+_xlfn.XLOOKUP(B62,Summary!$B$12:$B$121,Summary!$O$12:$O$121)</f>
        <v>Cancellation Date</v>
      </c>
      <c r="G62" s="387"/>
      <c r="H62" s="387" t="str">
        <f>+_xlfn.XLOOKUP(B62,Summary!$B$12:$B$121,Summary!$AH$12:$AH$121)</f>
        <v>N</v>
      </c>
    </row>
    <row r="63" spans="2:8" ht="48" customHeight="1" x14ac:dyDescent="0.5">
      <c r="B63" s="387" t="s">
        <v>351</v>
      </c>
      <c r="C63" s="387" t="str">
        <f>+_xlfn.XLOOKUP(B63,Summary!$B$12:$B$121,Summary!$W$12:$W$121)</f>
        <v>NEW - New field to be generated in 1SS for future manual input.</v>
      </c>
      <c r="D63" s="387" t="str">
        <f>+_xlfn.XLOOKUP(B63,Summary!$B$12:$B$121,Summary!$V$12:$V$121)</f>
        <v>Manual</v>
      </c>
      <c r="E63" s="387" t="str">
        <f>+_xlfn.XLOOKUP(B63,Summary!$B$12:$B$121,Summary!$L$12:$L$121)</f>
        <v>-</v>
      </c>
      <c r="F63" s="387" t="str">
        <f>+_xlfn.XLOOKUP(B63,Summary!$B$12:$B$121,Summary!$O$12:$O$121)</f>
        <v>-</v>
      </c>
      <c r="G63" s="387"/>
      <c r="H63" s="387" t="str">
        <f>+_xlfn.XLOOKUP(B63,Summary!$B$12:$B$121,Summary!$AH$12:$AH$121)</f>
        <v>N</v>
      </c>
    </row>
    <row r="64" spans="2:8" ht="48" customHeight="1" x14ac:dyDescent="0.5">
      <c r="B64" s="387" t="s">
        <v>353</v>
      </c>
      <c r="C64" s="387" t="str">
        <f>+_xlfn.XLOOKUP(B64,Summary!$B$12:$B$121,Summary!$W$12:$W$121)</f>
        <v>To be confirmed by Mercurio Team:
- New field to be created in New Mercurio and then flow to 1SS.</v>
      </c>
      <c r="D64" s="387" t="str">
        <f>+_xlfn.XLOOKUP(B64,Summary!$B$12:$B$121,Summary!$V$12:$V$121)</f>
        <v>Credit Approval</v>
      </c>
      <c r="E64" s="387" t="str">
        <f>+_xlfn.XLOOKUP(B64,Summary!$B$12:$B$121,Summary!$L$12:$L$121)</f>
        <v>-</v>
      </c>
      <c r="F64" s="387" t="str">
        <f>+_xlfn.XLOOKUP(B64,Summary!$B$12:$B$121,Summary!$O$12:$O$121)</f>
        <v>-</v>
      </c>
      <c r="G64" s="387"/>
      <c r="H64" s="387" t="str">
        <f>+_xlfn.XLOOKUP(B64,Summary!$B$12:$B$121,Summary!$AH$12:$AH$121)</f>
        <v>N</v>
      </c>
    </row>
    <row r="65" spans="2:8" ht="48" customHeight="1" x14ac:dyDescent="0.5">
      <c r="B65" s="396" t="s">
        <v>355</v>
      </c>
      <c r="C65" s="396" t="str">
        <f>+_xlfn.XLOOKUP(B65,Summary!$B$12:$B$121,Summary!$W$12:$W$121)</f>
        <v>NEW - New field to be generated in 1SS for future manual input.</v>
      </c>
      <c r="D65" s="396" t="str">
        <f>+_xlfn.XLOOKUP(B65,Summary!$B$12:$B$121,Summary!$V$12:$V$121)</f>
        <v>Manual</v>
      </c>
      <c r="E65" s="396" t="str">
        <f>+_xlfn.XLOOKUP(B65,Summary!$B$12:$B$121,Summary!$L$12:$L$121)</f>
        <v>-</v>
      </c>
      <c r="F65" s="396" t="str">
        <f>+_xlfn.XLOOKUP(B65,Summary!$B$12:$B$121,Summary!$O$12:$O$121)</f>
        <v>-</v>
      </c>
      <c r="G65" s="396"/>
      <c r="H65" s="396" t="str">
        <f>+_xlfn.XLOOKUP(B65,Summary!$B$12:$B$121,Summary!$AH$12:$AH$121)</f>
        <v>N</v>
      </c>
    </row>
    <row r="66" spans="2:8" ht="48" customHeight="1" x14ac:dyDescent="0.5">
      <c r="B66" s="387" t="s">
        <v>357</v>
      </c>
      <c r="C66" s="387" t="str">
        <f>+_xlfn.XLOOKUP(B66,Summary!$B$12:$B$121,Summary!$W$12:$W$121)</f>
        <v>To be confirmed by Mercurio Team:
- New field to be created in New Mercurio from LFRC memo and then flow to 1SS.</v>
      </c>
      <c r="D66" s="387" t="str">
        <f>+_xlfn.XLOOKUP(B66,Summary!$B$12:$B$121,Summary!$V$12:$V$121)</f>
        <v>Credit Approval</v>
      </c>
      <c r="E66" s="387" t="str">
        <f>+_xlfn.XLOOKUP(B66,Summary!$B$12:$B$121,Summary!$L$12:$L$121)</f>
        <v>-</v>
      </c>
      <c r="F66" s="387" t="str">
        <f>+_xlfn.XLOOKUP(B66,Summary!$B$12:$B$121,Summary!$O$12:$O$121)</f>
        <v>-</v>
      </c>
      <c r="G66" s="387"/>
      <c r="H66" s="387" t="str">
        <f>+_xlfn.XLOOKUP(B66,Summary!$B$12:$B$121,Summary!$AH$12:$AH$121)</f>
        <v>N</v>
      </c>
    </row>
    <row r="67" spans="2:8" ht="48" customHeight="1" x14ac:dyDescent="0.5">
      <c r="B67" s="396" t="s">
        <v>359</v>
      </c>
      <c r="C67" s="396" t="str">
        <f>+_xlfn.XLOOKUP(B67,Summary!$B$12:$B$121,Summary!$W$12:$W$121)</f>
        <v>NEW - New field to be generated in 1SS for future manual input.</v>
      </c>
      <c r="D67" s="396" t="str">
        <f>+_xlfn.XLOOKUP(B67,Summary!$B$12:$B$121,Summary!$V$12:$V$121)</f>
        <v>Manual</v>
      </c>
      <c r="E67" s="396" t="str">
        <f>+_xlfn.XLOOKUP(B67,Summary!$B$12:$B$121,Summary!$L$12:$L$121)</f>
        <v>-</v>
      </c>
      <c r="F67" s="396" t="str">
        <f>+_xlfn.XLOOKUP(B67,Summary!$B$12:$B$121,Summary!$O$12:$O$121)</f>
        <v>-</v>
      </c>
      <c r="G67" s="396"/>
      <c r="H67" s="396" t="str">
        <f>+_xlfn.XLOOKUP(B67,Summary!$B$12:$B$121,Summary!$AH$12:$AH$121)</f>
        <v>N</v>
      </c>
    </row>
    <row r="68" spans="2:8" ht="48" customHeight="1" x14ac:dyDescent="0.5">
      <c r="B68" s="387" t="s">
        <v>361</v>
      </c>
      <c r="C68" s="387" t="str">
        <f>+_xlfn.XLOOKUP(B68,Summary!$B$12:$B$121,Summary!$W$12:$W$121)</f>
        <v>NEW - New field to be generated in 1SS for future manual input.</v>
      </c>
      <c r="D68" s="387" t="str">
        <f>+_xlfn.XLOOKUP(B68,Summary!$B$12:$B$121,Summary!$V$12:$V$121)</f>
        <v>Manual</v>
      </c>
      <c r="E68" s="387" t="str">
        <f>+_xlfn.XLOOKUP(B68,Summary!$B$12:$B$121,Summary!$L$12:$L$121)</f>
        <v>-</v>
      </c>
      <c r="F68" s="387" t="str">
        <f>+_xlfn.XLOOKUP(B68,Summary!$B$12:$B$121,Summary!$O$12:$O$121)</f>
        <v>-</v>
      </c>
      <c r="G68" s="387"/>
      <c r="H68" s="387" t="str">
        <f>+_xlfn.XLOOKUP(B68,Summary!$B$12:$B$121,Summary!$AH$12:$AH$121)</f>
        <v>N</v>
      </c>
    </row>
    <row r="69" spans="2:8" ht="48" customHeight="1" x14ac:dyDescent="0.5">
      <c r="B69" s="387" t="s">
        <v>365</v>
      </c>
      <c r="C69" s="387" t="str">
        <f>+_xlfn.XLOOKUP(B69,Summary!$B$12:$B$121,Summary!$W$12:$W$121)</f>
        <v>N/A (ready to be integrated trhough New Mercurio)</v>
      </c>
      <c r="D69" s="387" t="str">
        <f>+_xlfn.XLOOKUP(B69,Summary!$B$12:$B$121,Summary!$V$12:$V$121)</f>
        <v>Credit Approval</v>
      </c>
      <c r="E69" s="387" t="str">
        <f>+_xlfn.XLOOKUP(B69,Summary!$B$12:$B$121,Summary!$L$12:$L$121)</f>
        <v>Screen: Loan --&gt; Details --&gt; New Interest Rate --&gt; Reference Index</v>
      </c>
      <c r="F69" s="387" t="str">
        <f>+_xlfn.XLOOKUP(B69,Summary!$B$12:$B$121,Summary!$O$12:$O$121)</f>
        <v>Rate Basis</v>
      </c>
      <c r="G69" s="387"/>
      <c r="H69" s="387" t="str">
        <f>+_xlfn.XLOOKUP(B69,Summary!$B$12:$B$121,Summary!$AH$12:$AH$121)</f>
        <v>Y</v>
      </c>
    </row>
    <row r="70" spans="2:8" ht="48" customHeight="1" x14ac:dyDescent="0.5">
      <c r="B70" s="387" t="s">
        <v>370</v>
      </c>
      <c r="C70" s="387" t="str">
        <f>+_xlfn.XLOOKUP(B70,Summary!$B$12:$B$121,Summary!$W$12:$W$121)</f>
        <v>N/A (ready to be integrated trhough New Mercurio)</v>
      </c>
      <c r="D70" s="387" t="str">
        <f>+_xlfn.XLOOKUP(B70,Summary!$B$12:$B$121,Summary!$V$12:$V$121)</f>
        <v>Credit Approval</v>
      </c>
      <c r="E70" s="387" t="str">
        <f>+_xlfn.XLOOKUP(B70,Summary!$B$12:$B$121,Summary!$L$12:$L$121)</f>
        <v>Screen: Loan --&gt; Details --&gt; New Interest Rate --&gt; Spread (%)</v>
      </c>
      <c r="F70" s="387" t="str">
        <f>+_xlfn.XLOOKUP(B70,Summary!$B$12:$B$121,Summary!$O$12:$O$121)</f>
        <v>Spread % - pb</v>
      </c>
      <c r="G70" s="387"/>
      <c r="H70" s="387" t="str">
        <f>+_xlfn.XLOOKUP(B70,Summary!$B$12:$B$121,Summary!$AH$12:$AH$121)</f>
        <v>Y</v>
      </c>
    </row>
    <row r="71" spans="2:8" ht="48" customHeight="1" x14ac:dyDescent="0.5">
      <c r="B71" s="387" t="s">
        <v>375</v>
      </c>
      <c r="C71" s="387" t="str">
        <f>+_xlfn.XLOOKUP(B71,Summary!$B$12:$B$121,Summary!$W$12:$W$121)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D71" s="387" t="str">
        <f>+_xlfn.XLOOKUP(B71,Summary!$B$12:$B$121,Summary!$V$12:$V$121)</f>
        <v>Credit Approval</v>
      </c>
      <c r="E71" s="387" t="str">
        <f>+_xlfn.XLOOKUP(B71,Summary!$B$12:$B$121,Summary!$L$12:$L$121)</f>
        <v>Screen: Loan --&gt; Details --&gt; New Interest Rate --&gt; OID (%)</v>
      </c>
      <c r="F71" s="387" t="str">
        <f>+_xlfn.XLOOKUP(B71,Summary!$B$12:$B$121,Summary!$O$12:$O$121)</f>
        <v>OID (%)</v>
      </c>
      <c r="G71" s="387"/>
      <c r="H71" s="387" t="str">
        <f>+_xlfn.XLOOKUP(B71,Summary!$B$12:$B$121,Summary!$AH$12:$AH$121)</f>
        <v>Y</v>
      </c>
    </row>
    <row r="72" spans="2:8" ht="48" customHeight="1" x14ac:dyDescent="0.5">
      <c r="B72" s="387" t="s">
        <v>381</v>
      </c>
      <c r="C72" s="387" t="str">
        <f>+_xlfn.XLOOKUP(B72,Summary!$B$12:$B$121,Summary!$W$12:$W$121)</f>
        <v>To be confirmed by the user:
- If this field can be retrieved from LFRC.
To be confirmed by Mercurio Team:
- New field to be created in New Mercurio and then flow to 1SS.</v>
      </c>
      <c r="D72" s="387" t="str">
        <f>+_xlfn.XLOOKUP(B72,Summary!$B$12:$B$121,Summary!$V$12:$V$121)</f>
        <v>Credit Approval</v>
      </c>
      <c r="E72" s="387" t="str">
        <f>+_xlfn.XLOOKUP(B72,Summary!$B$12:$B$121,Summary!$L$12:$L$121)</f>
        <v>-</v>
      </c>
      <c r="F72" s="387" t="str">
        <f>+_xlfn.XLOOKUP(B72,Summary!$B$12:$B$121,Summary!$O$12:$O$121)</f>
        <v>-</v>
      </c>
      <c r="G72" s="387"/>
      <c r="H72" s="387" t="str">
        <f>+_xlfn.XLOOKUP(B72,Summary!$B$12:$B$121,Summary!$AH$12:$AH$121)</f>
        <v>Y</v>
      </c>
    </row>
    <row r="73" spans="2:8" ht="48" customHeight="1" x14ac:dyDescent="0.5">
      <c r="B73" s="387" t="s">
        <v>384</v>
      </c>
      <c r="C73" s="387" t="str">
        <f>+_xlfn.XLOOKUP(B73,Summary!$B$12:$B$121,Summary!$W$12:$W$121)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D73" s="387" t="str">
        <f>+_xlfn.XLOOKUP(B73,Summary!$B$12:$B$121,Summary!$V$12:$V$121)</f>
        <v>Credit Approval</v>
      </c>
      <c r="E73" s="387" t="str">
        <f>+_xlfn.XLOOKUP(B73,Summary!$B$12:$B$121,Summary!$L$12:$L$121)</f>
        <v>Screen: Loan --&gt; Details --&gt; New Interest Rate --&gt; Pricing Flex (BP)</v>
      </c>
      <c r="F73" s="387" t="str">
        <f>+_xlfn.XLOOKUP(B73,Summary!$B$12:$B$121,Summary!$O$12:$O$121)</f>
        <v>Pricing Flex (bp)</v>
      </c>
      <c r="G73" s="387"/>
      <c r="H73" s="387" t="str">
        <f>+_xlfn.XLOOKUP(B73,Summary!$B$12:$B$121,Summary!$AH$12:$AH$121)</f>
        <v>Y</v>
      </c>
    </row>
    <row r="74" spans="2:8" ht="48" customHeight="1" x14ac:dyDescent="0.5">
      <c r="B74" s="387" t="s">
        <v>388</v>
      </c>
      <c r="C74" s="387" t="str">
        <f>+_xlfn.XLOOKUP(B74,Summary!$B$12:$B$121,Summary!$W$12:$W$121)</f>
        <v>1SS to include in a new pricing grid</v>
      </c>
      <c r="D74" s="387" t="str">
        <f>+_xlfn.XLOOKUP(B74,Summary!$B$12:$B$121,Summary!$V$12:$V$121)</f>
        <v>Manual</v>
      </c>
      <c r="E74" s="387" t="str">
        <f>+_xlfn.XLOOKUP(B74,Summary!$B$12:$B$121,Summary!$L$12:$L$121)</f>
        <v>-</v>
      </c>
      <c r="F74" s="387" t="str">
        <f>+_xlfn.XLOOKUP(B74,Summary!$B$12:$B$121,Summary!$O$12:$O$121)</f>
        <v>-</v>
      </c>
      <c r="G74" s="387"/>
      <c r="H74" s="387" t="str">
        <f>+_xlfn.XLOOKUP(B74,Summary!$B$12:$B$121,Summary!$AH$12:$AH$121)</f>
        <v>Y</v>
      </c>
    </row>
    <row r="75" spans="2:8" ht="48" customHeight="1" x14ac:dyDescent="0.5">
      <c r="B75" s="387" t="s">
        <v>391</v>
      </c>
      <c r="C75" s="387" t="str">
        <f>+_xlfn.XLOOKUP(B75,Summary!$B$12:$B$121,Summary!$W$12:$W$121)</f>
        <v>1SS to include in a new pricing grid</v>
      </c>
      <c r="D75" s="387" t="str">
        <f>+_xlfn.XLOOKUP(B75,Summary!$B$12:$B$121,Summary!$V$12:$V$121)</f>
        <v>Manual</v>
      </c>
      <c r="E75" s="387" t="str">
        <f>+_xlfn.XLOOKUP(B75,Summary!$B$12:$B$121,Summary!$L$12:$L$121)</f>
        <v>-</v>
      </c>
      <c r="F75" s="387" t="str">
        <f>+_xlfn.XLOOKUP(B75,Summary!$B$12:$B$121,Summary!$O$12:$O$121)</f>
        <v>-</v>
      </c>
      <c r="G75" s="387"/>
      <c r="H75" s="387" t="str">
        <f>+_xlfn.XLOOKUP(B75,Summary!$B$12:$B$121,Summary!$AH$12:$AH$121)</f>
        <v>Y</v>
      </c>
    </row>
    <row r="76" spans="2:8" ht="48" customHeight="1" x14ac:dyDescent="0.5">
      <c r="B76" s="387" t="s">
        <v>393</v>
      </c>
      <c r="C76" s="387" t="str">
        <f>+_xlfn.XLOOKUP(B76,Summary!$B$12:$B$121,Summary!$W$12:$W$121)</f>
        <v>1SS to include in a new pricing grid</v>
      </c>
      <c r="D76" s="387" t="str">
        <f>+_xlfn.XLOOKUP(B76,Summary!$B$12:$B$121,Summary!$V$12:$V$121)</f>
        <v>Manual</v>
      </c>
      <c r="E76" s="387" t="str">
        <f>+_xlfn.XLOOKUP(B76,Summary!$B$12:$B$121,Summary!$L$12:$L$121)</f>
        <v>-</v>
      </c>
      <c r="F76" s="387" t="str">
        <f>+_xlfn.XLOOKUP(B76,Summary!$B$12:$B$121,Summary!$O$12:$O$121)</f>
        <v>-</v>
      </c>
      <c r="G76" s="387"/>
      <c r="H76" s="387" t="str">
        <f>+_xlfn.XLOOKUP(B76,Summary!$B$12:$B$121,Summary!$AH$12:$AH$121)</f>
        <v>Y</v>
      </c>
    </row>
    <row r="77" spans="2:8" ht="48" customHeight="1" x14ac:dyDescent="0.5">
      <c r="B77" s="387" t="s">
        <v>395</v>
      </c>
      <c r="C77" s="387" t="str">
        <f>+_xlfn.XLOOKUP(B77,Summary!$B$12:$B$121,Summary!$W$12:$W$121)</f>
        <v>1SS to include in a new pricing grid</v>
      </c>
      <c r="D77" s="387" t="str">
        <f>+_xlfn.XLOOKUP(B77,Summary!$B$12:$B$121,Summary!$V$12:$V$121)</f>
        <v>Manual</v>
      </c>
      <c r="E77" s="387" t="str">
        <f>+_xlfn.XLOOKUP(B77,Summary!$B$12:$B$121,Summary!$L$12:$L$121)</f>
        <v>-</v>
      </c>
      <c r="F77" s="387" t="str">
        <f>+_xlfn.XLOOKUP(B77,Summary!$B$12:$B$121,Summary!$O$12:$O$121)</f>
        <v>-</v>
      </c>
      <c r="G77" s="387"/>
      <c r="H77" s="387" t="str">
        <f>+_xlfn.XLOOKUP(B77,Summary!$B$12:$B$121,Summary!$AH$12:$AH$121)</f>
        <v>Y</v>
      </c>
    </row>
    <row r="78" spans="2:8" ht="48" customHeight="1" x14ac:dyDescent="0.5">
      <c r="B78" s="387" t="s">
        <v>397</v>
      </c>
      <c r="C78" s="387" t="str">
        <f>+_xlfn.XLOOKUP(B78,Summary!$B$12:$B$121,Summary!$W$12:$W$121)</f>
        <v>1SS to include in a new pricing grid</v>
      </c>
      <c r="D78" s="387" t="str">
        <f>+_xlfn.XLOOKUP(B78,Summary!$B$12:$B$121,Summary!$V$12:$V$121)</f>
        <v>Manual</v>
      </c>
      <c r="E78" s="387" t="str">
        <f>+_xlfn.XLOOKUP(B78,Summary!$B$12:$B$121,Summary!$L$12:$L$121)</f>
        <v>-</v>
      </c>
      <c r="F78" s="387" t="str">
        <f>+_xlfn.XLOOKUP(B78,Summary!$B$12:$B$121,Summary!$O$12:$O$121)</f>
        <v>-</v>
      </c>
      <c r="G78" s="387"/>
      <c r="H78" s="387" t="str">
        <f>+_xlfn.XLOOKUP(B78,Summary!$B$12:$B$121,Summary!$AH$12:$AH$121)</f>
        <v>Y</v>
      </c>
    </row>
    <row r="79" spans="2:8" ht="48" customHeight="1" x14ac:dyDescent="0.5">
      <c r="B79" s="387" t="s">
        <v>399</v>
      </c>
      <c r="C79" s="387" t="str">
        <f>+_xlfn.XLOOKUP(B79,Summary!$B$12:$B$121,Summary!$W$12:$W$121)</f>
        <v>1SS to include in a new pricing grid</v>
      </c>
      <c r="D79" s="387" t="str">
        <f>+_xlfn.XLOOKUP(B79,Summary!$B$12:$B$121,Summary!$V$12:$V$121)</f>
        <v>Manual</v>
      </c>
      <c r="E79" s="387" t="str">
        <f>+_xlfn.XLOOKUP(B79,Summary!$B$12:$B$121,Summary!$L$12:$L$121)</f>
        <v>-</v>
      </c>
      <c r="F79" s="387" t="str">
        <f>+_xlfn.XLOOKUP(B79,Summary!$B$12:$B$121,Summary!$O$12:$O$121)</f>
        <v>-</v>
      </c>
      <c r="G79" s="387"/>
      <c r="H79" s="387" t="str">
        <f>+_xlfn.XLOOKUP(B79,Summary!$B$12:$B$121,Summary!$AH$12:$AH$121)</f>
        <v>Y</v>
      </c>
    </row>
    <row r="80" spans="2:8" ht="48" customHeight="1" x14ac:dyDescent="0.5">
      <c r="B80" s="387" t="s">
        <v>401</v>
      </c>
      <c r="C80" s="387" t="str">
        <f>+_xlfn.XLOOKUP(B80,Summary!$B$12:$B$121,Summary!$W$12:$W$121)</f>
        <v>1SS to include in a new pricing grid</v>
      </c>
      <c r="D80" s="387" t="str">
        <f>+_xlfn.XLOOKUP(B80,Summary!$B$12:$B$121,Summary!$V$12:$V$121)</f>
        <v>Manual</v>
      </c>
      <c r="E80" s="387" t="str">
        <f>+_xlfn.XLOOKUP(B80,Summary!$B$12:$B$121,Summary!$L$12:$L$121)</f>
        <v>-</v>
      </c>
      <c r="F80" s="387" t="str">
        <f>+_xlfn.XLOOKUP(B80,Summary!$B$12:$B$121,Summary!$O$12:$O$121)</f>
        <v>-</v>
      </c>
      <c r="G80" s="387"/>
      <c r="H80" s="387" t="str">
        <f>+_xlfn.XLOOKUP(B80,Summary!$B$12:$B$121,Summary!$AH$12:$AH$121)</f>
        <v>Y</v>
      </c>
    </row>
    <row r="81" spans="2:8" ht="48" customHeight="1" x14ac:dyDescent="0.5">
      <c r="B81" s="387" t="s">
        <v>403</v>
      </c>
      <c r="C81" s="387" t="str">
        <f>+_xlfn.XLOOKUP(B81,Summary!$B$12:$B$121,Summary!$W$12:$W$121)</f>
        <v>1SS to include in a new pricing grid</v>
      </c>
      <c r="D81" s="387" t="str">
        <f>+_xlfn.XLOOKUP(B81,Summary!$B$12:$B$121,Summary!$V$12:$V$121)</f>
        <v>Manual</v>
      </c>
      <c r="E81" s="387" t="str">
        <f>+_xlfn.XLOOKUP(B81,Summary!$B$12:$B$121,Summary!$L$12:$L$121)</f>
        <v>-</v>
      </c>
      <c r="F81" s="387" t="str">
        <f>+_xlfn.XLOOKUP(B81,Summary!$B$12:$B$121,Summary!$O$12:$O$121)</f>
        <v>-</v>
      </c>
      <c r="G81" s="387"/>
      <c r="H81" s="387" t="str">
        <f>+_xlfn.XLOOKUP(B81,Summary!$B$12:$B$121,Summary!$AH$12:$AH$121)</f>
        <v>Y</v>
      </c>
    </row>
    <row r="82" spans="2:8" ht="48" customHeight="1" x14ac:dyDescent="0.5">
      <c r="B82" s="387" t="s">
        <v>405</v>
      </c>
      <c r="C82" s="387" t="str">
        <f>+_xlfn.XLOOKUP(B82,Summary!$B$12:$B$121,Summary!$W$12:$W$121)</f>
        <v>1SS to include in a new pricing grid</v>
      </c>
      <c r="D82" s="387" t="str">
        <f>+_xlfn.XLOOKUP(B82,Summary!$B$12:$B$121,Summary!$V$12:$V$121)</f>
        <v>Manual</v>
      </c>
      <c r="E82" s="387" t="str">
        <f>+_xlfn.XLOOKUP(B82,Summary!$B$12:$B$121,Summary!$L$12:$L$121)</f>
        <v>-</v>
      </c>
      <c r="F82" s="387" t="str">
        <f>+_xlfn.XLOOKUP(B82,Summary!$B$12:$B$121,Summary!$O$12:$O$121)</f>
        <v>-</v>
      </c>
      <c r="G82" s="387"/>
      <c r="H82" s="387" t="str">
        <f>+_xlfn.XLOOKUP(B82,Summary!$B$12:$B$121,Summary!$AH$12:$AH$121)</f>
        <v>Y</v>
      </c>
    </row>
    <row r="83" spans="2:8" ht="48" customHeight="1" x14ac:dyDescent="0.5">
      <c r="B83" s="387" t="s">
        <v>407</v>
      </c>
      <c r="C83" s="387" t="str">
        <f>+_xlfn.XLOOKUP(B83,Summary!$B$12:$B$121,Summary!$W$12:$W$121)</f>
        <v>1SS to include in a new pricing grid</v>
      </c>
      <c r="D83" s="387" t="str">
        <f>+_xlfn.XLOOKUP(B83,Summary!$B$12:$B$121,Summary!$V$12:$V$121)</f>
        <v>Manual</v>
      </c>
      <c r="E83" s="387" t="str">
        <f>+_xlfn.XLOOKUP(B83,Summary!$B$12:$B$121,Summary!$L$12:$L$121)</f>
        <v>-</v>
      </c>
      <c r="F83" s="387" t="str">
        <f>+_xlfn.XLOOKUP(B83,Summary!$B$12:$B$121,Summary!$O$12:$O$121)</f>
        <v>-</v>
      </c>
      <c r="G83" s="387"/>
      <c r="H83" s="387" t="str">
        <f>+_xlfn.XLOOKUP(B83,Summary!$B$12:$B$121,Summary!$AH$12:$AH$121)</f>
        <v>Y</v>
      </c>
    </row>
    <row r="84" spans="2:8" ht="48" customHeight="1" x14ac:dyDescent="0.5">
      <c r="B84" s="387" t="s">
        <v>409</v>
      </c>
      <c r="C84" s="387" t="str">
        <f>+_xlfn.XLOOKUP(B84,Summary!$B$12:$B$121,Summary!$W$12:$W$121)</f>
        <v>1SS to include in a new pricing grid</v>
      </c>
      <c r="D84" s="387" t="str">
        <f>+_xlfn.XLOOKUP(B84,Summary!$B$12:$B$121,Summary!$V$12:$V$121)</f>
        <v>Manual</v>
      </c>
      <c r="E84" s="387" t="str">
        <f>+_xlfn.XLOOKUP(B84,Summary!$B$12:$B$121,Summary!$L$12:$L$121)</f>
        <v>-</v>
      </c>
      <c r="F84" s="387" t="str">
        <f>+_xlfn.XLOOKUP(B84,Summary!$B$12:$B$121,Summary!$O$12:$O$121)</f>
        <v>-</v>
      </c>
      <c r="G84" s="387"/>
      <c r="H84" s="387" t="str">
        <f>+_xlfn.XLOOKUP(B84,Summary!$B$12:$B$121,Summary!$AH$12:$AH$121)</f>
        <v>Y</v>
      </c>
    </row>
    <row r="85" spans="2:8" ht="48" customHeight="1" x14ac:dyDescent="0.5">
      <c r="B85" s="396" t="s">
        <v>411</v>
      </c>
      <c r="C85" s="396" t="str">
        <f>+_xlfn.XLOOKUP(B85,Summary!$B$12:$B$121,Summary!$W$12:$W$121)</f>
        <v>NEW - New field to be generated in 1SS for future manual input.</v>
      </c>
      <c r="D85" s="396" t="str">
        <f>+_xlfn.XLOOKUP(B85,Summary!$B$12:$B$121,Summary!$V$12:$V$121)</f>
        <v>Manual</v>
      </c>
      <c r="E85" s="396" t="str">
        <f>+_xlfn.XLOOKUP(B85,Summary!$B$12:$B$121,Summary!$L$12:$L$121)</f>
        <v>-</v>
      </c>
      <c r="F85" s="396" t="str">
        <f>+_xlfn.XLOOKUP(B85,Summary!$B$12:$B$121,Summary!$O$12:$O$121)</f>
        <v>-</v>
      </c>
      <c r="G85" s="396"/>
      <c r="H85" s="396" t="str">
        <f>+_xlfn.XLOOKUP(B85,Summary!$B$12:$B$121,Summary!$AH$12:$AH$121)</f>
        <v>Y</v>
      </c>
    </row>
    <row r="86" spans="2:8" ht="48" customHeight="1" x14ac:dyDescent="0.5">
      <c r="B86" s="387" t="s">
        <v>413</v>
      </c>
      <c r="C86" s="387" t="str">
        <f>+_xlfn.XLOOKUP(B86,Summary!$B$12:$B$121,Summary!$W$12:$W$121)</f>
        <v>To be confirmed by Mercurio Team:
- The functionality of the Mercurio field mapped, in order to understand if this is similar to Fee Types.</v>
      </c>
      <c r="D86" s="387" t="str">
        <f>+_xlfn.XLOOKUP(B86,Summary!$B$12:$B$121,Summary!$V$12:$V$121)</f>
        <v>Credit Approval</v>
      </c>
      <c r="E86" s="387" t="str">
        <f>+_xlfn.XLOOKUP(B86,Summary!$B$12:$B$121,Summary!$L$12:$L$121)</f>
        <v xml:space="preserve"> - Screen: Loans --&gt; Fee --&gt; Fee Type</v>
      </c>
      <c r="F86" s="387" t="str">
        <f>+_xlfn.XLOOKUP(B86,Summary!$B$12:$B$121,Summary!$O$12:$O$121)</f>
        <v>Fee Name</v>
      </c>
      <c r="G86" s="387"/>
      <c r="H86" s="387" t="str">
        <f>+_xlfn.XLOOKUP(B86,Summary!$B$12:$B$121,Summary!$AH$12:$AH$121)</f>
        <v>Y</v>
      </c>
    </row>
    <row r="87" spans="2:8" ht="48" customHeight="1" x14ac:dyDescent="0.5">
      <c r="B87" s="387" t="s">
        <v>417</v>
      </c>
      <c r="C87" s="387" t="str">
        <f>+_xlfn.XLOOKUP(B87,Summary!$B$12:$B$121,Summary!$W$12:$W$121)</f>
        <v>N/A (ready to be integrated trhough New Mercurio)</v>
      </c>
      <c r="D87" s="387" t="str">
        <f>+_xlfn.XLOOKUP(B87,Summary!$B$12:$B$121,Summary!$V$12:$V$121)</f>
        <v>Credit Approval</v>
      </c>
      <c r="E87" s="387" t="str">
        <f>+_xlfn.XLOOKUP(B87,Summary!$B$12:$B$121,Summary!$L$12:$L$121)</f>
        <v>-</v>
      </c>
      <c r="F87" s="387" t="str">
        <f>+_xlfn.XLOOKUP(B87,Summary!$B$12:$B$121,Summary!$O$12:$O$121)</f>
        <v>Add Participants - %</v>
      </c>
      <c r="G87" s="387"/>
      <c r="H87" s="387" t="str">
        <f>+_xlfn.XLOOKUP(B87,Summary!$B$12:$B$121,Summary!$AH$12:$AH$121)</f>
        <v>N</v>
      </c>
    </row>
    <row r="88" spans="2:8" ht="48" customHeight="1" x14ac:dyDescent="0.5">
      <c r="B88" s="387" t="s">
        <v>420</v>
      </c>
      <c r="C88" s="387" t="str">
        <f>+_xlfn.XLOOKUP(B88,Summary!$B$12:$B$121,Summary!$W$12:$W$121)</f>
        <v>To be confirmed by the user:
- If this field can be retrieved from LFRC.
To be confirmed by Mercurio Team:
- New field to be created in New Mercurio and then flow to 1SS.</v>
      </c>
      <c r="D88" s="387" t="str">
        <f>+_xlfn.XLOOKUP(B88,Summary!$B$12:$B$121,Summary!$V$12:$V$121)</f>
        <v>Credit Approval</v>
      </c>
      <c r="E88" s="387" t="str">
        <f>+_xlfn.XLOOKUP(B88,Summary!$B$12:$B$121,Summary!$L$12:$L$121)</f>
        <v>-</v>
      </c>
      <c r="F88" s="387" t="str">
        <f>+_xlfn.XLOOKUP(B88,Summary!$B$12:$B$121,Summary!$O$12:$O$121)</f>
        <v>-</v>
      </c>
      <c r="G88" s="387"/>
      <c r="H88" s="387" t="str">
        <f>+_xlfn.XLOOKUP(B88,Summary!$B$12:$B$121,Summary!$AH$12:$AH$121)</f>
        <v>N</v>
      </c>
    </row>
    <row r="89" spans="2:8" ht="48" customHeight="1" x14ac:dyDescent="0.5">
      <c r="B89" s="387" t="s">
        <v>422</v>
      </c>
      <c r="C89" s="387" t="str">
        <f>+_xlfn.XLOOKUP(B89,Summary!$B$12:$B$121,Summary!$W$12:$W$121)</f>
        <v>To be confirmed by the user:
- If this field can be retrieved from LFRC.
- How is this to be represented in the 1SS?
To be confirmed by Mercurio Team:
- New field to be created in New Mercurio and then flow to 1SS.</v>
      </c>
      <c r="D89" s="387" t="str">
        <f>+_xlfn.XLOOKUP(B89,Summary!$B$12:$B$121,Summary!$V$12:$V$121)</f>
        <v>Credit Approval</v>
      </c>
      <c r="E89" s="387" t="str">
        <f>+_xlfn.XLOOKUP(B89,Summary!$B$12:$B$121,Summary!$L$12:$L$121)</f>
        <v>-</v>
      </c>
      <c r="F89" s="387" t="str">
        <f>+_xlfn.XLOOKUP(B89,Summary!$B$12:$B$121,Summary!$O$12:$O$121)</f>
        <v>-</v>
      </c>
      <c r="G89" s="387"/>
      <c r="H89" s="387" t="str">
        <f>+_xlfn.XLOOKUP(B89,Summary!$B$12:$B$121,Summary!$AH$12:$AH$121)</f>
        <v>N</v>
      </c>
    </row>
    <row r="90" spans="2:8" ht="48" customHeight="1" x14ac:dyDescent="0.5">
      <c r="B90" s="387" t="s">
        <v>424</v>
      </c>
      <c r="C90" s="387" t="str">
        <f>+_xlfn.XLOOKUP(B90,Summary!$B$12:$B$121,Summary!$W$12:$W$121)</f>
        <v>To be confirmed by the user:
- If this field is needed</v>
      </c>
      <c r="D90" s="387" t="str">
        <f>+_xlfn.XLOOKUP(B90,Summary!$B$12:$B$121,Summary!$V$12:$V$121)</f>
        <v>Manual</v>
      </c>
      <c r="E90" s="387" t="str">
        <f>+_xlfn.XLOOKUP(B90,Summary!$B$12:$B$121,Summary!$L$12:$L$121)</f>
        <v>-</v>
      </c>
      <c r="F90" s="387" t="str">
        <f>+_xlfn.XLOOKUP(B90,Summary!$B$12:$B$121,Summary!$O$12:$O$121)</f>
        <v>-</v>
      </c>
      <c r="G90" s="387"/>
      <c r="H90" s="387" t="str">
        <f>+_xlfn.XLOOKUP(B90,Summary!$B$12:$B$121,Summary!$AH$12:$AH$121)</f>
        <v>N</v>
      </c>
    </row>
    <row r="91" spans="2:8" ht="48" customHeight="1" x14ac:dyDescent="0.5">
      <c r="B91" s="387" t="s">
        <v>427</v>
      </c>
      <c r="C91" s="387" t="str">
        <f>+_xlfn.XLOOKUP(B91,Summary!$B$12:$B$121,Summary!$W$12:$W$121)</f>
        <v>To be confirmed by the user:
- If this field is needed</v>
      </c>
      <c r="D91" s="387" t="str">
        <f>+_xlfn.XLOOKUP(B91,Summary!$B$12:$B$121,Summary!$V$12:$V$121)</f>
        <v>Manual</v>
      </c>
      <c r="E91" s="387" t="str">
        <f>+_xlfn.XLOOKUP(B91,Summary!$B$12:$B$121,Summary!$L$12:$L$121)</f>
        <v>-</v>
      </c>
      <c r="F91" s="387" t="str">
        <f>+_xlfn.XLOOKUP(B91,Summary!$B$12:$B$121,Summary!$O$12:$O$121)</f>
        <v>-</v>
      </c>
      <c r="G91" s="387"/>
      <c r="H91" s="387" t="str">
        <f>+_xlfn.XLOOKUP(B91,Summary!$B$12:$B$121,Summary!$AH$12:$AH$121)</f>
        <v>N</v>
      </c>
    </row>
    <row r="92" spans="2:8" ht="48" customHeight="1" x14ac:dyDescent="0.5">
      <c r="B92" s="387" t="s">
        <v>288</v>
      </c>
      <c r="C92" s="387" t="str">
        <f>+_xlfn.XLOOKUP(B92,Summary!$B$12:$B$121,Summary!$W$12:$W$121)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92" s="387" t="str">
        <f>+_xlfn.XLOOKUP(B92,Summary!$B$12:$B$121,Summary!$V$12:$V$121)</f>
        <v>Manual</v>
      </c>
      <c r="E92" s="387" t="str">
        <f>+_xlfn.XLOOKUP(B92,Summary!$B$12:$B$121,Summary!$L$12:$L$121)</f>
        <v>-</v>
      </c>
      <c r="F92" s="387" t="str">
        <f>+_xlfn.XLOOKUP(B92,Summary!$B$12:$B$121,Summary!$O$12:$O$121)</f>
        <v>-</v>
      </c>
      <c r="G92" s="387"/>
      <c r="H92" s="387" t="str">
        <f>+_xlfn.XLOOKUP(B92,Summary!$B$12:$B$121,Summary!$AH$12:$AH$121)</f>
        <v>Y</v>
      </c>
    </row>
    <row r="93" spans="2:8" ht="48" customHeight="1" x14ac:dyDescent="0.5">
      <c r="B93" s="387" t="s">
        <v>294</v>
      </c>
      <c r="C93" s="387" t="str">
        <f>+_xlfn.XLOOKUP(B93,Summary!$B$12:$B$121,Summary!$W$12:$W$121)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93" s="387" t="str">
        <f>+_xlfn.XLOOKUP(B93,Summary!$B$12:$B$121,Summary!$V$12:$V$121)</f>
        <v>Manual</v>
      </c>
      <c r="E93" s="387" t="str">
        <f>+_xlfn.XLOOKUP(B93,Summary!$B$12:$B$121,Summary!$L$12:$L$121)</f>
        <v>-</v>
      </c>
      <c r="F93" s="387" t="str">
        <f>+_xlfn.XLOOKUP(B93,Summary!$B$12:$B$121,Summary!$O$12:$O$121)</f>
        <v>-</v>
      </c>
      <c r="G93" s="387"/>
      <c r="H93" s="387" t="str">
        <f>+_xlfn.XLOOKUP(B93,Summary!$B$12:$B$121,Summary!$AH$12:$AH$121)</f>
        <v>Y</v>
      </c>
    </row>
    <row r="94" spans="2:8" ht="48" customHeight="1" x14ac:dyDescent="0.5">
      <c r="B94" s="387" t="s">
        <v>296</v>
      </c>
      <c r="C94" s="387" t="str">
        <f>+_xlfn.XLOOKUP(B94,Summary!$B$12:$B$121,Summary!$W$12:$W$121)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94" s="387" t="str">
        <f>+_xlfn.XLOOKUP(B94,Summary!$B$12:$B$121,Summary!$V$12:$V$121)</f>
        <v>Manual</v>
      </c>
      <c r="E94" s="387" t="str">
        <f>+_xlfn.XLOOKUP(B94,Summary!$B$12:$B$121,Summary!$L$12:$L$121)</f>
        <v>-</v>
      </c>
      <c r="F94" s="387" t="str">
        <f>+_xlfn.XLOOKUP(B94,Summary!$B$12:$B$121,Summary!$O$12:$O$121)</f>
        <v>-</v>
      </c>
      <c r="G94" s="387"/>
      <c r="H94" s="387" t="str">
        <f>+_xlfn.XLOOKUP(B94,Summary!$B$12:$B$121,Summary!$AH$12:$AH$121)</f>
        <v>Y</v>
      </c>
    </row>
    <row r="95" spans="2:8" ht="48" customHeight="1" x14ac:dyDescent="0.5">
      <c r="B95" s="387" t="s">
        <v>299</v>
      </c>
      <c r="C95" s="387" t="str">
        <f>+_xlfn.XLOOKUP(B95,Summary!$B$12:$B$121,Summary!$W$12:$W$121)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95" s="387" t="str">
        <f>+_xlfn.XLOOKUP(B95,Summary!$B$12:$B$121,Summary!$V$12:$V$121)</f>
        <v>Manual</v>
      </c>
      <c r="E95" s="387" t="str">
        <f>+_xlfn.XLOOKUP(B95,Summary!$B$12:$B$121,Summary!$L$12:$L$121)</f>
        <v>-</v>
      </c>
      <c r="F95" s="387" t="str">
        <f>+_xlfn.XLOOKUP(B95,Summary!$B$12:$B$121,Summary!$O$12:$O$121)</f>
        <v>-</v>
      </c>
      <c r="G95" s="387"/>
      <c r="H95" s="387" t="str">
        <f>+_xlfn.XLOOKUP(B95,Summary!$B$12:$B$121,Summary!$AH$12:$AH$121)</f>
        <v>Y</v>
      </c>
    </row>
    <row r="96" spans="2:8" ht="48" customHeight="1" x14ac:dyDescent="0.5">
      <c r="B96" s="387" t="s">
        <v>302</v>
      </c>
      <c r="C96" s="387" t="str">
        <f>+_xlfn.XLOOKUP(B96,Summary!$B$12:$B$121,Summary!$W$12:$W$121)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96" s="387" t="str">
        <f>+_xlfn.XLOOKUP(B96,Summary!$B$12:$B$121,Summary!$V$12:$V$121)</f>
        <v>Manual</v>
      </c>
      <c r="E96" s="387" t="str">
        <f>+_xlfn.XLOOKUP(B96,Summary!$B$12:$B$121,Summary!$L$12:$L$121)</f>
        <v>-</v>
      </c>
      <c r="F96" s="387" t="str">
        <f>+_xlfn.XLOOKUP(B96,Summary!$B$12:$B$121,Summary!$O$12:$O$121)</f>
        <v>-</v>
      </c>
      <c r="G96" s="387"/>
      <c r="H96" s="387" t="str">
        <f>+_xlfn.XLOOKUP(B96,Summary!$B$12:$B$121,Summary!$AH$12:$AH$121)</f>
        <v>Y</v>
      </c>
    </row>
    <row r="97" spans="2:8" ht="48" customHeight="1" x14ac:dyDescent="0.5">
      <c r="B97" s="387" t="s">
        <v>304</v>
      </c>
      <c r="C97" s="387" t="str">
        <f>+_xlfn.XLOOKUP(B97,Summary!$B$12:$B$121,Summary!$W$12:$W$121)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97" s="387" t="str">
        <f>+_xlfn.XLOOKUP(B97,Summary!$B$12:$B$121,Summary!$V$12:$V$121)</f>
        <v>Manual</v>
      </c>
      <c r="E97" s="387" t="str">
        <f>+_xlfn.XLOOKUP(B97,Summary!$B$12:$B$121,Summary!$L$12:$L$121)</f>
        <v>-</v>
      </c>
      <c r="F97" s="387" t="str">
        <f>+_xlfn.XLOOKUP(B97,Summary!$B$12:$B$121,Summary!$O$12:$O$121)</f>
        <v>-</v>
      </c>
      <c r="G97" s="387"/>
      <c r="H97" s="387" t="str">
        <f>+_xlfn.XLOOKUP(B97,Summary!$B$12:$B$121,Summary!$AH$12:$AH$121)</f>
        <v>Y</v>
      </c>
    </row>
    <row r="98" spans="2:8" ht="48" customHeight="1" x14ac:dyDescent="0.5">
      <c r="B98" s="387" t="s">
        <v>2778</v>
      </c>
      <c r="C98" s="387" t="str">
        <f>+_xlfn.XLOOKUP(B98,Summary!$B$12:$B$121,Summary!$W$12:$W$121)</f>
        <v>PTD how this new field can be integrated.</v>
      </c>
      <c r="D98" s="387" t="str">
        <f>+_xlfn.XLOOKUP(B98,Summary!$B$12:$B$121,Summary!$V$12:$V$121)</f>
        <v>Manual</v>
      </c>
      <c r="E98" s="387" t="str">
        <f>+_xlfn.XLOOKUP(B98,Summary!$B$12:$B$121,Summary!$L$12:$L$121)</f>
        <v>-</v>
      </c>
      <c r="F98" s="387" t="str">
        <f>+_xlfn.XLOOKUP(B98,Summary!$B$12:$B$121,Summary!$O$12:$O$121)</f>
        <v>Product</v>
      </c>
      <c r="G98" s="387"/>
      <c r="H98" s="387" t="str">
        <f>+_xlfn.XLOOKUP(B98,Summary!$B$12:$B$121,Summary!$AH$12:$AH$121)</f>
        <v>Y</v>
      </c>
    </row>
    <row r="99" spans="2:8" ht="48" customHeight="1" x14ac:dyDescent="0.5">
      <c r="B99" s="387" t="s">
        <v>2777</v>
      </c>
      <c r="C99" s="387" t="str">
        <f>+_xlfn.XLOOKUP(B99,Summary!$B$12:$B$121,Summary!$W$12:$W$121)</f>
        <v>PTD how this new field can be integrated.</v>
      </c>
      <c r="D99" s="387" t="str">
        <f>+_xlfn.XLOOKUP(B99,Summary!$B$12:$B$121,Summary!$V$12:$V$121)</f>
        <v>Manual</v>
      </c>
      <c r="E99" s="387" t="str">
        <f>+_xlfn.XLOOKUP(B99,Summary!$B$12:$B$121,Summary!$L$12:$L$121)</f>
        <v>-</v>
      </c>
      <c r="F99" s="387" t="str">
        <f>+_xlfn.XLOOKUP(B99,Summary!$B$12:$B$121,Summary!$O$12:$O$121)</f>
        <v>-</v>
      </c>
      <c r="G99" s="387"/>
      <c r="H99" s="387" t="str">
        <f>+_xlfn.XLOOKUP(B99,Summary!$B$12:$B$121,Summary!$AH$12:$AH$121)</f>
        <v>Y</v>
      </c>
    </row>
    <row r="100" spans="2:8" ht="48" customHeight="1" x14ac:dyDescent="0.5">
      <c r="B100" s="397" t="s">
        <v>431</v>
      </c>
      <c r="C100" s="397" t="str">
        <f>+_xlfn.XLOOKUP(B100,Summary!$B$12:$B$121,Summary!$W$12:$W$121)</f>
        <v>To be confirmed by Mercurio Team:
- Alexandria - New Mercurio integration and then flow to 1SS</v>
      </c>
      <c r="D100" s="397" t="str">
        <f>+_xlfn.XLOOKUP(B100,Summary!$B$12:$B$121,Summary!$V$12:$V$121)</f>
        <v>Alexandria</v>
      </c>
      <c r="E100" s="397" t="str">
        <f>+_xlfn.XLOOKUP(B100,Summary!$B$12:$B$121,Summary!$L$12:$L$121)</f>
        <v>-</v>
      </c>
      <c r="F100" s="397" t="str">
        <f>+_xlfn.XLOOKUP(B100,Summary!$B$12:$B$121,Summary!$O$12:$O$121)</f>
        <v>-</v>
      </c>
      <c r="G100" s="397"/>
      <c r="H100" s="397" t="str">
        <f>+_xlfn.XLOOKUP(B100,Summary!$B$12:$B$121,Summary!$AH$12:$AH$121)</f>
        <v>N</v>
      </c>
    </row>
    <row r="101" spans="2:8" ht="48" customHeight="1" x14ac:dyDescent="0.5">
      <c r="B101" s="397" t="s">
        <v>214</v>
      </c>
      <c r="C101" s="397" t="str">
        <f>+_xlfn.XLOOKUP(B101,Summary!$B$12:$B$121,Summary!$W$12:$W$121)</f>
        <v>N/A (ready to be integrated trhough New Mercurio)</v>
      </c>
      <c r="D101" s="397" t="str">
        <f>+_xlfn.XLOOKUP(B101,Summary!$B$12:$B$121,Summary!$V$12:$V$121)</f>
        <v>Credit Approval</v>
      </c>
      <c r="E101" s="397" t="str">
        <f>+_xlfn.XLOOKUP(B101,Summary!$B$12:$B$121,Summary!$L$12:$L$121)</f>
        <v xml:space="preserve">Screen: Clients --&gt; Credit Details 
Screen: Clients --&gt; Risk Rating </v>
      </c>
      <c r="F101" s="397" t="str">
        <f>+_xlfn.XLOOKUP(B101,Summary!$B$12:$B$121,Summary!$O$12:$O$121)</f>
        <v>Internal Rating</v>
      </c>
      <c r="G101" s="397"/>
      <c r="H101" s="397" t="str">
        <f>+_xlfn.XLOOKUP(B101,Summary!$B$12:$B$121,Summary!$AH$12:$AH$121)</f>
        <v>N</v>
      </c>
    </row>
    <row r="102" spans="2:8" ht="48" customHeight="1" x14ac:dyDescent="0.5">
      <c r="B102" s="397" t="s">
        <v>219</v>
      </c>
      <c r="C102" s="397" t="str">
        <f>+_xlfn.XLOOKUP(B102,Summary!$B$12:$B$121,Summary!$W$12:$W$121)</f>
        <v>To be confirmed by Aqua Team that this field is correctly available and meets the required definition of the field, for its future integration through Aqua.</v>
      </c>
      <c r="D102" s="397" t="str">
        <f>+_xlfn.XLOOKUP(B102,Summary!$B$12:$B$121,Summary!$V$12:$V$121)</f>
        <v>Aqua</v>
      </c>
      <c r="E102" s="397" t="str">
        <f>+_xlfn.XLOOKUP(B102,Summary!$B$12:$B$121,Summary!$L$12:$L$121)</f>
        <v>-</v>
      </c>
      <c r="F102" s="397" t="str">
        <f>+_xlfn.XLOOKUP(B102,Summary!$B$12:$B$121,Summary!$O$12:$O$121)</f>
        <v>-</v>
      </c>
      <c r="G102" s="397"/>
      <c r="H102" s="397" t="str">
        <f>+_xlfn.XLOOKUP(B102,Summary!$B$12:$B$121,Summary!$AH$12:$AH$121)</f>
        <v>N</v>
      </c>
    </row>
    <row r="103" spans="2:8" ht="48" customHeight="1" x14ac:dyDescent="0.5">
      <c r="B103" s="397" t="s">
        <v>225</v>
      </c>
      <c r="C103" s="397" t="str">
        <f>+_xlfn.XLOOKUP(B103,Summary!$B$12:$B$121,Summary!$W$12:$W$121)</f>
        <v>To be confirmed by Aqua Team that this field is correctly available and meets the required definition of the field, for its future integration through Aqua.</v>
      </c>
      <c r="D103" s="397" t="str">
        <f>+_xlfn.XLOOKUP(B103,Summary!$B$12:$B$121,Summary!$V$12:$V$121)</f>
        <v>Aqua</v>
      </c>
      <c r="E103" s="397" t="str">
        <f>+_xlfn.XLOOKUP(B103,Summary!$B$12:$B$121,Summary!$L$12:$L$121)</f>
        <v>-</v>
      </c>
      <c r="F103" s="397" t="str">
        <f>+_xlfn.XLOOKUP(B103,Summary!$B$12:$B$121,Summary!$O$12:$O$121)</f>
        <v>-</v>
      </c>
      <c r="G103" s="397"/>
      <c r="H103" s="397" t="str">
        <f>+_xlfn.XLOOKUP(B103,Summary!$B$12:$B$121,Summary!$AH$12:$AH$121)</f>
        <v>N</v>
      </c>
    </row>
    <row r="104" spans="2:8" ht="48" customHeight="1" x14ac:dyDescent="0.5">
      <c r="B104" s="397" t="s">
        <v>229</v>
      </c>
      <c r="C104" s="397" t="str">
        <f>+_xlfn.XLOOKUP(B104,Summary!$B$12:$B$121,Summary!$W$12:$W$121)</f>
        <v>To be confirmed by Aqua Team to retreive this rating from Asset Control and then integrate it with 1SS</v>
      </c>
      <c r="D104" s="397" t="str">
        <f>+_xlfn.XLOOKUP(B104,Summary!$B$12:$B$121,Summary!$V$12:$V$121)</f>
        <v>Aqua</v>
      </c>
      <c r="E104" s="397" t="str">
        <f>+_xlfn.XLOOKUP(B104,Summary!$B$12:$B$121,Summary!$L$12:$L$121)</f>
        <v>-</v>
      </c>
      <c r="F104" s="397" t="str">
        <f>+_xlfn.XLOOKUP(B104,Summary!$B$12:$B$121,Summary!$O$12:$O$121)</f>
        <v>-</v>
      </c>
      <c r="G104" s="397"/>
      <c r="H104" s="397" t="str">
        <f>+_xlfn.XLOOKUP(B104,Summary!$B$12:$B$121,Summary!$AH$12:$AH$121)</f>
        <v>N</v>
      </c>
    </row>
  </sheetData>
  <autoFilter ref="B6:H104" xr:uid="{91886683-40CA-4E7C-B47D-E8B1E024CD86}"/>
  <mergeCells count="1">
    <mergeCell ref="B5:H5"/>
  </mergeCells>
  <conditionalFormatting sqref="K5">
    <cfRule type="cellIs" dxfId="3" priority="1" operator="equal">
      <formula>"No"</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E6332-CFBB-40D4-8E6D-7F797469BAA9}">
  <sheetPr>
    <tabColor rgb="FF00B050"/>
  </sheetPr>
  <dimension ref="B3:K111"/>
  <sheetViews>
    <sheetView showGridLines="0" zoomScale="63" zoomScaleNormal="85" workbookViewId="0">
      <selection activeCell="K1" sqref="K1:K1048576"/>
    </sheetView>
  </sheetViews>
  <sheetFormatPr defaultColWidth="8.7265625" defaultRowHeight="16.5" x14ac:dyDescent="0.5"/>
  <cols>
    <col min="2" max="2" width="33.1796875" style="384" bestFit="1" customWidth="1"/>
    <col min="3" max="4" width="50.81640625" style="384" customWidth="1"/>
    <col min="5" max="6" width="23.81640625" style="384" customWidth="1"/>
    <col min="7" max="8" width="20" style="384" customWidth="1"/>
    <col min="9" max="9" width="18.453125" customWidth="1"/>
    <col min="11" max="11" width="36.26953125" customWidth="1"/>
  </cols>
  <sheetData>
    <row r="3" spans="2:11" ht="33" x14ac:dyDescent="0.5">
      <c r="K3" s="387" t="s">
        <v>2841</v>
      </c>
    </row>
    <row r="4" spans="2:11" x14ac:dyDescent="0.5">
      <c r="K4" s="396" t="s">
        <v>2842</v>
      </c>
    </row>
    <row r="5" spans="2:11" x14ac:dyDescent="0.5">
      <c r="B5" s="406" t="s">
        <v>457</v>
      </c>
      <c r="C5" s="406"/>
      <c r="D5" s="406"/>
      <c r="E5" s="406"/>
      <c r="F5" s="406"/>
      <c r="G5" s="406"/>
      <c r="H5" s="406"/>
      <c r="K5" s="397" t="s">
        <v>2843</v>
      </c>
    </row>
    <row r="6" spans="2:11" x14ac:dyDescent="0.5">
      <c r="B6" s="377" t="s">
        <v>27</v>
      </c>
      <c r="C6" s="376" t="s">
        <v>47</v>
      </c>
      <c r="D6" s="376" t="s">
        <v>2798</v>
      </c>
      <c r="E6" s="377" t="s">
        <v>452</v>
      </c>
      <c r="F6" s="377" t="s">
        <v>40</v>
      </c>
      <c r="G6" s="350" t="s">
        <v>453</v>
      </c>
      <c r="H6" s="350" t="s">
        <v>454</v>
      </c>
    </row>
    <row r="7" spans="2:11" x14ac:dyDescent="0.5">
      <c r="B7" s="387" t="s">
        <v>2794</v>
      </c>
      <c r="C7" s="387" t="str">
        <f>+_xlfn.XLOOKUP(B7,Summary!$B$12:$B$121,Summary!$W$12:$W$121)</f>
        <v>N/A (ready to be integrated trhough New Mercurio)</v>
      </c>
      <c r="D7" s="387" t="str">
        <f>+_xlfn.XLOOKUP(B7,Summary!$B$12:$B$121,Summary!$V$12:$V$121)</f>
        <v>Credit Approval</v>
      </c>
      <c r="E7" s="387" t="str">
        <f>+_xlfn.XLOOKUP(B7,Summary!$B$12:$B$121,Summary!$L$12:$L$121)</f>
        <v>Allocated Ampunt</v>
      </c>
      <c r="F7" s="387" t="str">
        <f>+_xlfn.XLOOKUP(B7,Summary!$B$12:$B$121,Summary!$O$12:$O$121)</f>
        <v>Distribution Amount</v>
      </c>
      <c r="G7" s="387"/>
      <c r="H7" s="387" t="str">
        <f>+_xlfn.XLOOKUP(B7,Summary!$B$12:$B$121,Summary!$AH$12:$AH$121)</f>
        <v>Y</v>
      </c>
    </row>
    <row r="8" spans="2:11" x14ac:dyDescent="0.5">
      <c r="B8" s="387" t="s">
        <v>2772</v>
      </c>
      <c r="C8" s="387" t="s">
        <v>2790</v>
      </c>
      <c r="D8" s="387" t="str">
        <f>+_xlfn.XLOOKUP(B8,Summary!$B$12:$B$121,Summary!$V$12:$V$121)</f>
        <v>Manual</v>
      </c>
      <c r="E8" s="387" t="str">
        <f>+_xlfn.XLOOKUP(B8,Summary!$B$12:$B$121,Summary!$L$12:$L$121)</f>
        <v>-</v>
      </c>
      <c r="F8" s="387" t="str">
        <f>+_xlfn.XLOOKUP(B8,Summary!$B$12:$B$121,Summary!$O$12:$O$121)</f>
        <v>-</v>
      </c>
      <c r="G8" s="387"/>
      <c r="H8" s="387" t="str">
        <f>+_xlfn.XLOOKUP(B8,Summary!$B$12:$B$121,Summary!$AH$12:$AH$121)</f>
        <v>Y</v>
      </c>
    </row>
    <row r="9" spans="2:11" ht="49.5" x14ac:dyDescent="0.5">
      <c r="B9" s="387" t="s">
        <v>2773</v>
      </c>
      <c r="C9" s="387" t="s">
        <v>2790</v>
      </c>
      <c r="D9" s="387" t="str">
        <f>+_xlfn.XLOOKUP(B9,Summary!$B$12:$B$121,Summary!$V$12:$V$121)</f>
        <v>Manual</v>
      </c>
      <c r="E9" s="387" t="str">
        <f>+_xlfn.XLOOKUP(B9,Summary!$B$12:$B$121,Summary!$L$12:$L$121)</f>
        <v>Screen: Clients --&gt; Details --&gt; Client Information --&gt;  Client Name</v>
      </c>
      <c r="F9" s="387" t="str">
        <f>+_xlfn.XLOOKUP(B9,Summary!$B$12:$B$121,Summary!$O$12:$O$121)</f>
        <v>Client Name</v>
      </c>
      <c r="G9" s="387"/>
      <c r="H9" s="387" t="str">
        <f>+_xlfn.XLOOKUP(B9,Summary!$B$12:$B$121,Summary!$AH$12:$AH$121)</f>
        <v>N</v>
      </c>
    </row>
    <row r="10" spans="2:11" ht="49.5" x14ac:dyDescent="0.5">
      <c r="B10" s="387" t="s">
        <v>2774</v>
      </c>
      <c r="C10" s="387" t="s">
        <v>2790</v>
      </c>
      <c r="D10" s="387" t="str">
        <f>+_xlfn.XLOOKUP(B10,Summary!$B$12:$B$121,Summary!$V$12:$V$121)</f>
        <v>Aqua</v>
      </c>
      <c r="E10" s="387" t="str">
        <f>+_xlfn.XLOOKUP(B10,Summary!$B$12:$B$121,Summary!$L$12:$L$121)</f>
        <v>Screen: Clients --&gt; Details --&gt; Client Information --&gt;  CLIENT ID (GBO)</v>
      </c>
      <c r="F10" s="387" t="str">
        <f>+_xlfn.XLOOKUP(B10,Summary!$B$12:$B$121,Summary!$O$12:$O$121)</f>
        <v>Internal Code</v>
      </c>
      <c r="G10" s="387"/>
      <c r="H10" s="387" t="str">
        <f>+_xlfn.XLOOKUP(B10,Summary!$B$12:$B$121,Summary!$AH$12:$AH$121)</f>
        <v>N</v>
      </c>
    </row>
    <row r="11" spans="2:11" x14ac:dyDescent="0.5">
      <c r="B11" s="387" t="s">
        <v>2779</v>
      </c>
      <c r="C11" s="387" t="s">
        <v>2790</v>
      </c>
      <c r="D11" s="387" t="str">
        <f>+_xlfn.XLOOKUP(B11,Summary!$B$12:$B$121,Summary!$V$12:$V$121)</f>
        <v>Manual</v>
      </c>
      <c r="E11" s="387" t="str">
        <f>+_xlfn.XLOOKUP(B11,Summary!$B$12:$B$121,Summary!$L$12:$L$121)</f>
        <v>-</v>
      </c>
      <c r="F11" s="387" t="str">
        <f>+_xlfn.XLOOKUP(B11,Summary!$B$12:$B$121,Summary!$O$12:$O$121)</f>
        <v>-</v>
      </c>
      <c r="G11" s="387"/>
      <c r="H11" s="387" t="str">
        <f>+_xlfn.XLOOKUP(B11,Summary!$B$12:$B$121,Summary!$AH$12:$AH$121)</f>
        <v>N</v>
      </c>
    </row>
    <row r="12" spans="2:11" x14ac:dyDescent="0.5">
      <c r="B12" s="387" t="s">
        <v>2776</v>
      </c>
      <c r="C12" s="387" t="s">
        <v>2790</v>
      </c>
      <c r="D12" s="387" t="str">
        <f>+_xlfn.XLOOKUP(B12,Summary!$B$12:$B$121,Summary!$V$12:$V$121)</f>
        <v>Manual</v>
      </c>
      <c r="E12" s="387" t="str">
        <f>+_xlfn.XLOOKUP(B12,Summary!$B$12:$B$121,Summary!$L$12:$L$121)</f>
        <v>-</v>
      </c>
      <c r="F12" s="387" t="str">
        <f>+_xlfn.XLOOKUP(B12,Summary!$B$12:$B$121,Summary!$O$12:$O$121)</f>
        <v>-</v>
      </c>
      <c r="G12" s="387"/>
      <c r="H12" s="387" t="str">
        <f>+_xlfn.XLOOKUP(B12,Summary!$B$12:$B$121,Summary!$AH$12:$AH$121)</f>
        <v>N</v>
      </c>
    </row>
    <row r="13" spans="2:11" ht="33" x14ac:dyDescent="0.5">
      <c r="B13" s="387" t="s">
        <v>2775</v>
      </c>
      <c r="C13" s="387" t="s">
        <v>2790</v>
      </c>
      <c r="D13" s="387" t="str">
        <f>+_xlfn.XLOOKUP(B13,Summary!$B$12:$B$121,Summary!$V$12:$V$121)</f>
        <v>Manual</v>
      </c>
      <c r="E13" s="387" t="str">
        <f>+_xlfn.XLOOKUP(B13,Summary!$B$12:$B$121,Summary!$L$12:$L$121)</f>
        <v xml:space="preserve"> - Screen: Loans --&gt; Fee --&gt; Fee Type</v>
      </c>
      <c r="F13" s="387" t="str">
        <f>+_xlfn.XLOOKUP(B13,Summary!$B$12:$B$121,Summary!$O$12:$O$121)</f>
        <v>Fee Name</v>
      </c>
      <c r="G13" s="387"/>
      <c r="H13" s="387" t="str">
        <f>+_xlfn.XLOOKUP(B13,Summary!$B$12:$B$121,Summary!$AH$12:$AH$121)</f>
        <v>Y</v>
      </c>
    </row>
    <row r="14" spans="2:11" x14ac:dyDescent="0.5">
      <c r="B14" s="397" t="s">
        <v>56</v>
      </c>
      <c r="C14" s="397" t="str">
        <f>+_xlfn.XLOOKUP(B14,Summary!$B$12:$B$121,Summary!$W$12:$W$121)</f>
        <v>N/A (ready to be integrated trhough New Mercurio)</v>
      </c>
      <c r="D14" s="397" t="str">
        <f>+_xlfn.XLOOKUP(B14,Summary!$B$12:$B$121,Summary!$V$12:$V$121)</f>
        <v>Credit Approval</v>
      </c>
      <c r="E14" s="397" t="str">
        <f>+_xlfn.XLOOKUP(B14,Summary!$B$12:$B$121,Summary!$L$12:$L$121)</f>
        <v>-</v>
      </c>
      <c r="F14" s="397" t="str">
        <f>+_xlfn.XLOOKUP(B14,Summary!$B$12:$B$121,Summary!$O$12:$O$121)</f>
        <v>Proposal Name</v>
      </c>
      <c r="G14" s="397"/>
      <c r="H14" s="397" t="str">
        <f>+_xlfn.XLOOKUP(B14,Summary!$B$12:$B$121,Summary!$AH$12:$AH$121)</f>
        <v>N</v>
      </c>
    </row>
    <row r="15" spans="2:11" ht="49.5" x14ac:dyDescent="0.5">
      <c r="B15" s="397" t="s">
        <v>66</v>
      </c>
      <c r="C15" s="397" t="str">
        <f>+_xlfn.XLOOKUP(B15,Summary!$B$12:$B$121,Summary!$W$12:$W$121)</f>
        <v>N/A (ready to be integrated trhough New Mercurio)</v>
      </c>
      <c r="D15" s="397" t="str">
        <f>+_xlfn.XLOOKUP(B15,Summary!$B$12:$B$121,Summary!$V$12:$V$121)</f>
        <v>Credit Approval</v>
      </c>
      <c r="E15" s="397" t="str">
        <f>+_xlfn.XLOOKUP(B15,Summary!$B$12:$B$121,Summary!$L$12:$L$121)</f>
        <v>Screen: Loans --&gt; Loans Detail --&gt; Loans Detail --&gt; Product Package</v>
      </c>
      <c r="F15" s="397" t="str">
        <f>+_xlfn.XLOOKUP(B15,Summary!$B$12:$B$121,Summary!$O$12:$O$121)</f>
        <v>Deal Name</v>
      </c>
      <c r="G15" s="397"/>
      <c r="H15" s="397" t="str">
        <f>+_xlfn.XLOOKUP(B15,Summary!$B$12:$B$121,Summary!$AH$12:$AH$121)</f>
        <v>Y</v>
      </c>
    </row>
    <row r="16" spans="2:11" x14ac:dyDescent="0.5">
      <c r="B16" s="397" t="s">
        <v>72</v>
      </c>
      <c r="C16" s="397" t="str">
        <f>+_xlfn.XLOOKUP(B16,Summary!$B$12:$B$121,Summary!$W$12:$W$121)</f>
        <v>N/A (ready to be integrated trhough New Mercurio)</v>
      </c>
      <c r="D16" s="397" t="str">
        <f>+_xlfn.XLOOKUP(B16,Summary!$B$12:$B$121,Summary!$V$12:$V$121)</f>
        <v>Credit Approval</v>
      </c>
      <c r="E16" s="397" t="str">
        <f>+_xlfn.XLOOKUP(B16,Summary!$B$12:$B$121,Summary!$L$12:$L$121)</f>
        <v>-</v>
      </c>
      <c r="F16" s="397" t="str">
        <f>+_xlfn.XLOOKUP(B16,Summary!$B$12:$B$121,Summary!$O$12:$O$121)</f>
        <v>UW/WH/BE</v>
      </c>
      <c r="G16" s="397"/>
      <c r="H16" s="397" t="str">
        <f>+_xlfn.XLOOKUP(B16,Summary!$B$12:$B$121,Summary!$AH$12:$AH$121)</f>
        <v>Y</v>
      </c>
    </row>
    <row r="17" spans="2:8" ht="49.5" x14ac:dyDescent="0.5">
      <c r="B17" s="397" t="s">
        <v>76</v>
      </c>
      <c r="C17" s="397" t="str">
        <f>+_xlfn.XLOOKUP(B17,Summary!$B$12:$B$121,Summary!$W$12:$W$121)</f>
        <v>N/A (ready to be integrated trhough New Mercurio)</v>
      </c>
      <c r="D17" s="397" t="str">
        <f>+_xlfn.XLOOKUP(B17,Summary!$B$12:$B$121,Summary!$V$12:$V$121)</f>
        <v>Credit Approval</v>
      </c>
      <c r="E17" s="397" t="str">
        <f>+_xlfn.XLOOKUP(B17,Summary!$B$12:$B$121,Summary!$L$12:$L$121)</f>
        <v>Screen: Loans --&gt; Booking --&gt; Deal Classification --&gt; Deal Classification</v>
      </c>
      <c r="F17" s="397" t="str">
        <f>+_xlfn.XLOOKUP(B17,Summary!$B$12:$B$121,Summary!$O$12:$O$121)</f>
        <v>Deal Classification</v>
      </c>
      <c r="G17" s="397"/>
      <c r="H17" s="397" t="str">
        <f>+_xlfn.XLOOKUP(B17,Summary!$B$12:$B$121,Summary!$AH$12:$AH$121)</f>
        <v>N</v>
      </c>
    </row>
    <row r="18" spans="2:8" ht="99" x14ac:dyDescent="0.5">
      <c r="B18" s="397" t="s">
        <v>2795</v>
      </c>
      <c r="C18" s="397" t="str">
        <f>+_xlfn.XLOOKUP(B18,Summary!$B$12:$B$121,Summary!$W$12:$W$121)</f>
        <v>To be confirmed by the user:
- Possible values that this field can take and compare them with the "Deal status" field in Mercurio (((Origination - Under Analysis - Structuring (IFT) - MO Review - Booking - Close)).
- whether the field will be autocompleted in 1SS according to the screen in which the user is inputing the data.</v>
      </c>
      <c r="D18" s="397" t="str">
        <f>+_xlfn.XLOOKUP(B18,Summary!$B$12:$B$121,Summary!$V$12:$V$121)</f>
        <v>Manual</v>
      </c>
      <c r="E18" s="397" t="str">
        <f>+_xlfn.XLOOKUP(B18,Summary!$B$12:$B$121,Summary!$L$12:$L$121)</f>
        <v>-</v>
      </c>
      <c r="F18" s="397" t="str">
        <f>+_xlfn.XLOOKUP(B18,Summary!$B$12:$B$121,Summary!$O$12:$O$121)</f>
        <v>-</v>
      </c>
      <c r="G18" s="397"/>
      <c r="H18" s="397" t="str">
        <f>+_xlfn.XLOOKUP(B18,Summary!$B$12:$B$121,Summary!$AH$12:$AH$121)</f>
        <v>N</v>
      </c>
    </row>
    <row r="19" spans="2:8" ht="82.5" x14ac:dyDescent="0.5">
      <c r="B19" s="397" t="s">
        <v>81</v>
      </c>
      <c r="C19" s="397" t="str">
        <f>+_xlfn.XLOOKUP(B19,Summary!$B$12:$B$121,Summary!$W$12:$W$121)</f>
        <v>To be confirmed by Mercurio Team:
- If "Business" field in Mercurio is a possible option in order to integrate it.
- Understand the implications of not being integrated with JQUEST.</v>
      </c>
      <c r="D19" s="397" t="str">
        <f>+_xlfn.XLOOKUP(B19,Summary!$B$12:$B$121,Summary!$V$12:$V$121)</f>
        <v>Credit Approval</v>
      </c>
      <c r="E19" s="397" t="str">
        <f>+_xlfn.XLOOKUP(B19,Summary!$B$12:$B$121,Summary!$L$12:$L$121)</f>
        <v>Screen: Product Package --&gt; Product Package Detail --&gt; Product Package Detail --&gt; Business line/LBO</v>
      </c>
      <c r="F19" s="397" t="str">
        <f>+_xlfn.XLOOKUP(B19,Summary!$B$12:$B$121,Summary!$O$12:$O$121)</f>
        <v>Business</v>
      </c>
      <c r="G19" s="397"/>
      <c r="H19" s="397" t="str">
        <f>+_xlfn.XLOOKUP(B19,Summary!$B$12:$B$121,Summary!$AH$12:$AH$121)</f>
        <v>N</v>
      </c>
    </row>
    <row r="20" spans="2:8" x14ac:dyDescent="0.5">
      <c r="B20" s="397" t="s">
        <v>90</v>
      </c>
      <c r="C20" s="397" t="str">
        <f>+_xlfn.XLOOKUP(B20,Summary!$B$12:$B$121,Summary!$W$12:$W$121)</f>
        <v>N/A (ready to be integrated trhough New Mercurio)</v>
      </c>
      <c r="D20" s="397" t="str">
        <f>+_xlfn.XLOOKUP(B20,Summary!$B$12:$B$121,Summary!$V$12:$V$121)</f>
        <v>Credit Approval</v>
      </c>
      <c r="E20" s="397" t="str">
        <f>+_xlfn.XLOOKUP(B20,Summary!$B$12:$B$121,Summary!$L$12:$L$121)</f>
        <v>-</v>
      </c>
      <c r="F20" s="397" t="str">
        <f>+_xlfn.XLOOKUP(B20,Summary!$B$12:$B$121,Summary!$O$12:$O$121)</f>
        <v>Santander Role</v>
      </c>
      <c r="G20" s="397"/>
      <c r="H20" s="397" t="str">
        <f>+_xlfn.XLOOKUP(B20,Summary!$B$12:$B$121,Summary!$AH$12:$AH$121)</f>
        <v>N</v>
      </c>
    </row>
    <row r="21" spans="2:8" ht="49.5" x14ac:dyDescent="0.5">
      <c r="B21" s="397" t="s">
        <v>93</v>
      </c>
      <c r="C21" s="397" t="str">
        <f>+_xlfn.XLOOKUP(B21,Summary!$B$12:$B$121,Summary!$W$12:$W$121)</f>
        <v>N/A (ready to be integrated trhough New Mercurio)</v>
      </c>
      <c r="D21" s="397" t="str">
        <f>+_xlfn.XLOOKUP(B21,Summary!$B$12:$B$121,Summary!$V$12:$V$121)</f>
        <v>Credit Approval</v>
      </c>
      <c r="E21" s="397" t="str">
        <f>+_xlfn.XLOOKUP(B21,Summary!$B$12:$B$121,Summary!$L$12:$L$121)</f>
        <v>Screen: Loans --&gt; Loans Detail --&gt; Loans Detail --&gt; Loan Name</v>
      </c>
      <c r="F21" s="397" t="str">
        <f>+_xlfn.XLOOKUP(B21,Summary!$B$12:$B$121,Summary!$O$12:$O$121)</f>
        <v>Facility name</v>
      </c>
      <c r="G21" s="397"/>
      <c r="H21" s="397" t="str">
        <f>+_xlfn.XLOOKUP(B21,Summary!$B$12:$B$121,Summary!$AH$12:$AH$121)</f>
        <v>Y</v>
      </c>
    </row>
    <row r="22" spans="2:8" ht="49.5" x14ac:dyDescent="0.5">
      <c r="B22" s="397" t="s">
        <v>98</v>
      </c>
      <c r="C22" s="397" t="str">
        <f>+_xlfn.XLOOKUP(B22,Summary!$B$12:$B$121,Summary!$W$12:$W$121)</f>
        <v>N/A (ready to be integrated trhough New Mercurio)</v>
      </c>
      <c r="D22" s="397" t="str">
        <f>+_xlfn.XLOOKUP(B22,Summary!$B$12:$B$121,Summary!$V$12:$V$121)</f>
        <v>Credit Approval</v>
      </c>
      <c r="E22" s="397" t="str">
        <f>+_xlfn.XLOOKUP(B22,Summary!$B$12:$B$121,Summary!$L$12:$L$121)</f>
        <v xml:space="preserve"> - Screen: Loans --&gt; Loan Details --&gt; Product Details --&gt; Purpose Code</v>
      </c>
      <c r="F22" s="397" t="str">
        <f>+_xlfn.XLOOKUP(B22,Summary!$B$12:$B$121,Summary!$O$12:$O$121)</f>
        <v>Purpose</v>
      </c>
      <c r="G22" s="397"/>
      <c r="H22" s="397" t="str">
        <f>+_xlfn.XLOOKUP(B22,Summary!$B$12:$B$121,Summary!$AH$12:$AH$121)</f>
        <v>N</v>
      </c>
    </row>
    <row r="23" spans="2:8" ht="49.5" x14ac:dyDescent="0.5">
      <c r="B23" s="397" t="s">
        <v>104</v>
      </c>
      <c r="C23" s="397" t="str">
        <f>+_xlfn.XLOOKUP(B23,Summary!$B$12:$B$121,Summary!$W$12:$W$121)</f>
        <v>N/A (ready to be integrated trhough New Mercurio)</v>
      </c>
      <c r="D23" s="397" t="str">
        <f>+_xlfn.XLOOKUP(B23,Summary!$B$12:$B$121,Summary!$V$12:$V$121)</f>
        <v>Credit Approval</v>
      </c>
      <c r="E23" s="397" t="str">
        <f>+_xlfn.XLOOKUP(B23,Summary!$B$12:$B$121,Summary!$L$12:$L$121)</f>
        <v>Screen: Loans --&gt; Booking --&gt; Deal Classification --&gt; Expense Code</v>
      </c>
      <c r="F23" s="397" t="str">
        <f>+_xlfn.XLOOKUP(B23,Summary!$B$12:$B$121,Summary!$O$12:$O$121)</f>
        <v>Expense Code</v>
      </c>
      <c r="G23" s="397"/>
      <c r="H23" s="397" t="str">
        <f>+_xlfn.XLOOKUP(B23,Summary!$B$12:$B$121,Summary!$AH$12:$AH$121)</f>
        <v>Y</v>
      </c>
    </row>
    <row r="24" spans="2:8" ht="49.5" x14ac:dyDescent="0.5">
      <c r="B24" s="397" t="s">
        <v>107</v>
      </c>
      <c r="C24" s="397" t="str">
        <f>+_xlfn.XLOOKUP(B24,Summary!$B$12:$B$121,Summary!$W$12:$W$121)</f>
        <v>N/A (ready to be integrated trhough New Mercurio)</v>
      </c>
      <c r="D24" s="397" t="str">
        <f>+_xlfn.XLOOKUP(B24,Summary!$B$12:$B$121,Summary!$V$12:$V$121)</f>
        <v>Credit Approval</v>
      </c>
      <c r="E24" s="397" t="str">
        <f>+_xlfn.XLOOKUP(B24,Summary!$B$12:$B$121,Summary!$L$12:$L$121)</f>
        <v>Screen: Loans --&gt; Booking --&gt; Deal Classification --&gt; Risk Type</v>
      </c>
      <c r="F24" s="397" t="str">
        <f>+_xlfn.XLOOKUP(B24,Summary!$B$12:$B$121,Summary!$O$12:$O$121)</f>
        <v>Risk Type</v>
      </c>
      <c r="G24" s="397"/>
      <c r="H24" s="397" t="str">
        <f>+_xlfn.XLOOKUP(B24,Summary!$B$12:$B$121,Summary!$AH$12:$AH$121)</f>
        <v>Y</v>
      </c>
    </row>
    <row r="25" spans="2:8" ht="49.5" x14ac:dyDescent="0.5">
      <c r="B25" s="397" t="s">
        <v>110</v>
      </c>
      <c r="C25" s="397" t="str">
        <f>+_xlfn.XLOOKUP(B25,Summary!$B$12:$B$121,Summary!$W$12:$W$121)</f>
        <v>N/A (ready to be integrated trhough New Mercurio)</v>
      </c>
      <c r="D25" s="397" t="str">
        <f>+_xlfn.XLOOKUP(B25,Summary!$B$12:$B$121,Summary!$V$12:$V$121)</f>
        <v>Credit Approval</v>
      </c>
      <c r="E25" s="397" t="str">
        <f>+_xlfn.XLOOKUP(B25,Summary!$B$12:$B$121,Summary!$L$12:$L$121)</f>
        <v xml:space="preserve"> - Screen: Loans --&gt; Loans Details --&gt; Product Details --&gt; PRODUCT</v>
      </c>
      <c r="F25" s="397" t="str">
        <f>+_xlfn.XLOOKUP(B25,Summary!$B$12:$B$121,Summary!$O$12:$O$121)</f>
        <v>Facility Type</v>
      </c>
      <c r="G25" s="397"/>
      <c r="H25" s="397" t="str">
        <f>+_xlfn.XLOOKUP(B25,Summary!$B$12:$B$121,Summary!$AH$12:$AH$121)</f>
        <v>Y</v>
      </c>
    </row>
    <row r="26" spans="2:8" ht="49.5" x14ac:dyDescent="0.5">
      <c r="B26" s="397" t="s">
        <v>114</v>
      </c>
      <c r="C26" s="397" t="str">
        <f>+_xlfn.XLOOKUP(B26,Summary!$B$12:$B$121,Summary!$W$12:$W$121)</f>
        <v>N/A (ready to be integrated trhough New Mercurio)</v>
      </c>
      <c r="D26" s="397" t="str">
        <f>+_xlfn.XLOOKUP(B26,Summary!$B$12:$B$121,Summary!$V$12:$V$121)</f>
        <v>Credit Approval</v>
      </c>
      <c r="E26" s="397" t="str">
        <f>+_xlfn.XLOOKUP(B26,Summary!$B$12:$B$121,Summary!$L$12:$L$121)</f>
        <v xml:space="preserve"> - Screen: Loans --&gt; Loan Details --&gt; Amounts --&gt; Notional/ Total Facility</v>
      </c>
      <c r="F26" s="397" t="str">
        <f>+_xlfn.XLOOKUP(B26,Summary!$B$12:$B$121,Summary!$O$12:$O$121)</f>
        <v>Global Amount</v>
      </c>
      <c r="G26" s="397"/>
      <c r="H26" s="397" t="str">
        <f>+_xlfn.XLOOKUP(B26,Summary!$B$12:$B$121,Summary!$AH$12:$AH$121)</f>
        <v>Y</v>
      </c>
    </row>
    <row r="27" spans="2:8" ht="66" x14ac:dyDescent="0.5">
      <c r="B27" s="397" t="s">
        <v>121</v>
      </c>
      <c r="C27" s="397" t="str">
        <f>+_xlfn.XLOOKUP(B27,Summary!$B$12:$B$121,Summary!$W$12:$W$121)</f>
        <v>N/A (ready to be integrated trhough New Mercurio)</v>
      </c>
      <c r="D27" s="397" t="str">
        <f>+_xlfn.XLOOKUP(B27,Summary!$B$12:$B$121,Summary!$V$12:$V$121)</f>
        <v>Credit Approval</v>
      </c>
      <c r="E27" s="397" t="str">
        <f>+_xlfn.XLOOKUP(B27,Summary!$B$12:$B$121,Summary!$L$12:$L$121)</f>
        <v xml:space="preserve"> - Screen: Loans --&gt; Participation --&gt; IFRS9 --&gt; SANTANDER'S PARTICIPATION IN FACILITY</v>
      </c>
      <c r="F27" s="397" t="str">
        <f>+_xlfn.XLOOKUP(B27,Summary!$B$12:$B$121,Summary!$O$12:$O$121)</f>
        <v>Santander Amount</v>
      </c>
      <c r="G27" s="397"/>
      <c r="H27" s="397" t="str">
        <f>+_xlfn.XLOOKUP(B27,Summary!$B$12:$B$121,Summary!$AH$12:$AH$121)</f>
        <v>Y</v>
      </c>
    </row>
    <row r="28" spans="2:8" ht="33" x14ac:dyDescent="0.5">
      <c r="B28" s="397" t="s">
        <v>128</v>
      </c>
      <c r="C28" s="397" t="str">
        <f>+_xlfn.XLOOKUP(B28,Summary!$B$12:$B$121,Summary!$W$12:$W$121)</f>
        <v>NEW - To be generated in 1SS as a calculation of "Facility Santander Amount"/"Facility Global Amount"</v>
      </c>
      <c r="D28" s="397" t="str">
        <f>+_xlfn.XLOOKUP(B28,Summary!$B$12:$B$121,Summary!$V$12:$V$121)</f>
        <v>1SS</v>
      </c>
      <c r="E28" s="397" t="str">
        <f>+_xlfn.XLOOKUP(B28,Summary!$B$12:$B$121,Summary!$L$12:$L$121)</f>
        <v>-</v>
      </c>
      <c r="F28" s="397" t="str">
        <f>+_xlfn.XLOOKUP(B28,Summary!$B$12:$B$121,Summary!$O$12:$O$121)</f>
        <v>-</v>
      </c>
      <c r="G28" s="397"/>
      <c r="H28" s="397" t="str">
        <f>+_xlfn.XLOOKUP(B28,Summary!$B$12:$B$121,Summary!$AH$12:$AH$121)</f>
        <v>N</v>
      </c>
    </row>
    <row r="29" spans="2:8" ht="49.5" x14ac:dyDescent="0.5">
      <c r="B29" s="397" t="s">
        <v>131</v>
      </c>
      <c r="C29" s="397" t="str">
        <f>+_xlfn.XLOOKUP(B29,Summary!$B$12:$B$121,Summary!$W$12:$W$121)</f>
        <v>NEW - New field to be generated in 1SS for future manual input.</v>
      </c>
      <c r="D29" s="397" t="str">
        <f>+_xlfn.XLOOKUP(B29,Summary!$B$12:$B$121,Summary!$V$12:$V$121)</f>
        <v>Manual</v>
      </c>
      <c r="E29" s="397" t="str">
        <f>+_xlfn.XLOOKUP(B29,Summary!$B$12:$B$121,Summary!$L$12:$L$121)</f>
        <v xml:space="preserve"> - Screen: Loans --&gt; Loan Details --&gt; Amounts --&gt; Target Final Take</v>
      </c>
      <c r="F29" s="397" t="str">
        <f>+_xlfn.XLOOKUP(B29,Summary!$B$12:$B$121,Summary!$O$12:$O$121)</f>
        <v>-</v>
      </c>
      <c r="G29" s="397"/>
      <c r="H29" s="397" t="str">
        <f>+_xlfn.XLOOKUP(B29,Summary!$B$12:$B$121,Summary!$AH$12:$AH$121)</f>
        <v>N</v>
      </c>
    </row>
    <row r="30" spans="2:8" ht="66" x14ac:dyDescent="0.5">
      <c r="B30" s="397" t="s">
        <v>135</v>
      </c>
      <c r="C30" s="397" t="str">
        <f>+_xlfn.XLOOKUP(B30,Summary!$B$12:$B$121,Summary!$W$12:$W$121)</f>
        <v>N/A (ready to be integrated trhough New Mercurio)</v>
      </c>
      <c r="D30" s="397" t="str">
        <f>+_xlfn.XLOOKUP(B30,Summary!$B$12:$B$121,Summary!$V$12:$V$121)</f>
        <v>Credit Approval</v>
      </c>
      <c r="E30" s="397" t="str">
        <f>+_xlfn.XLOOKUP(B30,Summary!$B$12:$B$121,Summary!$L$12:$L$121)</f>
        <v xml:space="preserve"> - Screen: Loans --&gt; Loan Details --&gt; Final Closing Terms --&gt; Santander Final Allocation (U/W phase)</v>
      </c>
      <c r="F30" s="397" t="str">
        <f>+_xlfn.XLOOKUP(B30,Summary!$B$12:$B$121,Summary!$O$12:$O$121)</f>
        <v>Target Final Take</v>
      </c>
      <c r="G30" s="397"/>
      <c r="H30" s="397" t="str">
        <f>+_xlfn.XLOOKUP(B30,Summary!$B$12:$B$121,Summary!$AH$12:$AH$121)</f>
        <v>N</v>
      </c>
    </row>
    <row r="31" spans="2:8" ht="66" x14ac:dyDescent="0.5">
      <c r="B31" s="397" t="s">
        <v>140</v>
      </c>
      <c r="C31" s="397" t="str">
        <f>+_xlfn.XLOOKUP(B31,Summary!$B$12:$B$121,Summary!$W$12:$W$121)</f>
        <v>NEW - New field to be generated in 1SS for future manual input.</v>
      </c>
      <c r="D31" s="397" t="str">
        <f>+_xlfn.XLOOKUP(B31,Summary!$B$12:$B$121,Summary!$V$12:$V$121)</f>
        <v>Manual</v>
      </c>
      <c r="E31" s="397" t="str">
        <f>+_xlfn.XLOOKUP(B31,Summary!$B$12:$B$121,Summary!$L$12:$L$121)</f>
        <v xml:space="preserve"> - Screen: Loans --&gt; Loan Details --&gt; Final Closing Terms --&gt; Santander Final Allocation (Closing phase)</v>
      </c>
      <c r="F31" s="397" t="str">
        <f>+_xlfn.XLOOKUP(B31,Summary!$B$12:$B$121,Summary!$O$12:$O$121)</f>
        <v>-</v>
      </c>
      <c r="G31" s="397"/>
      <c r="H31" s="397" t="str">
        <f>+_xlfn.XLOOKUP(B31,Summary!$B$12:$B$121,Summary!$AH$12:$AH$121)</f>
        <v>N</v>
      </c>
    </row>
    <row r="32" spans="2:8" ht="49.5" x14ac:dyDescent="0.5">
      <c r="B32" s="397" t="s">
        <v>143</v>
      </c>
      <c r="C32" s="397" t="str">
        <f>+_xlfn.XLOOKUP(B32,Summary!$B$12:$B$121,Summary!$W$12:$W$121)</f>
        <v>N/A (ready to be integrated trhough New Mercurio)</v>
      </c>
      <c r="D32" s="397" t="str">
        <f>+_xlfn.XLOOKUP(B32,Summary!$B$12:$B$121,Summary!$V$12:$V$121)</f>
        <v>Credit Approval</v>
      </c>
      <c r="E32" s="397" t="str">
        <f>+_xlfn.XLOOKUP(B32,Summary!$B$12:$B$121,Summary!$L$12:$L$121)</f>
        <v xml:space="preserve"> - Screen: Loans --&gt; Loan Details --&gt; Amounts --&gt; CURRENCY ISO CODE</v>
      </c>
      <c r="F32" s="397" t="str">
        <f>+_xlfn.XLOOKUP(B32,Summary!$B$12:$B$121,Summary!$O$12:$O$121)</f>
        <v>Currency</v>
      </c>
      <c r="G32" s="397"/>
      <c r="H32" s="397" t="str">
        <f>+_xlfn.XLOOKUP(B32,Summary!$B$12:$B$121,Summary!$AH$12:$AH$121)</f>
        <v>Y</v>
      </c>
    </row>
    <row r="33" spans="2:8" ht="115.5" x14ac:dyDescent="0.5">
      <c r="B33" s="397" t="s">
        <v>147</v>
      </c>
      <c r="C33" s="397" t="str">
        <f>+_xlfn.XLOOKUP(B33,Summary!$B$12:$B$121,Summary!$W$12:$W$121)</f>
        <v>N/A (ready to be integrated trhough New Mercurio)</v>
      </c>
      <c r="D33" s="397" t="str">
        <f>+_xlfn.XLOOKUP(B33,Summary!$B$12:$B$121,Summary!$V$12:$V$121)</f>
        <v>Credit Approval</v>
      </c>
      <c r="E33" s="397" t="str">
        <f>+_xlfn.XLOOKUP(B33,Summary!$B$12:$B$121,Summary!$L$12:$L$121)</f>
        <v xml:space="preserve"> - Screen: Loans --&gt; Loans Details --&gt; Terms --&gt; LOAN TERM/ TENOR
 - Screen: Loans --&gt; Loans Details --&gt; Interest rate --&gt; Middle Office/ Back Office --&gt; Tenor</v>
      </c>
      <c r="F33" s="397" t="str">
        <f>+_xlfn.XLOOKUP(B33,Summary!$B$12:$B$121,Summary!$O$12:$O$121)</f>
        <v>Tenor Period</v>
      </c>
      <c r="G33" s="397"/>
      <c r="H33" s="397" t="str">
        <f>+_xlfn.XLOOKUP(B33,Summary!$B$12:$B$121,Summary!$AH$12:$AH$121)</f>
        <v>N</v>
      </c>
    </row>
    <row r="34" spans="2:8" x14ac:dyDescent="0.5">
      <c r="B34" s="397" t="s">
        <v>153</v>
      </c>
      <c r="C34" s="397" t="str">
        <f>+_xlfn.XLOOKUP(B34,Summary!$B$12:$B$121,Summary!$W$12:$W$121)</f>
        <v>NEW - New field to be generated in 1SS.</v>
      </c>
      <c r="D34" s="397" t="str">
        <f>+_xlfn.XLOOKUP(B34,Summary!$B$12:$B$121,Summary!$V$12:$V$121)</f>
        <v>1SS</v>
      </c>
      <c r="E34" s="397" t="str">
        <f>+_xlfn.XLOOKUP(B34,Summary!$B$12:$B$121,Summary!$L$12:$L$121)</f>
        <v>-</v>
      </c>
      <c r="F34" s="397" t="str">
        <f>+_xlfn.XLOOKUP(B34,Summary!$B$12:$B$121,Summary!$O$12:$O$121)</f>
        <v>-</v>
      </c>
      <c r="G34" s="397"/>
      <c r="H34" s="397" t="str">
        <f>+_xlfn.XLOOKUP(B34,Summary!$B$12:$B$121,Summary!$AH$12:$AH$121)</f>
        <v>Y</v>
      </c>
    </row>
    <row r="35" spans="2:8" ht="115.5" x14ac:dyDescent="0.5">
      <c r="B35" s="397" t="s">
        <v>158</v>
      </c>
      <c r="C35" s="397" t="str">
        <f>+_xlfn.XLOOKUP(B35,Summary!$B$12:$B$121,Summary!$W$12:$W$121)</f>
        <v xml:space="preserve">To be confirmed by Mercurio Team:
- It is known that in Mercurio there is a YES/NO flag called SPPI Passed. If "Yes", HTC and HTCS amounts become active. If "No", FVPL becomes active.
- The Mercurio Team has been asked how they differentiate between the HTC and HTCS amounts; waiting for their response. </v>
      </c>
      <c r="D35" s="397" t="str">
        <f>+_xlfn.XLOOKUP(B35,Summary!$B$12:$B$121,Summary!$V$12:$V$121)</f>
        <v>Credit Approval</v>
      </c>
      <c r="E35" s="397" t="str">
        <f>+_xlfn.XLOOKUP(B35,Summary!$B$12:$B$121,Summary!$L$12:$L$121)</f>
        <v>Screen: Loans --&gt; Details --&gt; Participation --&gt; IFRS9 --&gt; Business Model</v>
      </c>
      <c r="F35" s="397" t="str">
        <f>+_xlfn.XLOOKUP(B35,Summary!$B$12:$B$121,Summary!$O$12:$O$121)</f>
        <v>-</v>
      </c>
      <c r="G35" s="397"/>
      <c r="H35" s="397" t="str">
        <f>+_xlfn.XLOOKUP(B35,Summary!$B$12:$B$121,Summary!$AH$12:$AH$121)</f>
        <v>Y</v>
      </c>
    </row>
    <row r="36" spans="2:8" ht="49.5" x14ac:dyDescent="0.5">
      <c r="B36" s="397" t="s">
        <v>165</v>
      </c>
      <c r="C36" s="397" t="str">
        <f>+_xlfn.XLOOKUP(B36,Summary!$B$12:$B$121,Summary!$W$12:$W$121)</f>
        <v>N/A (ready to be integrated trhough New Mercurio)</v>
      </c>
      <c r="D36" s="397" t="str">
        <f>+_xlfn.XLOOKUP(B36,Summary!$B$12:$B$121,Summary!$V$12:$V$121)</f>
        <v>Credit Approval</v>
      </c>
      <c r="E36" s="397" t="str">
        <f>+_xlfn.XLOOKUP(B36,Summary!$B$12:$B$121,Summary!$L$12:$L$121)</f>
        <v>Screen: Loans --&gt; Details --&gt; Participation --&gt; IFRS9 --&gt; Amount Applicable to HTC</v>
      </c>
      <c r="F36" s="397" t="str">
        <f>+_xlfn.XLOOKUP(B36,Summary!$B$12:$B$121,Summary!$O$12:$O$121)</f>
        <v>HTC</v>
      </c>
      <c r="G36" s="397"/>
      <c r="H36" s="397" t="str">
        <f>+_xlfn.XLOOKUP(B36,Summary!$B$12:$B$121,Summary!$AH$12:$AH$121)</f>
        <v>Y</v>
      </c>
    </row>
    <row r="37" spans="2:8" ht="49.5" x14ac:dyDescent="0.5">
      <c r="B37" s="397" t="s">
        <v>169</v>
      </c>
      <c r="C37" s="397" t="str">
        <f>+_xlfn.XLOOKUP(B37,Summary!$B$12:$B$121,Summary!$W$12:$W$121)</f>
        <v>N/A (ready to be integrated trhough New Mercurio)</v>
      </c>
      <c r="D37" s="397" t="str">
        <f>+_xlfn.XLOOKUP(B37,Summary!$B$12:$B$121,Summary!$V$12:$V$121)</f>
        <v>Credit Approval</v>
      </c>
      <c r="E37" s="397" t="str">
        <f>+_xlfn.XLOOKUP(B37,Summary!$B$12:$B$121,Summary!$L$12:$L$121)</f>
        <v>Screen: Loans --&gt; Details --&gt; Participation --&gt; IFRS9 --&gt; Amount Applicable to HTCS</v>
      </c>
      <c r="F37" s="397" t="str">
        <f>+_xlfn.XLOOKUP(B37,Summary!$B$12:$B$121,Summary!$O$12:$O$121)</f>
        <v>HTCS</v>
      </c>
      <c r="G37" s="397"/>
      <c r="H37" s="397" t="str">
        <f>+_xlfn.XLOOKUP(B37,Summary!$B$12:$B$121,Summary!$AH$12:$AH$121)</f>
        <v>Y</v>
      </c>
    </row>
    <row r="38" spans="2:8" x14ac:dyDescent="0.5">
      <c r="B38" s="397" t="s">
        <v>173</v>
      </c>
      <c r="C38" s="397" t="str">
        <f>+_xlfn.XLOOKUP(B38,Summary!$B$12:$B$121,Summary!$W$12:$W$121)</f>
        <v>N/A (ready to be integrated trhough New Mercurio)</v>
      </c>
      <c r="D38" s="397" t="str">
        <f>+_xlfn.XLOOKUP(B38,Summary!$B$12:$B$121,Summary!$V$12:$V$121)</f>
        <v>Credit Approval</v>
      </c>
      <c r="E38" s="397" t="str">
        <f>+_xlfn.XLOOKUP(B38,Summary!$B$12:$B$121,Summary!$L$12:$L$121)</f>
        <v>-</v>
      </c>
      <c r="F38" s="397" t="str">
        <f>+_xlfn.XLOOKUP(B38,Summary!$B$12:$B$121,Summary!$O$12:$O$121)</f>
        <v>FVPL</v>
      </c>
      <c r="G38" s="397"/>
      <c r="H38" s="397" t="str">
        <f>+_xlfn.XLOOKUP(B38,Summary!$B$12:$B$121,Summary!$AH$12:$AH$121)</f>
        <v>Y</v>
      </c>
    </row>
    <row r="39" spans="2:8" ht="49.5" x14ac:dyDescent="0.5">
      <c r="B39" s="397" t="s">
        <v>180</v>
      </c>
      <c r="C39" s="397" t="str">
        <f>+_xlfn.XLOOKUP(B39,Summary!$B$12:$B$121,Summary!$W$12:$W$121)</f>
        <v>N/A (ready to be integrated trhough New Mercurio)</v>
      </c>
      <c r="D39" s="397" t="str">
        <f>+_xlfn.XLOOKUP(B39,Summary!$B$12:$B$121,Summary!$V$12:$V$121)</f>
        <v>Credit Approval</v>
      </c>
      <c r="E39" s="397" t="str">
        <f>+_xlfn.XLOOKUP(B39,Summary!$B$12:$B$121,Summary!$L$12:$L$121)</f>
        <v>Screen: Clients --&gt; Details --&gt; Client Information --&gt;  Client Name</v>
      </c>
      <c r="F39" s="397" t="str">
        <f>+_xlfn.XLOOKUP(B39,Summary!$B$12:$B$121,Summary!$O$12:$O$121)</f>
        <v>Client Name</v>
      </c>
      <c r="G39" s="397"/>
      <c r="H39" s="397" t="str">
        <f>+_xlfn.XLOOKUP(B39,Summary!$B$12:$B$121,Summary!$AH$12:$AH$121)</f>
        <v>N</v>
      </c>
    </row>
    <row r="40" spans="2:8" ht="49.5" x14ac:dyDescent="0.5">
      <c r="B40" s="397" t="s">
        <v>190</v>
      </c>
      <c r="C40" s="397" t="str">
        <f>+_xlfn.XLOOKUP(B40,Summary!$B$12:$B$121,Summary!$W$12:$W$121)</f>
        <v>To be confirmed by Aqua Team that this field is correctly available and meets the required definition of the field, for its future integration through Aqua.</v>
      </c>
      <c r="D40" s="397" t="str">
        <f>+_xlfn.XLOOKUP(B40,Summary!$B$12:$B$121,Summary!$V$12:$V$121)</f>
        <v>Aqua</v>
      </c>
      <c r="E40" s="397" t="str">
        <f>+_xlfn.XLOOKUP(B40,Summary!$B$12:$B$121,Summary!$L$12:$L$121)</f>
        <v>Screen: Clients --&gt; Details --&gt; Client Information --&gt;  CLIENT ID (GBO)</v>
      </c>
      <c r="F40" s="397" t="str">
        <f>+_xlfn.XLOOKUP(B40,Summary!$B$12:$B$121,Summary!$O$12:$O$121)</f>
        <v>Internal Code</v>
      </c>
      <c r="G40" s="397"/>
      <c r="H40" s="397" t="str">
        <f>+_xlfn.XLOOKUP(B40,Summary!$B$12:$B$121,Summary!$AH$12:$AH$121)</f>
        <v>N</v>
      </c>
    </row>
    <row r="41" spans="2:8" ht="49.5" x14ac:dyDescent="0.5">
      <c r="B41" s="397" t="s">
        <v>196</v>
      </c>
      <c r="C41" s="397" t="str">
        <f>+_xlfn.XLOOKUP(B41,Summary!$B$12:$B$121,Summary!$W$12:$W$121)</f>
        <v>N/A (ready to be integrated trhough New Mercurio)</v>
      </c>
      <c r="D41" s="397" t="str">
        <f>+_xlfn.XLOOKUP(B41,Summary!$B$12:$B$121,Summary!$V$12:$V$121)</f>
        <v>Credit Approval</v>
      </c>
      <c r="E41" s="397" t="str">
        <f>+_xlfn.XLOOKUP(B41,Summary!$B$12:$B$121,Summary!$L$12:$L$121)</f>
        <v>Screen: Clients --&gt; Credit Details --&gt; Industry Information --&gt; Sponsor</v>
      </c>
      <c r="F41" s="397" t="str">
        <f>+_xlfn.XLOOKUP(B41,Summary!$B$12:$B$121,Summary!$O$12:$O$121)</f>
        <v>Sponsor</v>
      </c>
      <c r="G41" s="397"/>
      <c r="H41" s="397" t="str">
        <f>+_xlfn.XLOOKUP(B41,Summary!$B$12:$B$121,Summary!$AH$12:$AH$121)</f>
        <v>N</v>
      </c>
    </row>
    <row r="42" spans="2:8" ht="49.5" x14ac:dyDescent="0.5">
      <c r="B42" s="397" t="s">
        <v>204</v>
      </c>
      <c r="C42" s="397" t="str">
        <f>+_xlfn.XLOOKUP(B42,Summary!$B$12:$B$121,Summary!$W$12:$W$121)</f>
        <v>To be confirmed by Aqua Team that this field is correctly available and meets the required definition of the field, for its future integration through Aqua.</v>
      </c>
      <c r="D42" s="397" t="str">
        <f>+_xlfn.XLOOKUP(B42,Summary!$B$12:$B$121,Summary!$V$12:$V$121)</f>
        <v>Aqua</v>
      </c>
      <c r="E42" s="397" t="str">
        <f>+_xlfn.XLOOKUP(B42,Summary!$B$12:$B$121,Summary!$L$12:$L$121)</f>
        <v>-</v>
      </c>
      <c r="F42" s="397" t="str">
        <f>+_xlfn.XLOOKUP(B42,Summary!$B$12:$B$121,Summary!$O$12:$O$121)</f>
        <v>-</v>
      </c>
      <c r="G42" s="397"/>
      <c r="H42" s="397" t="str">
        <f>+_xlfn.XLOOKUP(B42,Summary!$B$12:$B$121,Summary!$AH$12:$AH$121)</f>
        <v>N</v>
      </c>
    </row>
    <row r="43" spans="2:8" ht="99" x14ac:dyDescent="0.5">
      <c r="B43" s="397" t="s">
        <v>2796</v>
      </c>
      <c r="C43" s="397" t="str">
        <f>+_xlfn.XLOOKUP(B43,Summary!$B$12:$B$121,Summary!$W$12:$W$121)</f>
        <v>To be confirmed by Mercurio Team:
- New field to be created in New Mercurio and then flow to 1SS.
Reminder: this field is at the Facility Level and must have multiple options available, as a Facility can have different Left Leads</v>
      </c>
      <c r="D43" s="397" t="str">
        <f>+_xlfn.XLOOKUP(B43,Summary!$B$12:$B$121,Summary!$V$12:$V$121)</f>
        <v>Credit Approval</v>
      </c>
      <c r="E43" s="397" t="str">
        <f>+_xlfn.XLOOKUP(B43,Summary!$B$12:$B$121,Summary!$L$12:$L$121)</f>
        <v>Screen: Loans --&gt; Product Details --&gt; Leading entities</v>
      </c>
      <c r="F43" s="397" t="str">
        <f>+_xlfn.XLOOKUP(B43,Summary!$B$12:$B$121,Summary!$O$12:$O$121)</f>
        <v>-</v>
      </c>
      <c r="G43" s="397"/>
      <c r="H43" s="397" t="str">
        <f>+_xlfn.XLOOKUP(B43,Summary!$B$12:$B$121,Summary!$AH$12:$AH$121)</f>
        <v>N</v>
      </c>
    </row>
    <row r="44" spans="2:8" ht="82.5" x14ac:dyDescent="0.5">
      <c r="B44" s="397" t="s">
        <v>209</v>
      </c>
      <c r="C44" s="397" t="str">
        <f>+_xlfn.XLOOKUP(B44,Summary!$B$12:$B$121,Summary!$W$12:$W$121)</f>
        <v>To be confirmed by Mercurio Team:
- New field to be created in New Mercurio and then flow to 1SS.</v>
      </c>
      <c r="D44" s="397" t="str">
        <f>+_xlfn.XLOOKUP(B44,Summary!$B$12:$B$121,Summary!$V$12:$V$121)</f>
        <v>Credit Approval</v>
      </c>
      <c r="E44" s="397" t="str">
        <f>+_xlfn.XLOOKUP(B44,Summary!$B$12:$B$121,Summary!$L$12:$L$121)</f>
        <v>Screen: Loans --&gt; Participation --&gt; Participations/Syndication summary --&gt; Administrative Agent</v>
      </c>
      <c r="F44" s="397" t="str">
        <f>+_xlfn.XLOOKUP(B44,Summary!$B$12:$B$121,Summary!$O$12:$O$121)</f>
        <v>-</v>
      </c>
      <c r="G44" s="397"/>
      <c r="H44" s="397" t="str">
        <f>+_xlfn.XLOOKUP(B44,Summary!$B$12:$B$121,Summary!$AH$12:$AH$121)</f>
        <v>N</v>
      </c>
    </row>
    <row r="45" spans="2:8" ht="115.5" x14ac:dyDescent="0.5">
      <c r="B45" s="397" t="s">
        <v>232</v>
      </c>
      <c r="C45" s="397" t="str">
        <f>+_xlfn.XLOOKUP(B45,Summary!$B$12:$B$121,Summary!$W$12:$W$121)</f>
        <v>To be confirmed by Mercurio Team:
- New field to be created in New Mercurio and then flow to 1SS.</v>
      </c>
      <c r="D45" s="397" t="str">
        <f>+_xlfn.XLOOKUP(B45,Summary!$B$12:$B$121,Summary!$V$12:$V$121)</f>
        <v>Credit Approval</v>
      </c>
      <c r="E45" s="397" t="str">
        <f>+_xlfn.XLOOKUP(B45,Summary!$B$12:$B$121,Summary!$L$12:$L$121)</f>
        <v xml:space="preserve"> - Screen: Clients --&gt; Details --&gt; Clients Information--&gt; CIB INDUSTRY
 - Screen: Clients --&gt; Credit Details --&gt; Industry Information --&gt; CIB INDUSTRY</v>
      </c>
      <c r="F45" s="397" t="str">
        <f>+_xlfn.XLOOKUP(B45,Summary!$B$12:$B$121,Summary!$O$12:$O$121)</f>
        <v>-</v>
      </c>
      <c r="G45" s="397"/>
      <c r="H45" s="397" t="str">
        <f>+_xlfn.XLOOKUP(B45,Summary!$B$12:$B$121,Summary!$AH$12:$AH$121)</f>
        <v>N</v>
      </c>
    </row>
    <row r="46" spans="2:8" ht="49.5" x14ac:dyDescent="0.5">
      <c r="B46" s="397" t="s">
        <v>235</v>
      </c>
      <c r="C46" s="397" t="str">
        <f>+_xlfn.XLOOKUP(B46,Summary!$B$12:$B$121,Summary!$W$12:$W$121)</f>
        <v>To be confirmed by the user:
- Possible values that this field can take (examples).
Potential requirement to include this field in 1SS</v>
      </c>
      <c r="D46" s="397" t="str">
        <f>+_xlfn.XLOOKUP(B46,Summary!$B$12:$B$121,Summary!$V$12:$V$121)</f>
        <v>Credit Approval</v>
      </c>
      <c r="E46" s="397" t="str">
        <f>+_xlfn.XLOOKUP(B46,Summary!$B$12:$B$121,Summary!$L$12:$L$121)</f>
        <v>-</v>
      </c>
      <c r="F46" s="397" t="str">
        <f>+_xlfn.XLOOKUP(B46,Summary!$B$12:$B$121,Summary!$O$12:$O$121)</f>
        <v>-</v>
      </c>
      <c r="G46" s="397"/>
      <c r="H46" s="397" t="str">
        <f>+_xlfn.XLOOKUP(B46,Summary!$B$12:$B$121,Summary!$AH$12:$AH$121)</f>
        <v>N</v>
      </c>
    </row>
    <row r="47" spans="2:8" ht="49.5" x14ac:dyDescent="0.5">
      <c r="B47" s="397" t="s">
        <v>237</v>
      </c>
      <c r="C47" s="397" t="str">
        <f>+_xlfn.XLOOKUP(B47,Summary!$B$12:$B$121,Summary!$W$12:$W$121)</f>
        <v>To be confirmed by Mercurio Team:
- New field to be created in New Mercurio and then flow to 1SS.</v>
      </c>
      <c r="D47" s="397" t="str">
        <f>+_xlfn.XLOOKUP(B47,Summary!$B$12:$B$121,Summary!$V$12:$V$121)</f>
        <v>Credit Approval</v>
      </c>
      <c r="E47" s="397" t="str">
        <f>+_xlfn.XLOOKUP(B47,Summary!$B$12:$B$121,Summary!$L$12:$L$121)</f>
        <v xml:space="preserve"> - Screen: Clients --&gt; Credit Details --&gt; Industry Information --&gt; NAICS CODE</v>
      </c>
      <c r="F47" s="397" t="str">
        <f>+_xlfn.XLOOKUP(B47,Summary!$B$12:$B$121,Summary!$O$12:$O$121)</f>
        <v>-</v>
      </c>
      <c r="G47" s="397"/>
      <c r="H47" s="397" t="str">
        <f>+_xlfn.XLOOKUP(B47,Summary!$B$12:$B$121,Summary!$AH$12:$AH$121)</f>
        <v>N</v>
      </c>
    </row>
    <row r="48" spans="2:8" ht="49.5" x14ac:dyDescent="0.5">
      <c r="B48" s="397" t="s">
        <v>242</v>
      </c>
      <c r="C48" s="397" t="str">
        <f>+_xlfn.XLOOKUP(B48,Summary!$B$12:$B$121,Summary!$W$12:$W$121)</f>
        <v>To be confirmed by Mercurio Team:
- New field to be created in New Mercurio and then flow to 1SS.</v>
      </c>
      <c r="D48" s="397" t="str">
        <f>+_xlfn.XLOOKUP(B48,Summary!$B$12:$B$121,Summary!$V$12:$V$121)</f>
        <v>Credit Approval</v>
      </c>
      <c r="E48" s="397" t="str">
        <f>+_xlfn.XLOOKUP(B48,Summary!$B$12:$B$121,Summary!$L$12:$L$121)</f>
        <v xml:space="preserve"> - Screen: Clients --&gt; Credit Details --&gt; Industry Information --&gt; NAICS CODE</v>
      </c>
      <c r="F48" s="397" t="str">
        <f>+_xlfn.XLOOKUP(B48,Summary!$B$12:$B$121,Summary!$O$12:$O$121)</f>
        <v>-</v>
      </c>
      <c r="G48" s="397"/>
      <c r="H48" s="397" t="str">
        <f>+_xlfn.XLOOKUP(B48,Summary!$B$12:$B$121,Summary!$AH$12:$AH$121)</f>
        <v>N</v>
      </c>
    </row>
    <row r="49" spans="2:8" ht="49.5" x14ac:dyDescent="0.5">
      <c r="B49" s="397" t="s">
        <v>245</v>
      </c>
      <c r="C49" s="397" t="str">
        <f>+_xlfn.XLOOKUP(B49,Summary!$B$12:$B$121,Summary!$W$12:$W$121)</f>
        <v>To be confirmed by Mercurio Team:
- New field to be created in New Mercurio and then flow to 1SS.</v>
      </c>
      <c r="D49" s="397" t="str">
        <f>+_xlfn.XLOOKUP(B49,Summary!$B$12:$B$121,Summary!$V$12:$V$121)</f>
        <v>Credit Approval</v>
      </c>
      <c r="E49" s="397" t="str">
        <f>+_xlfn.XLOOKUP(B49,Summary!$B$12:$B$121,Summary!$L$12:$L$121)</f>
        <v xml:space="preserve"> - Screen: Clients --&gt; Credit Details --&gt; Industry Information --&gt; NAICS CODE</v>
      </c>
      <c r="F49" s="397" t="str">
        <f>+_xlfn.XLOOKUP(B49,Summary!$B$12:$B$121,Summary!$O$12:$O$121)</f>
        <v>-</v>
      </c>
      <c r="G49" s="397"/>
      <c r="H49" s="397" t="str">
        <f>+_xlfn.XLOOKUP(B49,Summary!$B$12:$B$121,Summary!$AH$12:$AH$121)</f>
        <v>N</v>
      </c>
    </row>
    <row r="50" spans="2:8" ht="49.5" x14ac:dyDescent="0.5">
      <c r="B50" s="397" t="s">
        <v>248</v>
      </c>
      <c r="C50" s="397" t="str">
        <f>+_xlfn.XLOOKUP(B50,Summary!$B$12:$B$121,Summary!$W$12:$W$121)</f>
        <v>N/A (ready to be integrated trhough New Mercurio)</v>
      </c>
      <c r="D50" s="397" t="str">
        <f>+_xlfn.XLOOKUP(B50,Summary!$B$12:$B$121,Summary!$V$12:$V$121)</f>
        <v>Credit Approval</v>
      </c>
      <c r="E50" s="397" t="str">
        <f>+_xlfn.XLOOKUP(B50,Summary!$B$12:$B$121,Summary!$L$12:$L$121)</f>
        <v>Screen: Loan --&gt; Loan Details --&gt; Additional Credit Details --&gt; ECB Leverage</v>
      </c>
      <c r="F50" s="397" t="str">
        <f>+_xlfn.XLOOKUP(B50,Summary!$B$12:$B$121,Summary!$O$12:$O$121)</f>
        <v>ID_REQUEST_LEVERAGE_ENGINE</v>
      </c>
      <c r="G50" s="397"/>
      <c r="H50" s="397" t="str">
        <f>+_xlfn.XLOOKUP(B50,Summary!$B$12:$B$121,Summary!$AH$12:$AH$121)</f>
        <v>N</v>
      </c>
    </row>
    <row r="51" spans="2:8" ht="82.5" x14ac:dyDescent="0.5">
      <c r="B51" s="397" t="s">
        <v>252</v>
      </c>
      <c r="C51" s="397" t="str">
        <f>+_xlfn.XLOOKUP(B51,Summary!$B$12:$B$121,Summary!$W$12:$W$121)</f>
        <v>FED Leveraged engine not available. 
To be confirmed by Martin:
- The dependency is created.
To be confirmed by Vicente/Risk/Isabel Polo:
- The current status of this field.</v>
      </c>
      <c r="D51" s="397" t="str">
        <f>+_xlfn.XLOOKUP(B51,Summary!$B$12:$B$121,Summary!$V$12:$V$121)</f>
        <v>Credit Approval</v>
      </c>
      <c r="E51" s="397" t="str">
        <f>+_xlfn.XLOOKUP(B51,Summary!$B$12:$B$121,Summary!$L$12:$L$121)</f>
        <v>-</v>
      </c>
      <c r="F51" s="397" t="str">
        <f>+_xlfn.XLOOKUP(B51,Summary!$B$12:$B$121,Summary!$O$12:$O$121)</f>
        <v>-</v>
      </c>
      <c r="G51" s="397"/>
      <c r="H51" s="397" t="str">
        <f>+_xlfn.XLOOKUP(B51,Summary!$B$12:$B$121,Summary!$AH$12:$AH$121)</f>
        <v>N</v>
      </c>
    </row>
    <row r="52" spans="2:8" ht="33" x14ac:dyDescent="0.5">
      <c r="B52" s="397" t="s">
        <v>254</v>
      </c>
      <c r="C52" s="397" t="str">
        <f>+_xlfn.XLOOKUP(B52,Summary!$B$12:$B$121,Summary!$W$12:$W$121)</f>
        <v>N/A (ready to be integrated trhough New Mercurio)</v>
      </c>
      <c r="D52" s="397" t="str">
        <f>+_xlfn.XLOOKUP(B52,Summary!$B$12:$B$121,Summary!$V$12:$V$121)</f>
        <v>Credit Approval</v>
      </c>
      <c r="E52" s="397" t="str">
        <f>+_xlfn.XLOOKUP(B52,Summary!$B$12:$B$121,Summary!$L$12:$L$121)</f>
        <v>Screen: Client --&gt; Credit Details --&gt; Perimeter --&gt; HLT</v>
      </c>
      <c r="F52" s="397" t="str">
        <f>+_xlfn.XLOOKUP(B52,Summary!$B$12:$B$121,Summary!$O$12:$O$121)</f>
        <v>HLF</v>
      </c>
      <c r="G52" s="397"/>
      <c r="H52" s="397" t="str">
        <f>+_xlfn.XLOOKUP(B52,Summary!$B$12:$B$121,Summary!$AH$12:$AH$121)</f>
        <v>N</v>
      </c>
    </row>
    <row r="53" spans="2:8" ht="49.5" x14ac:dyDescent="0.5">
      <c r="B53" s="397" t="s">
        <v>259</v>
      </c>
      <c r="C53" s="397" t="str">
        <f>+_xlfn.XLOOKUP(B53,Summary!$B$12:$B$121,Summary!$W$12:$W$121)</f>
        <v>To be confirmed by Mercurio Team:
- New field to be created in New Mercurio and then flow to 1SS.</v>
      </c>
      <c r="D53" s="397" t="str">
        <f>+_xlfn.XLOOKUP(B53,Summary!$B$12:$B$121,Summary!$V$12:$V$121)</f>
        <v>Credit Approval</v>
      </c>
      <c r="E53" s="397" t="str">
        <f>+_xlfn.XLOOKUP(B53,Summary!$B$12:$B$121,Summary!$L$12:$L$121)</f>
        <v>Screen: Client --&gt; Credit Details --&gt; Perimeter --&gt; LBO</v>
      </c>
      <c r="F53" s="397" t="str">
        <f>+_xlfn.XLOOKUP(B53,Summary!$B$12:$B$121,Summary!$O$12:$O$121)</f>
        <v>-</v>
      </c>
      <c r="G53" s="397"/>
      <c r="H53" s="397" t="str">
        <f>+_xlfn.XLOOKUP(B53,Summary!$B$12:$B$121,Summary!$AH$12:$AH$121)</f>
        <v>N</v>
      </c>
    </row>
    <row r="54" spans="2:8" x14ac:dyDescent="0.5">
      <c r="B54" s="397" t="s">
        <v>2797</v>
      </c>
      <c r="C54" s="397" t="str">
        <f>+_xlfn.XLOOKUP(B54,Summary!$B$12:$B$121,Summary!$W$12:$W$121)</f>
        <v>N/A (ready to be integrated trhough New Mercurio)</v>
      </c>
      <c r="D54" s="397" t="str">
        <f>+_xlfn.XLOOKUP(B54,Summary!$B$12:$B$121,Summary!$V$12:$V$121)</f>
        <v>Credit Approval</v>
      </c>
      <c r="E54" s="397" t="str">
        <f>+_xlfn.XLOOKUP(B54,Summary!$B$12:$B$121,Summary!$L$12:$L$121)</f>
        <v>-</v>
      </c>
      <c r="F54" s="397" t="str">
        <f>+_xlfn.XLOOKUP(B54,Summary!$B$12:$B$121,Summary!$O$12:$O$121)</f>
        <v>CCF Financial Covenants</v>
      </c>
      <c r="G54" s="397"/>
      <c r="H54" s="397" t="str">
        <f>+_xlfn.XLOOKUP(B54,Summary!$B$12:$B$121,Summary!$AH$12:$AH$121)</f>
        <v>Y</v>
      </c>
    </row>
    <row r="55" spans="2:8" ht="99" x14ac:dyDescent="0.5">
      <c r="B55" s="397" t="s">
        <v>264</v>
      </c>
      <c r="C55" s="397" t="str">
        <f>+_xlfn.XLOOKUP(B55,Summary!$B$12:$B$121,Summary!$W$12:$W$121)</f>
        <v>To be confirmed by the user:
- If this field can be retrieved from LFRC and if it is correctly calculated.
To be confirmed by Mercurio Team:
- New field to be created in New Mercurio and then flow to 1SS.</v>
      </c>
      <c r="D55" s="397" t="str">
        <f>+_xlfn.XLOOKUP(B55,Summary!$B$12:$B$121,Summary!$V$12:$V$121)</f>
        <v>Credit Approval</v>
      </c>
      <c r="E55" s="397" t="str">
        <f>+_xlfn.XLOOKUP(B55,Summary!$B$12:$B$121,Summary!$L$12:$L$121)</f>
        <v>-</v>
      </c>
      <c r="F55" s="397" t="str">
        <f>+_xlfn.XLOOKUP(B55,Summary!$B$12:$B$121,Summary!$O$12:$O$121)</f>
        <v>-</v>
      </c>
      <c r="G55" s="397"/>
      <c r="H55" s="397" t="str">
        <f>+_xlfn.XLOOKUP(B55,Summary!$B$12:$B$121,Summary!$AH$12:$AH$121)</f>
        <v>Y</v>
      </c>
    </row>
    <row r="56" spans="2:8" ht="33" x14ac:dyDescent="0.5">
      <c r="B56" s="397" t="s">
        <v>270</v>
      </c>
      <c r="C56" s="397" t="str">
        <f>+_xlfn.XLOOKUP(B56,Summary!$B$12:$B$121,Summary!$W$12:$W$121)</f>
        <v>To be confirmed by the user:
- If duplicity with "Facility RWA"</v>
      </c>
      <c r="D56" s="397" t="str">
        <f>+_xlfn.XLOOKUP(B56,Summary!$B$12:$B$121,Summary!$V$12:$V$121)</f>
        <v>Credit Approval</v>
      </c>
      <c r="E56" s="397" t="str">
        <f>+_xlfn.XLOOKUP(B56,Summary!$B$12:$B$121,Summary!$L$12:$L$121)</f>
        <v>-</v>
      </c>
      <c r="F56" s="397" t="str">
        <f>+_xlfn.XLOOKUP(B56,Summary!$B$12:$B$121,Summary!$O$12:$O$121)</f>
        <v>-</v>
      </c>
      <c r="G56" s="397"/>
      <c r="H56" s="397" t="str">
        <f>+_xlfn.XLOOKUP(B56,Summary!$B$12:$B$121,Summary!$AH$12:$AH$121)</f>
        <v>Y</v>
      </c>
    </row>
    <row r="57" spans="2:8" ht="49.5" x14ac:dyDescent="0.5">
      <c r="B57" s="397" t="s">
        <v>272</v>
      </c>
      <c r="C57" s="397" t="str">
        <f>+_xlfn.XLOOKUP(B57,Summary!$B$12:$B$121,Summary!$W$12:$W$121)</f>
        <v>N/A (ready to be integrated trhough New Mercurio)</v>
      </c>
      <c r="D57" s="397" t="str">
        <f>+_xlfn.XLOOKUP(B57,Summary!$B$12:$B$121,Summary!$V$12:$V$121)</f>
        <v>Credit Approval</v>
      </c>
      <c r="E57" s="397" t="str">
        <f>+_xlfn.XLOOKUP(B57,Summary!$B$12:$B$121,Summary!$L$12:$L$121)</f>
        <v xml:space="preserve"> - Screen: Loans --&gt; Profitability --&gt; Capital Profitability Metrics --&gt; RWA</v>
      </c>
      <c r="F57" s="397" t="str">
        <f>+_xlfn.XLOOKUP(B57,Summary!$B$12:$B$121,Summary!$O$12:$O$121)</f>
        <v>RWAs</v>
      </c>
      <c r="G57" s="397"/>
      <c r="H57" s="397" t="str">
        <f>+_xlfn.XLOOKUP(B57,Summary!$B$12:$B$121,Summary!$AH$12:$AH$121)</f>
        <v>Y</v>
      </c>
    </row>
    <row r="58" spans="2:8" ht="66" x14ac:dyDescent="0.5">
      <c r="B58" s="397" t="s">
        <v>280</v>
      </c>
      <c r="C58" s="397" t="str">
        <f>+_xlfn.XLOOKUP(B58,Summary!$B$12:$B$121,Summary!$W$12:$W$121)</f>
        <v>N/A (ready to be integrated trhough New Mercurio)</v>
      </c>
      <c r="D58" s="397" t="str">
        <f>+_xlfn.XLOOKUP(B58,Summary!$B$12:$B$121,Summary!$V$12:$V$121)</f>
        <v>Credit Approval</v>
      </c>
      <c r="E58" s="397" t="str">
        <f>+_xlfn.XLOOKUP(B58,Summary!$B$12:$B$121,Summary!$L$12:$L$121)</f>
        <v xml:space="preserve"> - Screen: Loans --&gt; Profitability --&gt; Capital Profitability Metrics --&gt; RoRWA</v>
      </c>
      <c r="F58" s="397" t="str">
        <f>+_xlfn.XLOOKUP(B58,Summary!$B$12:$B$121,Summary!$O$12:$O$121)</f>
        <v>RoRWA</v>
      </c>
      <c r="G58" s="397"/>
      <c r="H58" s="397" t="str">
        <f>+_xlfn.XLOOKUP(B58,Summary!$B$12:$B$121,Summary!$AH$12:$AH$121)</f>
        <v>Y</v>
      </c>
    </row>
    <row r="59" spans="2:8" ht="99" x14ac:dyDescent="0.5">
      <c r="B59" s="397" t="s">
        <v>307</v>
      </c>
      <c r="C59" s="397" t="str">
        <f>+_xlfn.XLOOKUP(B59,Summary!$B$12:$B$121,Summary!$W$12:$W$121)</f>
        <v>To be confirmed by the user:
- Relationship and differences between this field, Booking Entity and Country of Risk.
To be confirmed by Mercurio Team:
- New field to be created in New Mercurio and then flow to 1SS.</v>
      </c>
      <c r="D59" s="397" t="str">
        <f>+_xlfn.XLOOKUP(B59,Summary!$B$12:$B$121,Summary!$V$12:$V$121)</f>
        <v>Credit Approval</v>
      </c>
      <c r="E59" s="397" t="str">
        <f>+_xlfn.XLOOKUP(B59,Summary!$B$12:$B$121,Summary!$L$12:$L$121)</f>
        <v xml:space="preserve"> - Screen: Clients --&gt; Details --&gt; Business Segmentation --&gt; Business Region</v>
      </c>
      <c r="F59" s="397" t="str">
        <f>+_xlfn.XLOOKUP(B59,Summary!$B$12:$B$121,Summary!$O$12:$O$121)</f>
        <v>-</v>
      </c>
      <c r="G59" s="397"/>
      <c r="H59" s="397" t="str">
        <f>+_xlfn.XLOOKUP(B59,Summary!$B$12:$B$121,Summary!$AH$12:$AH$121)</f>
        <v>N</v>
      </c>
    </row>
    <row r="60" spans="2:8" ht="66" x14ac:dyDescent="0.5">
      <c r="B60" s="397" t="s">
        <v>311</v>
      </c>
      <c r="C60" s="397" t="str">
        <f>+_xlfn.XLOOKUP(B60,Summary!$B$12:$B$121,Summary!$W$12:$W$121)</f>
        <v>To be confirmed by the user:
- Relationship and differences between this field, Originating Region and Country of Risk.
Ready to be integrated through Mercurio</v>
      </c>
      <c r="D60" s="397" t="str">
        <f>+_xlfn.XLOOKUP(B60,Summary!$B$12:$B$121,Summary!$V$12:$V$121)</f>
        <v>Credit Approval</v>
      </c>
      <c r="E60" s="397" t="str">
        <f>+_xlfn.XLOOKUP(B60,Summary!$B$12:$B$121,Summary!$L$12:$L$121)</f>
        <v>Screen: Loans --&gt; Loans Details --&gt; Product Details --&gt; BOOKING ENTITY</v>
      </c>
      <c r="F60" s="397" t="str">
        <f>+_xlfn.XLOOKUP(B60,Summary!$B$12:$B$121,Summary!$O$12:$O$121)</f>
        <v>Booking Unit</v>
      </c>
      <c r="G60" s="397"/>
      <c r="H60" s="397" t="str">
        <f>+_xlfn.XLOOKUP(B60,Summary!$B$12:$B$121,Summary!$AH$12:$AH$121)</f>
        <v>N</v>
      </c>
    </row>
    <row r="61" spans="2:8" ht="115.5" x14ac:dyDescent="0.5">
      <c r="B61" s="397" t="s">
        <v>315</v>
      </c>
      <c r="C61" s="397" t="str">
        <f>+_xlfn.XLOOKUP(B61,Summary!$B$12:$B$121,Summary!$W$12:$W$121)</f>
        <v>To be confirmed by the user:
- Relationship and differences between this field, Originating Region and Booking Entity.
To be confirmed by Mercurio Team:
- The meaining and/or options of "Country" and "Risk Management Unit" fields, to compare them with Country of Risk.</v>
      </c>
      <c r="D61" s="397" t="str">
        <f>+_xlfn.XLOOKUP(B61,Summary!$B$12:$B$121,Summary!$V$12:$V$121)</f>
        <v>Credit Approval</v>
      </c>
      <c r="E61" s="397" t="str">
        <f>+_xlfn.XLOOKUP(B61,Summary!$B$12:$B$121,Summary!$L$12:$L$121)</f>
        <v>-</v>
      </c>
      <c r="F61" s="397" t="str">
        <f>+_xlfn.XLOOKUP(B61,Summary!$B$12:$B$121,Summary!$O$12:$O$121)</f>
        <v>Country 
Risk Management Unit</v>
      </c>
      <c r="G61" s="397"/>
      <c r="H61" s="397" t="str">
        <f>+_xlfn.XLOOKUP(B61,Summary!$B$12:$B$121,Summary!$AH$12:$AH$121)</f>
        <v>N</v>
      </c>
    </row>
    <row r="62" spans="2:8" ht="33" x14ac:dyDescent="0.5">
      <c r="B62" s="397" t="s">
        <v>2833</v>
      </c>
      <c r="C62" s="397" t="str">
        <f>+_xlfn.XLOOKUP(B62,Summary!$B$12:$B$121,Summary!$W$12:$W$121)</f>
        <v>N/A (ready to be integrated trhough New Mercurio)</v>
      </c>
      <c r="D62" s="397" t="str">
        <f>+_xlfn.XLOOKUP(B62,Summary!$B$12:$B$121,Summary!$V$12:$V$121)</f>
        <v>Credit Approval</v>
      </c>
      <c r="E62" s="397" t="str">
        <f>+_xlfn.XLOOKUP(B62,Summary!$B$12:$B$121,Summary!$L$12:$L$121)</f>
        <v xml:space="preserve"> - Screen: Product Package --&gt; Product Package Detail</v>
      </c>
      <c r="F62" s="397" t="str">
        <f>+_xlfn.XLOOKUP(B62,Summary!$B$12:$B$121,Summary!$O$12:$O$121)</f>
        <v>Banker</v>
      </c>
      <c r="G62" s="397"/>
      <c r="H62" s="397" t="str">
        <f>+_xlfn.XLOOKUP(B62,Summary!$B$12:$B$121,Summary!$AH$12:$AH$121)</f>
        <v>N</v>
      </c>
    </row>
    <row r="63" spans="2:8" ht="115.5" x14ac:dyDescent="0.5">
      <c r="B63" s="397" t="s">
        <v>324</v>
      </c>
      <c r="C63" s="397" t="str">
        <f>+_xlfn.XLOOKUP(B63,Summary!$B$12:$B$121,Summary!$W$12:$W$121)</f>
        <v>To be confirmed by Mercurio Team:
- New field to be created in New Mercurio and then flow to 1SS.</v>
      </c>
      <c r="D63" s="397" t="str">
        <f>+_xlfn.XLOOKUP(B63,Summary!$B$12:$B$121,Summary!$V$12:$V$121)</f>
        <v>Credit Approval</v>
      </c>
      <c r="E63" s="397" t="str">
        <f>+_xlfn.XLOOKUP(B63,Summary!$B$12:$B$121,Summary!$L$12:$L$121)</f>
        <v xml:space="preserve"> - Screen: Product Package --&gt; Product Package Detail --&gt; Approval Details --&gt; Local Approval Details --&gt; 1 LOD LEVEL 3 
Screen: Client --&gt; Credit Details --&gt; Perimeter </v>
      </c>
      <c r="F63" s="397" t="str">
        <f>+_xlfn.XLOOKUP(B63,Summary!$B$12:$B$121,Summary!$O$12:$O$121)</f>
        <v>-</v>
      </c>
      <c r="G63" s="397"/>
      <c r="H63" s="397" t="str">
        <f>+_xlfn.XLOOKUP(B63,Summary!$B$12:$B$121,Summary!$AH$12:$AH$121)</f>
        <v>N</v>
      </c>
    </row>
    <row r="64" spans="2:8" ht="115.5" x14ac:dyDescent="0.5">
      <c r="B64" s="397" t="s">
        <v>329</v>
      </c>
      <c r="C64" s="397" t="str">
        <f>+_xlfn.XLOOKUP(B64,Summary!$B$12:$B$121,Summary!$W$12:$W$121)</f>
        <v>To be confirmed by Mercurio Team:
- New field to be created in New Mercurio and then flow to 1SS.</v>
      </c>
      <c r="D64" s="397" t="str">
        <f>+_xlfn.XLOOKUP(B64,Summary!$B$12:$B$121,Summary!$V$12:$V$121)</f>
        <v>Credit Approval</v>
      </c>
      <c r="E64" s="397" t="str">
        <f>+_xlfn.XLOOKUP(B64,Summary!$B$12:$B$121,Summary!$L$12:$L$121)</f>
        <v xml:space="preserve"> - Screen: Product Package --&gt; Product Package Detail --&gt; Approval Details --&gt; Local Approval Details --&gt; 2 LOD LEVEL 3 
Screen: Client --&gt; Credit Details --&gt; Perimeter </v>
      </c>
      <c r="F64" s="397" t="str">
        <f>+_xlfn.XLOOKUP(B64,Summary!$B$12:$B$121,Summary!$O$12:$O$121)</f>
        <v>-</v>
      </c>
      <c r="G64" s="397"/>
      <c r="H64" s="397" t="str">
        <f>+_xlfn.XLOOKUP(B64,Summary!$B$12:$B$121,Summary!$AH$12:$AH$121)</f>
        <v>N</v>
      </c>
    </row>
    <row r="65" spans="2:8" ht="49.5" x14ac:dyDescent="0.5">
      <c r="B65" s="397" t="s">
        <v>332</v>
      </c>
      <c r="C65" s="397" t="str">
        <f>+_xlfn.XLOOKUP(B65,Summary!$B$12:$B$121,Summary!$W$12:$W$121)</f>
        <v>To be confirmed by the user:
- The start and end limits of this date.</v>
      </c>
      <c r="D65" s="397" t="str">
        <f>+_xlfn.XLOOKUP(B65,Summary!$B$12:$B$121,Summary!$V$12:$V$121)</f>
        <v>Credit Approval</v>
      </c>
      <c r="E65" s="397" t="str">
        <f>+_xlfn.XLOOKUP(B65,Summary!$B$12:$B$121,Summary!$L$12:$L$121)</f>
        <v xml:space="preserve"> - Screen: Loans --&gt; Loan Details --&gt; Terms --&gt; Signature Date</v>
      </c>
      <c r="F65" s="397" t="str">
        <f>+_xlfn.XLOOKUP(B65,Summary!$B$12:$B$121,Summary!$O$12:$O$121)</f>
        <v>Signing date</v>
      </c>
      <c r="G65" s="397"/>
      <c r="H65" s="397" t="str">
        <f>+_xlfn.XLOOKUP(B65,Summary!$B$12:$B$121,Summary!$AH$12:$AH$121)</f>
        <v>N</v>
      </c>
    </row>
    <row r="66" spans="2:8" ht="33" x14ac:dyDescent="0.5">
      <c r="B66" s="397" t="s">
        <v>337</v>
      </c>
      <c r="C66" s="397" t="str">
        <f>+_xlfn.XLOOKUP(B66,Summary!$B$12:$B$121,Summary!$W$12:$W$121)</f>
        <v>To be confirmed by the user:
- The start and end limits of this date.</v>
      </c>
      <c r="D66" s="397" t="str">
        <f>+_xlfn.XLOOKUP(B66,Summary!$B$12:$B$121,Summary!$V$12:$V$121)</f>
        <v>Manual</v>
      </c>
      <c r="E66" s="397" t="str">
        <f>+_xlfn.XLOOKUP(B66,Summary!$B$12:$B$121,Summary!$L$12:$L$121)</f>
        <v>-</v>
      </c>
      <c r="F66" s="397" t="str">
        <f>+_xlfn.XLOOKUP(B66,Summary!$B$12:$B$121,Summary!$O$12:$O$121)</f>
        <v>-</v>
      </c>
      <c r="G66" s="397"/>
      <c r="H66" s="397" t="str">
        <f>+_xlfn.XLOOKUP(B66,Summary!$B$12:$B$121,Summary!$AH$12:$AH$121)</f>
        <v>N</v>
      </c>
    </row>
    <row r="67" spans="2:8" ht="33" x14ac:dyDescent="0.5">
      <c r="B67" s="397" t="s">
        <v>339</v>
      </c>
      <c r="C67" s="397" t="str">
        <f>+_xlfn.XLOOKUP(B67,Summary!$B$12:$B$121,Summary!$W$12:$W$121)</f>
        <v>NEW - New field to be generated in 1SS for future manual input.</v>
      </c>
      <c r="D67" s="397" t="str">
        <f>+_xlfn.XLOOKUP(B67,Summary!$B$12:$B$121,Summary!$V$12:$V$121)</f>
        <v>Manual</v>
      </c>
      <c r="E67" s="397" t="str">
        <f>+_xlfn.XLOOKUP(B67,Summary!$B$12:$B$121,Summary!$L$12:$L$121)</f>
        <v>-</v>
      </c>
      <c r="F67" s="397" t="str">
        <f>+_xlfn.XLOOKUP(B67,Summary!$B$12:$B$121,Summary!$O$12:$O$121)</f>
        <v>-</v>
      </c>
      <c r="G67" s="397"/>
      <c r="H67" s="397" t="str">
        <f>+_xlfn.XLOOKUP(B67,Summary!$B$12:$B$121,Summary!$AH$12:$AH$121)</f>
        <v>Y</v>
      </c>
    </row>
    <row r="68" spans="2:8" ht="49.5" x14ac:dyDescent="0.5">
      <c r="B68" s="397" t="s">
        <v>342</v>
      </c>
      <c r="C68" s="397" t="str">
        <f>+_xlfn.XLOOKUP(B68,Summary!$B$12:$B$121,Summary!$W$12:$W$121)</f>
        <v>To be confirmed by the user:
- The start and end limits of this date.
Pending to confirm if this field comes from the Credit Approval</v>
      </c>
      <c r="D68" s="397" t="str">
        <f>+_xlfn.XLOOKUP(B68,Summary!$B$12:$B$121,Summary!$V$12:$V$121)</f>
        <v>Credit Approval</v>
      </c>
      <c r="E68" s="397" t="str">
        <f>+_xlfn.XLOOKUP(B68,Summary!$B$12:$B$121,Summary!$L$12:$L$121)</f>
        <v xml:space="preserve"> - Screen: Loans --&gt; Loan Details --&gt; Terms --&gt; Grace Period</v>
      </c>
      <c r="F68" s="397" t="str">
        <f>+_xlfn.XLOOKUP(B68,Summary!$B$12:$B$121,Summary!$O$12:$O$121)</f>
        <v>Expiry Date</v>
      </c>
      <c r="G68" s="397"/>
      <c r="H68" s="397" t="str">
        <f>+_xlfn.XLOOKUP(B68,Summary!$B$12:$B$121,Summary!$AH$12:$AH$121)</f>
        <v>N</v>
      </c>
    </row>
    <row r="69" spans="2:8" ht="49.5" x14ac:dyDescent="0.5">
      <c r="B69" s="397" t="s">
        <v>348</v>
      </c>
      <c r="C69" s="397" t="str">
        <f>+_xlfn.XLOOKUP(B69,Summary!$B$12:$B$121,Summary!$W$12:$W$121)</f>
        <v>To be confirmed by the user:
- The start and end limits of this date.
Pending to confirm if this field comes from the Credit Approval</v>
      </c>
      <c r="D69" s="397" t="str">
        <f>+_xlfn.XLOOKUP(B69,Summary!$B$12:$B$121,Summary!$V$12:$V$121)</f>
        <v>Credit Approval</v>
      </c>
      <c r="E69" s="397" t="str">
        <f>+_xlfn.XLOOKUP(B69,Summary!$B$12:$B$121,Summary!$L$12:$L$121)</f>
        <v>-</v>
      </c>
      <c r="F69" s="397" t="str">
        <f>+_xlfn.XLOOKUP(B69,Summary!$B$12:$B$121,Summary!$O$12:$O$121)</f>
        <v>Cancellation Date</v>
      </c>
      <c r="G69" s="397"/>
      <c r="H69" s="397" t="str">
        <f>+_xlfn.XLOOKUP(B69,Summary!$B$12:$B$121,Summary!$AH$12:$AH$121)</f>
        <v>N</v>
      </c>
    </row>
    <row r="70" spans="2:8" ht="33" x14ac:dyDescent="0.5">
      <c r="B70" s="397" t="s">
        <v>351</v>
      </c>
      <c r="C70" s="397" t="str">
        <f>+_xlfn.XLOOKUP(B70,Summary!$B$12:$B$121,Summary!$W$12:$W$121)</f>
        <v>NEW - New field to be generated in 1SS for future manual input.</v>
      </c>
      <c r="D70" s="397" t="str">
        <f>+_xlfn.XLOOKUP(B70,Summary!$B$12:$B$121,Summary!$V$12:$V$121)</f>
        <v>Manual</v>
      </c>
      <c r="E70" s="397" t="str">
        <f>+_xlfn.XLOOKUP(B70,Summary!$B$12:$B$121,Summary!$L$12:$L$121)</f>
        <v>-</v>
      </c>
      <c r="F70" s="397" t="str">
        <f>+_xlfn.XLOOKUP(B70,Summary!$B$12:$B$121,Summary!$O$12:$O$121)</f>
        <v>-</v>
      </c>
      <c r="G70" s="397"/>
      <c r="H70" s="397" t="str">
        <f>+_xlfn.XLOOKUP(B70,Summary!$B$12:$B$121,Summary!$AH$12:$AH$121)</f>
        <v>N</v>
      </c>
    </row>
    <row r="71" spans="2:8" ht="49.5" x14ac:dyDescent="0.5">
      <c r="B71" s="397" t="s">
        <v>353</v>
      </c>
      <c r="C71" s="397" t="str">
        <f>+_xlfn.XLOOKUP(B71,Summary!$B$12:$B$121,Summary!$W$12:$W$121)</f>
        <v>To be confirmed by Mercurio Team:
- New field to be created in New Mercurio and then flow to 1SS.</v>
      </c>
      <c r="D71" s="397" t="str">
        <f>+_xlfn.XLOOKUP(B71,Summary!$B$12:$B$121,Summary!$V$12:$V$121)</f>
        <v>Credit Approval</v>
      </c>
      <c r="E71" s="397" t="str">
        <f>+_xlfn.XLOOKUP(B71,Summary!$B$12:$B$121,Summary!$L$12:$L$121)</f>
        <v>-</v>
      </c>
      <c r="F71" s="397" t="str">
        <f>+_xlfn.XLOOKUP(B71,Summary!$B$12:$B$121,Summary!$O$12:$O$121)</f>
        <v>-</v>
      </c>
      <c r="G71" s="397"/>
      <c r="H71" s="397" t="str">
        <f>+_xlfn.XLOOKUP(B71,Summary!$B$12:$B$121,Summary!$AH$12:$AH$121)</f>
        <v>N</v>
      </c>
    </row>
    <row r="72" spans="2:8" ht="33" x14ac:dyDescent="0.5">
      <c r="B72" s="397" t="s">
        <v>355</v>
      </c>
      <c r="C72" s="397" t="str">
        <f>+_xlfn.XLOOKUP(B72,Summary!$B$12:$B$121,Summary!$W$12:$W$121)</f>
        <v>NEW - New field to be generated in 1SS for future manual input.</v>
      </c>
      <c r="D72" s="397" t="str">
        <f>+_xlfn.XLOOKUP(B72,Summary!$B$12:$B$121,Summary!$V$12:$V$121)</f>
        <v>Manual</v>
      </c>
      <c r="E72" s="397" t="str">
        <f>+_xlfn.XLOOKUP(B72,Summary!$B$12:$B$121,Summary!$L$12:$L$121)</f>
        <v>-</v>
      </c>
      <c r="F72" s="397" t="str">
        <f>+_xlfn.XLOOKUP(B72,Summary!$B$12:$B$121,Summary!$O$12:$O$121)</f>
        <v>-</v>
      </c>
      <c r="G72" s="397"/>
      <c r="H72" s="397" t="str">
        <f>+_xlfn.XLOOKUP(B72,Summary!$B$12:$B$121,Summary!$AH$12:$AH$121)</f>
        <v>N</v>
      </c>
    </row>
    <row r="73" spans="2:8" ht="49.5" x14ac:dyDescent="0.5">
      <c r="B73" s="397" t="s">
        <v>357</v>
      </c>
      <c r="C73" s="397" t="str">
        <f>+_xlfn.XLOOKUP(B73,Summary!$B$12:$B$121,Summary!$W$12:$W$121)</f>
        <v>To be confirmed by Mercurio Team:
- New field to be created in New Mercurio from LFRC memo and then flow to 1SS.</v>
      </c>
      <c r="D73" s="397" t="str">
        <f>+_xlfn.XLOOKUP(B73,Summary!$B$12:$B$121,Summary!$V$12:$V$121)</f>
        <v>Credit Approval</v>
      </c>
      <c r="E73" s="397" t="str">
        <f>+_xlfn.XLOOKUP(B73,Summary!$B$12:$B$121,Summary!$L$12:$L$121)</f>
        <v>-</v>
      </c>
      <c r="F73" s="397" t="str">
        <f>+_xlfn.XLOOKUP(B73,Summary!$B$12:$B$121,Summary!$O$12:$O$121)</f>
        <v>-</v>
      </c>
      <c r="G73" s="397"/>
      <c r="H73" s="397" t="str">
        <f>+_xlfn.XLOOKUP(B73,Summary!$B$12:$B$121,Summary!$AH$12:$AH$121)</f>
        <v>N</v>
      </c>
    </row>
    <row r="74" spans="2:8" ht="33" x14ac:dyDescent="0.5">
      <c r="B74" s="397" t="s">
        <v>359</v>
      </c>
      <c r="C74" s="397" t="str">
        <f>+_xlfn.XLOOKUP(B74,Summary!$B$12:$B$121,Summary!$W$12:$W$121)</f>
        <v>NEW - New field to be generated in 1SS for future manual input.</v>
      </c>
      <c r="D74" s="397" t="str">
        <f>+_xlfn.XLOOKUP(B74,Summary!$B$12:$B$121,Summary!$V$12:$V$121)</f>
        <v>Manual</v>
      </c>
      <c r="E74" s="397" t="str">
        <f>+_xlfn.XLOOKUP(B74,Summary!$B$12:$B$121,Summary!$L$12:$L$121)</f>
        <v>-</v>
      </c>
      <c r="F74" s="397" t="str">
        <f>+_xlfn.XLOOKUP(B74,Summary!$B$12:$B$121,Summary!$O$12:$O$121)</f>
        <v>-</v>
      </c>
      <c r="G74" s="397"/>
      <c r="H74" s="397" t="str">
        <f>+_xlfn.XLOOKUP(B74,Summary!$B$12:$B$121,Summary!$AH$12:$AH$121)</f>
        <v>N</v>
      </c>
    </row>
    <row r="75" spans="2:8" ht="33" x14ac:dyDescent="0.5">
      <c r="B75" s="397" t="s">
        <v>361</v>
      </c>
      <c r="C75" s="397" t="str">
        <f>+_xlfn.XLOOKUP(B75,Summary!$B$12:$B$121,Summary!$W$12:$W$121)</f>
        <v>NEW - New field to be generated in 1SS for future manual input.</v>
      </c>
      <c r="D75" s="397" t="str">
        <f>+_xlfn.XLOOKUP(B75,Summary!$B$12:$B$121,Summary!$V$12:$V$121)</f>
        <v>Manual</v>
      </c>
      <c r="E75" s="397" t="str">
        <f>+_xlfn.XLOOKUP(B75,Summary!$B$12:$B$121,Summary!$L$12:$L$121)</f>
        <v>-</v>
      </c>
      <c r="F75" s="397" t="str">
        <f>+_xlfn.XLOOKUP(B75,Summary!$B$12:$B$121,Summary!$O$12:$O$121)</f>
        <v>-</v>
      </c>
      <c r="G75" s="397"/>
      <c r="H75" s="397" t="str">
        <f>+_xlfn.XLOOKUP(B75,Summary!$B$12:$B$121,Summary!$AH$12:$AH$121)</f>
        <v>N</v>
      </c>
    </row>
    <row r="76" spans="2:8" ht="49.5" x14ac:dyDescent="0.5">
      <c r="B76" s="397" t="s">
        <v>365</v>
      </c>
      <c r="C76" s="397" t="str">
        <f>+_xlfn.XLOOKUP(B76,Summary!$B$12:$B$121,Summary!$W$12:$W$121)</f>
        <v>N/A (ready to be integrated trhough New Mercurio)</v>
      </c>
      <c r="D76" s="397" t="str">
        <f>+_xlfn.XLOOKUP(B76,Summary!$B$12:$B$121,Summary!$V$12:$V$121)</f>
        <v>Credit Approval</v>
      </c>
      <c r="E76" s="397" t="str">
        <f>+_xlfn.XLOOKUP(B76,Summary!$B$12:$B$121,Summary!$L$12:$L$121)</f>
        <v>Screen: Loan --&gt; Details --&gt; New Interest Rate --&gt; Reference Index</v>
      </c>
      <c r="F76" s="397" t="str">
        <f>+_xlfn.XLOOKUP(B76,Summary!$B$12:$B$121,Summary!$O$12:$O$121)</f>
        <v>Rate Basis</v>
      </c>
      <c r="G76" s="397"/>
      <c r="H76" s="397" t="str">
        <f>+_xlfn.XLOOKUP(B76,Summary!$B$12:$B$121,Summary!$AH$12:$AH$121)</f>
        <v>Y</v>
      </c>
    </row>
    <row r="77" spans="2:8" ht="49.5" x14ac:dyDescent="0.5">
      <c r="B77" s="397" t="s">
        <v>370</v>
      </c>
      <c r="C77" s="397" t="str">
        <f>+_xlfn.XLOOKUP(B77,Summary!$B$12:$B$121,Summary!$W$12:$W$121)</f>
        <v>N/A (ready to be integrated trhough New Mercurio)</v>
      </c>
      <c r="D77" s="397" t="str">
        <f>+_xlfn.XLOOKUP(B77,Summary!$B$12:$B$121,Summary!$V$12:$V$121)</f>
        <v>Credit Approval</v>
      </c>
      <c r="E77" s="397" t="str">
        <f>+_xlfn.XLOOKUP(B77,Summary!$B$12:$B$121,Summary!$L$12:$L$121)</f>
        <v>Screen: Loan --&gt; Details --&gt; New Interest Rate --&gt; Spread (%)</v>
      </c>
      <c r="F77" s="397" t="str">
        <f>+_xlfn.XLOOKUP(B77,Summary!$B$12:$B$121,Summary!$O$12:$O$121)</f>
        <v>Spread % - pb</v>
      </c>
      <c r="G77" s="397"/>
      <c r="H77" s="397" t="str">
        <f>+_xlfn.XLOOKUP(B77,Summary!$B$12:$B$121,Summary!$AH$12:$AH$121)</f>
        <v>Y</v>
      </c>
    </row>
    <row r="78" spans="2:8" ht="115.5" x14ac:dyDescent="0.5">
      <c r="B78" s="397" t="s">
        <v>375</v>
      </c>
      <c r="C78" s="397" t="str">
        <f>+_xlfn.XLOOKUP(B78,Summary!$B$12:$B$121,Summary!$W$12:$W$121)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D78" s="397" t="str">
        <f>+_xlfn.XLOOKUP(B78,Summary!$B$12:$B$121,Summary!$V$12:$V$121)</f>
        <v>Credit Approval</v>
      </c>
      <c r="E78" s="397" t="str">
        <f>+_xlfn.XLOOKUP(B78,Summary!$B$12:$B$121,Summary!$L$12:$L$121)</f>
        <v>Screen: Loan --&gt; Details --&gt; New Interest Rate --&gt; OID (%)</v>
      </c>
      <c r="F78" s="397" t="str">
        <f>+_xlfn.XLOOKUP(B78,Summary!$B$12:$B$121,Summary!$O$12:$O$121)</f>
        <v>OID (%)</v>
      </c>
      <c r="G78" s="397"/>
      <c r="H78" s="397" t="str">
        <f>+_xlfn.XLOOKUP(B78,Summary!$B$12:$B$121,Summary!$AH$12:$AH$121)</f>
        <v>Y</v>
      </c>
    </row>
    <row r="79" spans="2:8" ht="82.5" x14ac:dyDescent="0.5">
      <c r="B79" s="397" t="s">
        <v>381</v>
      </c>
      <c r="C79" s="397" t="str">
        <f>+_xlfn.XLOOKUP(B79,Summary!$B$12:$B$121,Summary!$W$12:$W$121)</f>
        <v>To be confirmed by the user:
- If this field can be retrieved from LFRC.
To be confirmed by Mercurio Team:
- New field to be created in New Mercurio and then flow to 1SS.</v>
      </c>
      <c r="D79" s="397" t="str">
        <f>+_xlfn.XLOOKUP(B79,Summary!$B$12:$B$121,Summary!$V$12:$V$121)</f>
        <v>Credit Approval</v>
      </c>
      <c r="E79" s="397" t="str">
        <f>+_xlfn.XLOOKUP(B79,Summary!$B$12:$B$121,Summary!$L$12:$L$121)</f>
        <v>-</v>
      </c>
      <c r="F79" s="397" t="str">
        <f>+_xlfn.XLOOKUP(B79,Summary!$B$12:$B$121,Summary!$O$12:$O$121)</f>
        <v>-</v>
      </c>
      <c r="G79" s="397"/>
      <c r="H79" s="397" t="str">
        <f>+_xlfn.XLOOKUP(B79,Summary!$B$12:$B$121,Summary!$AH$12:$AH$121)</f>
        <v>Y</v>
      </c>
    </row>
    <row r="80" spans="2:8" ht="115.5" x14ac:dyDescent="0.5">
      <c r="B80" s="397" t="s">
        <v>384</v>
      </c>
      <c r="C80" s="397" t="str">
        <f>+_xlfn.XLOOKUP(B80,Summary!$B$12:$B$121,Summary!$W$12:$W$121)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D80" s="397" t="str">
        <f>+_xlfn.XLOOKUP(B80,Summary!$B$12:$B$121,Summary!$V$12:$V$121)</f>
        <v>Credit Approval</v>
      </c>
      <c r="E80" s="397" t="str">
        <f>+_xlfn.XLOOKUP(B80,Summary!$B$12:$B$121,Summary!$L$12:$L$121)</f>
        <v>Screen: Loan --&gt; Details --&gt; New Interest Rate --&gt; Pricing Flex (BP)</v>
      </c>
      <c r="F80" s="397" t="str">
        <f>+_xlfn.XLOOKUP(B80,Summary!$B$12:$B$121,Summary!$O$12:$O$121)</f>
        <v>Pricing Flex (bp)</v>
      </c>
      <c r="G80" s="397"/>
      <c r="H80" s="397" t="str">
        <f>+_xlfn.XLOOKUP(B80,Summary!$B$12:$B$121,Summary!$AH$12:$AH$121)</f>
        <v>Y</v>
      </c>
    </row>
    <row r="81" spans="2:8" x14ac:dyDescent="0.5">
      <c r="B81" s="397" t="s">
        <v>388</v>
      </c>
      <c r="C81" s="397" t="str">
        <f>+_xlfn.XLOOKUP(B81,Summary!$B$12:$B$121,Summary!$W$12:$W$121)</f>
        <v>1SS to include in a new pricing grid</v>
      </c>
      <c r="D81" s="397" t="str">
        <f>+_xlfn.XLOOKUP(B81,Summary!$B$12:$B$121,Summary!$V$12:$V$121)</f>
        <v>Manual</v>
      </c>
      <c r="E81" s="397" t="str">
        <f>+_xlfn.XLOOKUP(B81,Summary!$B$12:$B$121,Summary!$L$12:$L$121)</f>
        <v>-</v>
      </c>
      <c r="F81" s="397" t="str">
        <f>+_xlfn.XLOOKUP(B81,Summary!$B$12:$B$121,Summary!$O$12:$O$121)</f>
        <v>-</v>
      </c>
      <c r="G81" s="397"/>
      <c r="H81" s="397" t="str">
        <f>+_xlfn.XLOOKUP(B81,Summary!$B$12:$B$121,Summary!$AH$12:$AH$121)</f>
        <v>Y</v>
      </c>
    </row>
    <row r="82" spans="2:8" x14ac:dyDescent="0.5">
      <c r="B82" s="397" t="s">
        <v>391</v>
      </c>
      <c r="C82" s="397" t="str">
        <f>+_xlfn.XLOOKUP(B82,Summary!$B$12:$B$121,Summary!$W$12:$W$121)</f>
        <v>1SS to include in a new pricing grid</v>
      </c>
      <c r="D82" s="397" t="str">
        <f>+_xlfn.XLOOKUP(B82,Summary!$B$12:$B$121,Summary!$V$12:$V$121)</f>
        <v>Manual</v>
      </c>
      <c r="E82" s="397" t="str">
        <f>+_xlfn.XLOOKUP(B82,Summary!$B$12:$B$121,Summary!$L$12:$L$121)</f>
        <v>-</v>
      </c>
      <c r="F82" s="397" t="str">
        <f>+_xlfn.XLOOKUP(B82,Summary!$B$12:$B$121,Summary!$O$12:$O$121)</f>
        <v>-</v>
      </c>
      <c r="G82" s="397"/>
      <c r="H82" s="397" t="str">
        <f>+_xlfn.XLOOKUP(B82,Summary!$B$12:$B$121,Summary!$AH$12:$AH$121)</f>
        <v>Y</v>
      </c>
    </row>
    <row r="83" spans="2:8" x14ac:dyDescent="0.5">
      <c r="B83" s="397" t="s">
        <v>393</v>
      </c>
      <c r="C83" s="397" t="str">
        <f>+_xlfn.XLOOKUP(B83,Summary!$B$12:$B$121,Summary!$W$12:$W$121)</f>
        <v>1SS to include in a new pricing grid</v>
      </c>
      <c r="D83" s="397" t="str">
        <f>+_xlfn.XLOOKUP(B83,Summary!$B$12:$B$121,Summary!$V$12:$V$121)</f>
        <v>Manual</v>
      </c>
      <c r="E83" s="397" t="str">
        <f>+_xlfn.XLOOKUP(B83,Summary!$B$12:$B$121,Summary!$L$12:$L$121)</f>
        <v>-</v>
      </c>
      <c r="F83" s="397" t="str">
        <f>+_xlfn.XLOOKUP(B83,Summary!$B$12:$B$121,Summary!$O$12:$O$121)</f>
        <v>-</v>
      </c>
      <c r="G83" s="397"/>
      <c r="H83" s="397" t="str">
        <f>+_xlfn.XLOOKUP(B83,Summary!$B$12:$B$121,Summary!$AH$12:$AH$121)</f>
        <v>Y</v>
      </c>
    </row>
    <row r="84" spans="2:8" x14ac:dyDescent="0.5">
      <c r="B84" s="397" t="s">
        <v>395</v>
      </c>
      <c r="C84" s="397" t="str">
        <f>+_xlfn.XLOOKUP(B84,Summary!$B$12:$B$121,Summary!$W$12:$W$121)</f>
        <v>1SS to include in a new pricing grid</v>
      </c>
      <c r="D84" s="397" t="str">
        <f>+_xlfn.XLOOKUP(B84,Summary!$B$12:$B$121,Summary!$V$12:$V$121)</f>
        <v>Manual</v>
      </c>
      <c r="E84" s="397" t="str">
        <f>+_xlfn.XLOOKUP(B84,Summary!$B$12:$B$121,Summary!$L$12:$L$121)</f>
        <v>-</v>
      </c>
      <c r="F84" s="397" t="str">
        <f>+_xlfn.XLOOKUP(B84,Summary!$B$12:$B$121,Summary!$O$12:$O$121)</f>
        <v>-</v>
      </c>
      <c r="G84" s="397"/>
      <c r="H84" s="397" t="str">
        <f>+_xlfn.XLOOKUP(B84,Summary!$B$12:$B$121,Summary!$AH$12:$AH$121)</f>
        <v>Y</v>
      </c>
    </row>
    <row r="85" spans="2:8" x14ac:dyDescent="0.5">
      <c r="B85" s="397" t="s">
        <v>397</v>
      </c>
      <c r="C85" s="397" t="str">
        <f>+_xlfn.XLOOKUP(B85,Summary!$B$12:$B$121,Summary!$W$12:$W$121)</f>
        <v>1SS to include in a new pricing grid</v>
      </c>
      <c r="D85" s="397" t="str">
        <f>+_xlfn.XLOOKUP(B85,Summary!$B$12:$B$121,Summary!$V$12:$V$121)</f>
        <v>Manual</v>
      </c>
      <c r="E85" s="397" t="str">
        <f>+_xlfn.XLOOKUP(B85,Summary!$B$12:$B$121,Summary!$L$12:$L$121)</f>
        <v>-</v>
      </c>
      <c r="F85" s="397" t="str">
        <f>+_xlfn.XLOOKUP(B85,Summary!$B$12:$B$121,Summary!$O$12:$O$121)</f>
        <v>-</v>
      </c>
      <c r="G85" s="397"/>
      <c r="H85" s="397" t="str">
        <f>+_xlfn.XLOOKUP(B85,Summary!$B$12:$B$121,Summary!$AH$12:$AH$121)</f>
        <v>Y</v>
      </c>
    </row>
    <row r="86" spans="2:8" x14ac:dyDescent="0.5">
      <c r="B86" s="397" t="s">
        <v>399</v>
      </c>
      <c r="C86" s="397" t="str">
        <f>+_xlfn.XLOOKUP(B86,Summary!$B$12:$B$121,Summary!$W$12:$W$121)</f>
        <v>1SS to include in a new pricing grid</v>
      </c>
      <c r="D86" s="397" t="str">
        <f>+_xlfn.XLOOKUP(B86,Summary!$B$12:$B$121,Summary!$V$12:$V$121)</f>
        <v>Manual</v>
      </c>
      <c r="E86" s="397" t="str">
        <f>+_xlfn.XLOOKUP(B86,Summary!$B$12:$B$121,Summary!$L$12:$L$121)</f>
        <v>-</v>
      </c>
      <c r="F86" s="397" t="str">
        <f>+_xlfn.XLOOKUP(B86,Summary!$B$12:$B$121,Summary!$O$12:$O$121)</f>
        <v>-</v>
      </c>
      <c r="G86" s="397"/>
      <c r="H86" s="397" t="str">
        <f>+_xlfn.XLOOKUP(B86,Summary!$B$12:$B$121,Summary!$AH$12:$AH$121)</f>
        <v>Y</v>
      </c>
    </row>
    <row r="87" spans="2:8" x14ac:dyDescent="0.5">
      <c r="B87" s="397" t="s">
        <v>401</v>
      </c>
      <c r="C87" s="397" t="str">
        <f>+_xlfn.XLOOKUP(B87,Summary!$B$12:$B$121,Summary!$W$12:$W$121)</f>
        <v>1SS to include in a new pricing grid</v>
      </c>
      <c r="D87" s="397" t="str">
        <f>+_xlfn.XLOOKUP(B87,Summary!$B$12:$B$121,Summary!$V$12:$V$121)</f>
        <v>Manual</v>
      </c>
      <c r="E87" s="397" t="str">
        <f>+_xlfn.XLOOKUP(B87,Summary!$B$12:$B$121,Summary!$L$12:$L$121)</f>
        <v>-</v>
      </c>
      <c r="F87" s="397" t="str">
        <f>+_xlfn.XLOOKUP(B87,Summary!$B$12:$B$121,Summary!$O$12:$O$121)</f>
        <v>-</v>
      </c>
      <c r="G87" s="397"/>
      <c r="H87" s="397" t="str">
        <f>+_xlfn.XLOOKUP(B87,Summary!$B$12:$B$121,Summary!$AH$12:$AH$121)</f>
        <v>Y</v>
      </c>
    </row>
    <row r="88" spans="2:8" x14ac:dyDescent="0.5">
      <c r="B88" s="397" t="s">
        <v>403</v>
      </c>
      <c r="C88" s="397" t="str">
        <f>+_xlfn.XLOOKUP(B88,Summary!$B$12:$B$121,Summary!$W$12:$W$121)</f>
        <v>1SS to include in a new pricing grid</v>
      </c>
      <c r="D88" s="397" t="str">
        <f>+_xlfn.XLOOKUP(B88,Summary!$B$12:$B$121,Summary!$V$12:$V$121)</f>
        <v>Manual</v>
      </c>
      <c r="E88" s="397" t="str">
        <f>+_xlfn.XLOOKUP(B88,Summary!$B$12:$B$121,Summary!$L$12:$L$121)</f>
        <v>-</v>
      </c>
      <c r="F88" s="397" t="str">
        <f>+_xlfn.XLOOKUP(B88,Summary!$B$12:$B$121,Summary!$O$12:$O$121)</f>
        <v>-</v>
      </c>
      <c r="G88" s="397"/>
      <c r="H88" s="397" t="str">
        <f>+_xlfn.XLOOKUP(B88,Summary!$B$12:$B$121,Summary!$AH$12:$AH$121)</f>
        <v>Y</v>
      </c>
    </row>
    <row r="89" spans="2:8" x14ac:dyDescent="0.5">
      <c r="B89" s="397" t="s">
        <v>405</v>
      </c>
      <c r="C89" s="397" t="str">
        <f>+_xlfn.XLOOKUP(B89,Summary!$B$12:$B$121,Summary!$W$12:$W$121)</f>
        <v>1SS to include in a new pricing grid</v>
      </c>
      <c r="D89" s="397" t="str">
        <f>+_xlfn.XLOOKUP(B89,Summary!$B$12:$B$121,Summary!$V$12:$V$121)</f>
        <v>Manual</v>
      </c>
      <c r="E89" s="397" t="str">
        <f>+_xlfn.XLOOKUP(B89,Summary!$B$12:$B$121,Summary!$L$12:$L$121)</f>
        <v>-</v>
      </c>
      <c r="F89" s="397" t="str">
        <f>+_xlfn.XLOOKUP(B89,Summary!$B$12:$B$121,Summary!$O$12:$O$121)</f>
        <v>-</v>
      </c>
      <c r="G89" s="397"/>
      <c r="H89" s="397" t="str">
        <f>+_xlfn.XLOOKUP(B89,Summary!$B$12:$B$121,Summary!$AH$12:$AH$121)</f>
        <v>Y</v>
      </c>
    </row>
    <row r="90" spans="2:8" x14ac:dyDescent="0.5">
      <c r="B90" s="397" t="s">
        <v>407</v>
      </c>
      <c r="C90" s="397" t="str">
        <f>+_xlfn.XLOOKUP(B90,Summary!$B$12:$B$121,Summary!$W$12:$W$121)</f>
        <v>1SS to include in a new pricing grid</v>
      </c>
      <c r="D90" s="397" t="str">
        <f>+_xlfn.XLOOKUP(B90,Summary!$B$12:$B$121,Summary!$V$12:$V$121)</f>
        <v>Manual</v>
      </c>
      <c r="E90" s="397" t="str">
        <f>+_xlfn.XLOOKUP(B90,Summary!$B$12:$B$121,Summary!$L$12:$L$121)</f>
        <v>-</v>
      </c>
      <c r="F90" s="397" t="str">
        <f>+_xlfn.XLOOKUP(B90,Summary!$B$12:$B$121,Summary!$O$12:$O$121)</f>
        <v>-</v>
      </c>
      <c r="G90" s="397"/>
      <c r="H90" s="397" t="str">
        <f>+_xlfn.XLOOKUP(B90,Summary!$B$12:$B$121,Summary!$AH$12:$AH$121)</f>
        <v>Y</v>
      </c>
    </row>
    <row r="91" spans="2:8" x14ac:dyDescent="0.5">
      <c r="B91" s="397" t="s">
        <v>409</v>
      </c>
      <c r="C91" s="397" t="str">
        <f>+_xlfn.XLOOKUP(B91,Summary!$B$12:$B$121,Summary!$W$12:$W$121)</f>
        <v>1SS to include in a new pricing grid</v>
      </c>
      <c r="D91" s="397" t="str">
        <f>+_xlfn.XLOOKUP(B91,Summary!$B$12:$B$121,Summary!$V$12:$V$121)</f>
        <v>Manual</v>
      </c>
      <c r="E91" s="397" t="str">
        <f>+_xlfn.XLOOKUP(B91,Summary!$B$12:$B$121,Summary!$L$12:$L$121)</f>
        <v>-</v>
      </c>
      <c r="F91" s="397" t="str">
        <f>+_xlfn.XLOOKUP(B91,Summary!$B$12:$B$121,Summary!$O$12:$O$121)</f>
        <v>-</v>
      </c>
      <c r="G91" s="397"/>
      <c r="H91" s="397" t="str">
        <f>+_xlfn.XLOOKUP(B91,Summary!$B$12:$B$121,Summary!$AH$12:$AH$121)</f>
        <v>Y</v>
      </c>
    </row>
    <row r="92" spans="2:8" ht="33" x14ac:dyDescent="0.5">
      <c r="B92" s="397" t="s">
        <v>411</v>
      </c>
      <c r="C92" s="397" t="str">
        <f>+_xlfn.XLOOKUP(B92,Summary!$B$12:$B$121,Summary!$W$12:$W$121)</f>
        <v>NEW - New field to be generated in 1SS for future manual input.</v>
      </c>
      <c r="D92" s="397" t="str">
        <f>+_xlfn.XLOOKUP(B92,Summary!$B$12:$B$121,Summary!$V$12:$V$121)</f>
        <v>Manual</v>
      </c>
      <c r="E92" s="397" t="str">
        <f>+_xlfn.XLOOKUP(B92,Summary!$B$12:$B$121,Summary!$L$12:$L$121)</f>
        <v>-</v>
      </c>
      <c r="F92" s="397" t="str">
        <f>+_xlfn.XLOOKUP(B92,Summary!$B$12:$B$121,Summary!$O$12:$O$121)</f>
        <v>-</v>
      </c>
      <c r="G92" s="397"/>
      <c r="H92" s="397" t="str">
        <f>+_xlfn.XLOOKUP(B92,Summary!$B$12:$B$121,Summary!$AH$12:$AH$121)</f>
        <v>Y</v>
      </c>
    </row>
    <row r="93" spans="2:8" ht="49.5" x14ac:dyDescent="0.5">
      <c r="B93" s="397" t="s">
        <v>413</v>
      </c>
      <c r="C93" s="397" t="str">
        <f>+_xlfn.XLOOKUP(B93,Summary!$B$12:$B$121,Summary!$W$12:$W$121)</f>
        <v>To be confirmed by Mercurio Team:
- The functionality of the Mercurio field mapped, in order to understand if this is similar to Fee Types.</v>
      </c>
      <c r="D93" s="397" t="str">
        <f>+_xlfn.XLOOKUP(B93,Summary!$B$12:$B$121,Summary!$V$12:$V$121)</f>
        <v>Credit Approval</v>
      </c>
      <c r="E93" s="397" t="str">
        <f>+_xlfn.XLOOKUP(B93,Summary!$B$12:$B$121,Summary!$L$12:$L$121)</f>
        <v xml:space="preserve"> - Screen: Loans --&gt; Fee --&gt; Fee Type</v>
      </c>
      <c r="F93" s="397" t="str">
        <f>+_xlfn.XLOOKUP(B93,Summary!$B$12:$B$121,Summary!$O$12:$O$121)</f>
        <v>Fee Name</v>
      </c>
      <c r="G93" s="397"/>
      <c r="H93" s="397" t="str">
        <f>+_xlfn.XLOOKUP(B93,Summary!$B$12:$B$121,Summary!$AH$12:$AH$121)</f>
        <v>Y</v>
      </c>
    </row>
    <row r="94" spans="2:8" x14ac:dyDescent="0.5">
      <c r="B94" s="397" t="s">
        <v>417</v>
      </c>
      <c r="C94" s="397" t="str">
        <f>+_xlfn.XLOOKUP(B94,Summary!$B$12:$B$121,Summary!$W$12:$W$121)</f>
        <v>N/A (ready to be integrated trhough New Mercurio)</v>
      </c>
      <c r="D94" s="397" t="str">
        <f>+_xlfn.XLOOKUP(B94,Summary!$B$12:$B$121,Summary!$V$12:$V$121)</f>
        <v>Credit Approval</v>
      </c>
      <c r="E94" s="397" t="str">
        <f>+_xlfn.XLOOKUP(B94,Summary!$B$12:$B$121,Summary!$L$12:$L$121)</f>
        <v>-</v>
      </c>
      <c r="F94" s="397" t="str">
        <f>+_xlfn.XLOOKUP(B94,Summary!$B$12:$B$121,Summary!$O$12:$O$121)</f>
        <v>Add Participants - %</v>
      </c>
      <c r="G94" s="397"/>
      <c r="H94" s="397" t="str">
        <f>+_xlfn.XLOOKUP(B94,Summary!$B$12:$B$121,Summary!$AH$12:$AH$121)</f>
        <v>N</v>
      </c>
    </row>
    <row r="95" spans="2:8" ht="82.5" x14ac:dyDescent="0.5">
      <c r="B95" s="397" t="s">
        <v>420</v>
      </c>
      <c r="C95" s="397" t="str">
        <f>+_xlfn.XLOOKUP(B95,Summary!$B$12:$B$121,Summary!$W$12:$W$121)</f>
        <v>To be confirmed by the user:
- If this field can be retrieved from LFRC.
To be confirmed by Mercurio Team:
- New field to be created in New Mercurio and then flow to 1SS.</v>
      </c>
      <c r="D95" s="397" t="str">
        <f>+_xlfn.XLOOKUP(B95,Summary!$B$12:$B$121,Summary!$V$12:$V$121)</f>
        <v>Credit Approval</v>
      </c>
      <c r="E95" s="397" t="str">
        <f>+_xlfn.XLOOKUP(B95,Summary!$B$12:$B$121,Summary!$L$12:$L$121)</f>
        <v>-</v>
      </c>
      <c r="F95" s="397" t="str">
        <f>+_xlfn.XLOOKUP(B95,Summary!$B$12:$B$121,Summary!$O$12:$O$121)</f>
        <v>-</v>
      </c>
      <c r="G95" s="397"/>
      <c r="H95" s="397" t="str">
        <f>+_xlfn.XLOOKUP(B95,Summary!$B$12:$B$121,Summary!$AH$12:$AH$121)</f>
        <v>N</v>
      </c>
    </row>
    <row r="96" spans="2:8" ht="99" x14ac:dyDescent="0.5">
      <c r="B96" s="397" t="s">
        <v>422</v>
      </c>
      <c r="C96" s="397" t="str">
        <f>+_xlfn.XLOOKUP(B96,Summary!$B$12:$B$121,Summary!$W$12:$W$121)</f>
        <v>To be confirmed by the user:
- If this field can be retrieved from LFRC.
- How is this to be represented in the 1SS?
To be confirmed by Mercurio Team:
- New field to be created in New Mercurio and then flow to 1SS.</v>
      </c>
      <c r="D96" s="397" t="str">
        <f>+_xlfn.XLOOKUP(B96,Summary!$B$12:$B$121,Summary!$V$12:$V$121)</f>
        <v>Credit Approval</v>
      </c>
      <c r="E96" s="397" t="str">
        <f>+_xlfn.XLOOKUP(B96,Summary!$B$12:$B$121,Summary!$L$12:$L$121)</f>
        <v>-</v>
      </c>
      <c r="F96" s="397" t="str">
        <f>+_xlfn.XLOOKUP(B96,Summary!$B$12:$B$121,Summary!$O$12:$O$121)</f>
        <v>-</v>
      </c>
      <c r="G96" s="397"/>
      <c r="H96" s="397" t="str">
        <f>+_xlfn.XLOOKUP(B96,Summary!$B$12:$B$121,Summary!$AH$12:$AH$121)</f>
        <v>N</v>
      </c>
    </row>
    <row r="97" spans="2:8" ht="33" x14ac:dyDescent="0.5">
      <c r="B97" s="397" t="s">
        <v>424</v>
      </c>
      <c r="C97" s="397" t="str">
        <f>+_xlfn.XLOOKUP(B97,Summary!$B$12:$B$121,Summary!$W$12:$W$121)</f>
        <v>To be confirmed by the user:
- If this field is needed</v>
      </c>
      <c r="D97" s="397" t="str">
        <f>+_xlfn.XLOOKUP(B97,Summary!$B$12:$B$121,Summary!$V$12:$V$121)</f>
        <v>Manual</v>
      </c>
      <c r="E97" s="397" t="str">
        <f>+_xlfn.XLOOKUP(B97,Summary!$B$12:$B$121,Summary!$L$12:$L$121)</f>
        <v>-</v>
      </c>
      <c r="F97" s="397" t="str">
        <f>+_xlfn.XLOOKUP(B97,Summary!$B$12:$B$121,Summary!$O$12:$O$121)</f>
        <v>-</v>
      </c>
      <c r="G97" s="397"/>
      <c r="H97" s="397" t="str">
        <f>+_xlfn.XLOOKUP(B97,Summary!$B$12:$B$121,Summary!$AH$12:$AH$121)</f>
        <v>N</v>
      </c>
    </row>
    <row r="98" spans="2:8" ht="33" x14ac:dyDescent="0.5">
      <c r="B98" s="397" t="s">
        <v>427</v>
      </c>
      <c r="C98" s="397" t="str">
        <f>+_xlfn.XLOOKUP(B98,Summary!$B$12:$B$121,Summary!$W$12:$W$121)</f>
        <v>To be confirmed by the user:
- If this field is needed</v>
      </c>
      <c r="D98" s="397" t="str">
        <f>+_xlfn.XLOOKUP(B98,Summary!$B$12:$B$121,Summary!$V$12:$V$121)</f>
        <v>Manual</v>
      </c>
      <c r="E98" s="397" t="str">
        <f>+_xlfn.XLOOKUP(B98,Summary!$B$12:$B$121,Summary!$L$12:$L$121)</f>
        <v>-</v>
      </c>
      <c r="F98" s="397" t="str">
        <f>+_xlfn.XLOOKUP(B98,Summary!$B$12:$B$121,Summary!$O$12:$O$121)</f>
        <v>-</v>
      </c>
      <c r="G98" s="397"/>
      <c r="H98" s="397" t="str">
        <f>+_xlfn.XLOOKUP(B98,Summary!$B$12:$B$121,Summary!$AH$12:$AH$121)</f>
        <v>N</v>
      </c>
    </row>
    <row r="99" spans="2:8" ht="132" x14ac:dyDescent="0.5">
      <c r="B99" s="397" t="s">
        <v>288</v>
      </c>
      <c r="C99" s="397" t="str">
        <f>+_xlfn.XLOOKUP(B99,Summary!$B$12:$B$121,Summary!$W$12:$W$121)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99" s="397" t="str">
        <f>+_xlfn.XLOOKUP(B99,Summary!$B$12:$B$121,Summary!$V$12:$V$121)</f>
        <v>Manual</v>
      </c>
      <c r="E99" s="397" t="str">
        <f>+_xlfn.XLOOKUP(B99,Summary!$B$12:$B$121,Summary!$L$12:$L$121)</f>
        <v>-</v>
      </c>
      <c r="F99" s="397" t="str">
        <f>+_xlfn.XLOOKUP(B99,Summary!$B$12:$B$121,Summary!$O$12:$O$121)</f>
        <v>-</v>
      </c>
      <c r="G99" s="397"/>
      <c r="H99" s="397" t="str">
        <f>+_xlfn.XLOOKUP(B99,Summary!$B$12:$B$121,Summary!$AH$12:$AH$121)</f>
        <v>Y</v>
      </c>
    </row>
    <row r="100" spans="2:8" ht="132" x14ac:dyDescent="0.5">
      <c r="B100" s="397" t="s">
        <v>294</v>
      </c>
      <c r="C100" s="397" t="str">
        <f>+_xlfn.XLOOKUP(B100,Summary!$B$12:$B$121,Summary!$W$12:$W$121)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0" s="397" t="str">
        <f>+_xlfn.XLOOKUP(B100,Summary!$B$12:$B$121,Summary!$V$12:$V$121)</f>
        <v>Manual</v>
      </c>
      <c r="E100" s="397" t="str">
        <f>+_xlfn.XLOOKUP(B100,Summary!$B$12:$B$121,Summary!$L$12:$L$121)</f>
        <v>-</v>
      </c>
      <c r="F100" s="397" t="str">
        <f>+_xlfn.XLOOKUP(B100,Summary!$B$12:$B$121,Summary!$O$12:$O$121)</f>
        <v>-</v>
      </c>
      <c r="G100" s="397"/>
      <c r="H100" s="397" t="str">
        <f>+_xlfn.XLOOKUP(B100,Summary!$B$12:$B$121,Summary!$AH$12:$AH$121)</f>
        <v>Y</v>
      </c>
    </row>
    <row r="101" spans="2:8" ht="132" x14ac:dyDescent="0.5">
      <c r="B101" s="397" t="s">
        <v>296</v>
      </c>
      <c r="C101" s="397" t="str">
        <f>+_xlfn.XLOOKUP(B101,Summary!$B$12:$B$121,Summary!$W$12:$W$121)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1" s="397" t="str">
        <f>+_xlfn.XLOOKUP(B101,Summary!$B$12:$B$121,Summary!$V$12:$V$121)</f>
        <v>Manual</v>
      </c>
      <c r="E101" s="397" t="str">
        <f>+_xlfn.XLOOKUP(B101,Summary!$B$12:$B$121,Summary!$L$12:$L$121)</f>
        <v>-</v>
      </c>
      <c r="F101" s="397" t="str">
        <f>+_xlfn.XLOOKUP(B101,Summary!$B$12:$B$121,Summary!$O$12:$O$121)</f>
        <v>-</v>
      </c>
      <c r="G101" s="397"/>
      <c r="H101" s="397" t="str">
        <f>+_xlfn.XLOOKUP(B101,Summary!$B$12:$B$121,Summary!$AH$12:$AH$121)</f>
        <v>Y</v>
      </c>
    </row>
    <row r="102" spans="2:8" ht="132" x14ac:dyDescent="0.5">
      <c r="B102" s="397" t="s">
        <v>299</v>
      </c>
      <c r="C102" s="397" t="str">
        <f>+_xlfn.XLOOKUP(B102,Summary!$B$12:$B$121,Summary!$W$12:$W$121)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2" s="397" t="str">
        <f>+_xlfn.XLOOKUP(B102,Summary!$B$12:$B$121,Summary!$V$12:$V$121)</f>
        <v>Manual</v>
      </c>
      <c r="E102" s="397" t="str">
        <f>+_xlfn.XLOOKUP(B102,Summary!$B$12:$B$121,Summary!$L$12:$L$121)</f>
        <v>-</v>
      </c>
      <c r="F102" s="397" t="str">
        <f>+_xlfn.XLOOKUP(B102,Summary!$B$12:$B$121,Summary!$O$12:$O$121)</f>
        <v>-</v>
      </c>
      <c r="G102" s="397"/>
      <c r="H102" s="397" t="str">
        <f>+_xlfn.XLOOKUP(B102,Summary!$B$12:$B$121,Summary!$AH$12:$AH$121)</f>
        <v>Y</v>
      </c>
    </row>
    <row r="103" spans="2:8" ht="132" x14ac:dyDescent="0.5">
      <c r="B103" s="397" t="s">
        <v>302</v>
      </c>
      <c r="C103" s="397" t="str">
        <f>+_xlfn.XLOOKUP(B103,Summary!$B$12:$B$121,Summary!$W$12:$W$121)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3" s="397" t="str">
        <f>+_xlfn.XLOOKUP(B103,Summary!$B$12:$B$121,Summary!$V$12:$V$121)</f>
        <v>Manual</v>
      </c>
      <c r="E103" s="397" t="str">
        <f>+_xlfn.XLOOKUP(B103,Summary!$B$12:$B$121,Summary!$L$12:$L$121)</f>
        <v>-</v>
      </c>
      <c r="F103" s="397" t="str">
        <f>+_xlfn.XLOOKUP(B103,Summary!$B$12:$B$121,Summary!$O$12:$O$121)</f>
        <v>-</v>
      </c>
      <c r="G103" s="397"/>
      <c r="H103" s="397" t="str">
        <f>+_xlfn.XLOOKUP(B103,Summary!$B$12:$B$121,Summary!$AH$12:$AH$121)</f>
        <v>Y</v>
      </c>
    </row>
    <row r="104" spans="2:8" ht="132" x14ac:dyDescent="0.5">
      <c r="B104" s="397" t="s">
        <v>304</v>
      </c>
      <c r="C104" s="397" t="str">
        <f>+_xlfn.XLOOKUP(B104,Summary!$B$12:$B$121,Summary!$W$12:$W$121)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4" s="397" t="str">
        <f>+_xlfn.XLOOKUP(B104,Summary!$B$12:$B$121,Summary!$V$12:$V$121)</f>
        <v>Manual</v>
      </c>
      <c r="E104" s="397" t="str">
        <f>+_xlfn.XLOOKUP(B104,Summary!$B$12:$B$121,Summary!$L$12:$L$121)</f>
        <v>-</v>
      </c>
      <c r="F104" s="397" t="str">
        <f>+_xlfn.XLOOKUP(B104,Summary!$B$12:$B$121,Summary!$O$12:$O$121)</f>
        <v>-</v>
      </c>
      <c r="G104" s="397"/>
      <c r="H104" s="397" t="str">
        <f>+_xlfn.XLOOKUP(B104,Summary!$B$12:$B$121,Summary!$AH$12:$AH$121)</f>
        <v>Y</v>
      </c>
    </row>
    <row r="105" spans="2:8" x14ac:dyDescent="0.5">
      <c r="B105" s="397" t="s">
        <v>2778</v>
      </c>
      <c r="C105" s="397" t="str">
        <f>+_xlfn.XLOOKUP(B105,Summary!$B$12:$B$121,Summary!$W$12:$W$121)</f>
        <v>PTD how this new field can be integrated.</v>
      </c>
      <c r="D105" s="397" t="str">
        <f>+_xlfn.XLOOKUP(B105,Summary!$B$12:$B$121,Summary!$V$12:$V$121)</f>
        <v>Manual</v>
      </c>
      <c r="E105" s="397" t="str">
        <f>+_xlfn.XLOOKUP(B105,Summary!$B$12:$B$121,Summary!$L$12:$L$121)</f>
        <v>-</v>
      </c>
      <c r="F105" s="397" t="str">
        <f>+_xlfn.XLOOKUP(B105,Summary!$B$12:$B$121,Summary!$O$12:$O$121)</f>
        <v>Product</v>
      </c>
      <c r="G105" s="397"/>
      <c r="H105" s="397" t="str">
        <f>+_xlfn.XLOOKUP(B105,Summary!$B$12:$B$121,Summary!$AH$12:$AH$121)</f>
        <v>Y</v>
      </c>
    </row>
    <row r="106" spans="2:8" x14ac:dyDescent="0.5">
      <c r="B106" s="397" t="s">
        <v>2777</v>
      </c>
      <c r="C106" s="397" t="str">
        <f>+_xlfn.XLOOKUP(B106,Summary!$B$12:$B$121,Summary!$W$12:$W$121)</f>
        <v>PTD how this new field can be integrated.</v>
      </c>
      <c r="D106" s="397" t="str">
        <f>+_xlfn.XLOOKUP(B106,Summary!$B$12:$B$121,Summary!$V$12:$V$121)</f>
        <v>Manual</v>
      </c>
      <c r="E106" s="397" t="str">
        <f>+_xlfn.XLOOKUP(B106,Summary!$B$12:$B$121,Summary!$L$12:$L$121)</f>
        <v>-</v>
      </c>
      <c r="F106" s="397" t="str">
        <f>+_xlfn.XLOOKUP(B106,Summary!$B$12:$B$121,Summary!$O$12:$O$121)</f>
        <v>-</v>
      </c>
      <c r="G106" s="397"/>
      <c r="H106" s="397" t="str">
        <f>+_xlfn.XLOOKUP(B106,Summary!$B$12:$B$121,Summary!$AH$12:$AH$121)</f>
        <v>Y</v>
      </c>
    </row>
    <row r="107" spans="2:8" ht="33" x14ac:dyDescent="0.5">
      <c r="B107" s="397" t="s">
        <v>431</v>
      </c>
      <c r="C107" s="397" t="str">
        <f>+_xlfn.XLOOKUP(B107,Summary!$B$12:$B$121,Summary!$W$12:$W$121)</f>
        <v>To be confirmed by Mercurio Team:
- Alexandria - New Mercurio integration and then flow to 1SS</v>
      </c>
      <c r="D107" s="397" t="str">
        <f>+_xlfn.XLOOKUP(B107,Summary!$B$12:$B$121,Summary!$V$12:$V$121)</f>
        <v>Alexandria</v>
      </c>
      <c r="E107" s="397" t="str">
        <f>+_xlfn.XLOOKUP(B107,Summary!$B$12:$B$121,Summary!$L$12:$L$121)</f>
        <v>-</v>
      </c>
      <c r="F107" s="397" t="str">
        <f>+_xlfn.XLOOKUP(B107,Summary!$B$12:$B$121,Summary!$O$12:$O$121)</f>
        <v>-</v>
      </c>
      <c r="G107" s="397"/>
      <c r="H107" s="397" t="str">
        <f>+_xlfn.XLOOKUP(B107,Summary!$B$12:$B$121,Summary!$AH$12:$AH$121)</f>
        <v>N</v>
      </c>
    </row>
    <row r="108" spans="2:8" ht="66" x14ac:dyDescent="0.5">
      <c r="B108" s="397" t="s">
        <v>214</v>
      </c>
      <c r="C108" s="397" t="str">
        <f>+_xlfn.XLOOKUP(B108,Summary!$B$12:$B$121,Summary!$W$12:$W$121)</f>
        <v>N/A (ready to be integrated trhough New Mercurio)</v>
      </c>
      <c r="D108" s="397" t="str">
        <f>+_xlfn.XLOOKUP(B108,Summary!$B$12:$B$121,Summary!$V$12:$V$121)</f>
        <v>Credit Approval</v>
      </c>
      <c r="E108" s="397" t="str">
        <f>+_xlfn.XLOOKUP(B108,Summary!$B$12:$B$121,Summary!$L$12:$L$121)</f>
        <v xml:space="preserve">Screen: Clients --&gt; Credit Details 
Screen: Clients --&gt; Risk Rating </v>
      </c>
      <c r="F108" s="397" t="str">
        <f>+_xlfn.XLOOKUP(B108,Summary!$B$12:$B$121,Summary!$O$12:$O$121)</f>
        <v>Internal Rating</v>
      </c>
      <c r="G108" s="397"/>
      <c r="H108" s="397" t="str">
        <f>+_xlfn.XLOOKUP(B108,Summary!$B$12:$B$121,Summary!$AH$12:$AH$121)</f>
        <v>N</v>
      </c>
    </row>
    <row r="109" spans="2:8" ht="49.5" x14ac:dyDescent="0.5">
      <c r="B109" s="397" t="s">
        <v>219</v>
      </c>
      <c r="C109" s="397" t="str">
        <f>+_xlfn.XLOOKUP(B109,Summary!$B$12:$B$121,Summary!$W$12:$W$121)</f>
        <v>To be confirmed by Aqua Team that this field is correctly available and meets the required definition of the field, for its future integration through Aqua.</v>
      </c>
      <c r="D109" s="397" t="str">
        <f>+_xlfn.XLOOKUP(B109,Summary!$B$12:$B$121,Summary!$V$12:$V$121)</f>
        <v>Aqua</v>
      </c>
      <c r="E109" s="397" t="str">
        <f>+_xlfn.XLOOKUP(B109,Summary!$B$12:$B$121,Summary!$L$12:$L$121)</f>
        <v>-</v>
      </c>
      <c r="F109" s="397" t="str">
        <f>+_xlfn.XLOOKUP(B109,Summary!$B$12:$B$121,Summary!$O$12:$O$121)</f>
        <v>-</v>
      </c>
      <c r="G109" s="397"/>
      <c r="H109" s="397" t="str">
        <f>+_xlfn.XLOOKUP(B109,Summary!$B$12:$B$121,Summary!$AH$12:$AH$121)</f>
        <v>N</v>
      </c>
    </row>
    <row r="110" spans="2:8" ht="49.5" x14ac:dyDescent="0.5">
      <c r="B110" s="397" t="s">
        <v>225</v>
      </c>
      <c r="C110" s="397" t="str">
        <f>+_xlfn.XLOOKUP(B110,Summary!$B$12:$B$121,Summary!$W$12:$W$121)</f>
        <v>To be confirmed by Aqua Team that this field is correctly available and meets the required definition of the field, for its future integration through Aqua.</v>
      </c>
      <c r="D110" s="397" t="str">
        <f>+_xlfn.XLOOKUP(B110,Summary!$B$12:$B$121,Summary!$V$12:$V$121)</f>
        <v>Aqua</v>
      </c>
      <c r="E110" s="397" t="str">
        <f>+_xlfn.XLOOKUP(B110,Summary!$B$12:$B$121,Summary!$L$12:$L$121)</f>
        <v>-</v>
      </c>
      <c r="F110" s="397" t="str">
        <f>+_xlfn.XLOOKUP(B110,Summary!$B$12:$B$121,Summary!$O$12:$O$121)</f>
        <v>-</v>
      </c>
      <c r="G110" s="397"/>
      <c r="H110" s="397" t="str">
        <f>+_xlfn.XLOOKUP(B110,Summary!$B$12:$B$121,Summary!$AH$12:$AH$121)</f>
        <v>N</v>
      </c>
    </row>
    <row r="111" spans="2:8" ht="33" x14ac:dyDescent="0.5">
      <c r="B111" s="397" t="s">
        <v>229</v>
      </c>
      <c r="C111" s="397" t="str">
        <f>+_xlfn.XLOOKUP(B111,Summary!$B$12:$B$121,Summary!$W$12:$W$121)</f>
        <v>To be confirmed by Aqua Team to retreive this rating from Asset Control and then integrate it with 1SS</v>
      </c>
      <c r="D111" s="397" t="str">
        <f>+_xlfn.XLOOKUP(B111,Summary!$B$12:$B$121,Summary!$V$12:$V$121)</f>
        <v>Aqua</v>
      </c>
      <c r="E111" s="397" t="str">
        <f>+_xlfn.XLOOKUP(B111,Summary!$B$12:$B$121,Summary!$L$12:$L$121)</f>
        <v>-</v>
      </c>
      <c r="F111" s="397" t="str">
        <f>+_xlfn.XLOOKUP(B111,Summary!$B$12:$B$121,Summary!$O$12:$O$121)</f>
        <v>-</v>
      </c>
      <c r="G111" s="397"/>
      <c r="H111" s="397" t="str">
        <f>+_xlfn.XLOOKUP(B111,Summary!$B$12:$B$121,Summary!$AH$12:$AH$121)</f>
        <v>N</v>
      </c>
    </row>
  </sheetData>
  <autoFilter ref="B6:H111" xr:uid="{6F4E6332-CFBB-40D4-8E6D-7F797469BAA9}"/>
  <mergeCells count="1">
    <mergeCell ref="B5:H5"/>
  </mergeCells>
  <conditionalFormatting sqref="K5">
    <cfRule type="cellIs" dxfId="2" priority="1" operator="equal">
      <formula>"No"</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8B26F-F682-401E-AD95-1F60B3F3E9E4}">
  <sheetPr>
    <tabColor rgb="FF00B050"/>
  </sheetPr>
  <dimension ref="B3:K112"/>
  <sheetViews>
    <sheetView showGridLines="0" zoomScale="70" zoomScaleNormal="70" workbookViewId="0">
      <selection activeCell="J8" sqref="J8"/>
    </sheetView>
  </sheetViews>
  <sheetFormatPr defaultColWidth="8.7265625" defaultRowHeight="16.5" x14ac:dyDescent="0.5"/>
  <cols>
    <col min="2" max="2" width="37.7265625" style="384" bestFit="1" customWidth="1"/>
    <col min="3" max="4" width="50.81640625" style="384" customWidth="1"/>
    <col min="5" max="6" width="23.81640625" style="384" customWidth="1"/>
    <col min="7" max="8" width="20" style="384" customWidth="1"/>
    <col min="9" max="9" width="18.453125" customWidth="1"/>
    <col min="11" max="11" width="36.26953125" customWidth="1"/>
  </cols>
  <sheetData>
    <row r="3" spans="2:11" ht="33" x14ac:dyDescent="0.5">
      <c r="K3" s="387" t="s">
        <v>2841</v>
      </c>
    </row>
    <row r="4" spans="2:11" x14ac:dyDescent="0.5">
      <c r="K4" s="396" t="s">
        <v>2842</v>
      </c>
    </row>
    <row r="5" spans="2:11" x14ac:dyDescent="0.5">
      <c r="B5" s="406" t="s">
        <v>457</v>
      </c>
      <c r="C5" s="406"/>
      <c r="D5" s="406"/>
      <c r="E5" s="406"/>
      <c r="F5" s="406"/>
      <c r="G5" s="406"/>
      <c r="H5" s="406"/>
      <c r="K5" s="397" t="s">
        <v>2843</v>
      </c>
    </row>
    <row r="6" spans="2:11" x14ac:dyDescent="0.5">
      <c r="B6" s="377" t="s">
        <v>27</v>
      </c>
      <c r="C6" s="376" t="s">
        <v>47</v>
      </c>
      <c r="D6" s="376" t="s">
        <v>2798</v>
      </c>
      <c r="E6" s="377" t="s">
        <v>452</v>
      </c>
      <c r="F6" s="377" t="s">
        <v>40</v>
      </c>
      <c r="G6" s="377" t="s">
        <v>453</v>
      </c>
      <c r="H6" s="377" t="s">
        <v>454</v>
      </c>
    </row>
    <row r="7" spans="2:11" x14ac:dyDescent="0.5">
      <c r="B7" s="387" t="s">
        <v>56</v>
      </c>
      <c r="C7" s="394" t="str">
        <f>+_xlfn.XLOOKUP(B7,Summary!$B$12:$B$121,Summary!$W$12:$W$121)</f>
        <v>N/A (ready to be integrated trhough New Mercurio)</v>
      </c>
      <c r="D7" s="394" t="str">
        <f>+_xlfn.XLOOKUP(B7,Summary!$B$12:$B$121,Summary!$V$12:$V$121)</f>
        <v>Credit Approval</v>
      </c>
      <c r="E7" s="387" t="str">
        <f>+_xlfn.XLOOKUP(B7,Summary!$B$12:$B$121,Summary!$L$12:$L$121)</f>
        <v>-</v>
      </c>
      <c r="F7" s="387" t="str">
        <f>+_xlfn.XLOOKUP(B7,Summary!$B$12:$B$121,Summary!$O$12:$O$121)</f>
        <v>Proposal Name</v>
      </c>
      <c r="G7" s="387"/>
      <c r="H7" s="387" t="str">
        <f>+_xlfn.XLOOKUP(B7,Summary!$B$12:$B$121,Summary!$AH$12:$AH$121)</f>
        <v>N</v>
      </c>
    </row>
    <row r="8" spans="2:11" ht="49.5" x14ac:dyDescent="0.5">
      <c r="B8" s="387" t="s">
        <v>66</v>
      </c>
      <c r="C8" s="394" t="str">
        <f>+_xlfn.XLOOKUP(B8,Summary!$B$12:$B$121,Summary!$W$12:$W$121)</f>
        <v>N/A (ready to be integrated trhough New Mercurio)</v>
      </c>
      <c r="D8" s="394" t="str">
        <f>+_xlfn.XLOOKUP(B8,Summary!$B$12:$B$121,Summary!$V$12:$V$121)</f>
        <v>Credit Approval</v>
      </c>
      <c r="E8" s="387" t="str">
        <f>+_xlfn.XLOOKUP(B8,Summary!$B$12:$B$121,Summary!$L$12:$L$121)</f>
        <v>Screen: Loans --&gt; Loans Detail --&gt; Loans Detail --&gt; Product Package</v>
      </c>
      <c r="F8" s="395" t="str">
        <f>+_xlfn.XLOOKUP(B8,Summary!$B$12:$B$121,Summary!$O$12:$O$121)</f>
        <v>Deal Name</v>
      </c>
      <c r="G8" s="387"/>
      <c r="H8" s="387" t="str">
        <f>+_xlfn.XLOOKUP(B8,Summary!$B$12:$B$121,Summary!$AH$12:$AH$121)</f>
        <v>Y</v>
      </c>
    </row>
    <row r="9" spans="2:11" x14ac:dyDescent="0.5">
      <c r="B9" s="387" t="s">
        <v>72</v>
      </c>
      <c r="C9" s="394" t="str">
        <f>+_xlfn.XLOOKUP(B9,Summary!$B$12:$B$121,Summary!$W$12:$W$121)</f>
        <v>N/A (ready to be integrated trhough New Mercurio)</v>
      </c>
      <c r="D9" s="394" t="str">
        <f>+_xlfn.XLOOKUP(B9,Summary!$B$12:$B$121,Summary!$V$12:$V$121)</f>
        <v>Credit Approval</v>
      </c>
      <c r="E9" s="387" t="str">
        <f>+_xlfn.XLOOKUP(B9,Summary!$B$12:$B$121,Summary!$L$12:$L$121)</f>
        <v>-</v>
      </c>
      <c r="F9" s="395" t="str">
        <f>+_xlfn.XLOOKUP(B9,Summary!$B$12:$B$121,Summary!$O$12:$O$121)</f>
        <v>UW/WH/BE</v>
      </c>
      <c r="G9" s="387"/>
      <c r="H9" s="387" t="str">
        <f>+_xlfn.XLOOKUP(B9,Summary!$B$12:$B$121,Summary!$AH$12:$AH$121)</f>
        <v>Y</v>
      </c>
    </row>
    <row r="10" spans="2:11" ht="49.5" x14ac:dyDescent="0.5">
      <c r="B10" s="387" t="s">
        <v>76</v>
      </c>
      <c r="C10" s="394" t="str">
        <f>+_xlfn.XLOOKUP(B10,Summary!$B$12:$B$121,Summary!$W$12:$W$121)</f>
        <v>N/A (ready to be integrated trhough New Mercurio)</v>
      </c>
      <c r="D10" s="394" t="str">
        <f>+_xlfn.XLOOKUP(B10,Summary!$B$12:$B$121,Summary!$V$12:$V$121)</f>
        <v>Credit Approval</v>
      </c>
      <c r="E10" s="387" t="str">
        <f>+_xlfn.XLOOKUP(B10,Summary!$B$12:$B$121,Summary!$L$12:$L$121)</f>
        <v>Screen: Loans --&gt; Booking --&gt; Deal Classification --&gt; Deal Classification</v>
      </c>
      <c r="F10" s="395" t="str">
        <f>+_xlfn.XLOOKUP(B10,Summary!$B$12:$B$121,Summary!$O$12:$O$121)</f>
        <v>Deal Classification</v>
      </c>
      <c r="G10" s="387"/>
      <c r="H10" s="387" t="str">
        <f>+_xlfn.XLOOKUP(B10,Summary!$B$12:$B$121,Summary!$AH$12:$AH$121)</f>
        <v>N</v>
      </c>
    </row>
    <row r="11" spans="2:11" x14ac:dyDescent="0.5">
      <c r="B11" s="396" t="s">
        <v>2805</v>
      </c>
      <c r="C11" s="396" t="str">
        <f>+_xlfn.XLOOKUP(B11,Summary!$B$12:$B$121,Summary!$W$12:$W$121)</f>
        <v>N/A (ready to be integrated trhough LIQ)</v>
      </c>
      <c r="D11" s="396" t="str">
        <f>+_xlfn.XLOOKUP(B11,Summary!$B$12:$B$121,Summary!$V$12:$V$121)</f>
        <v>Loan IQ</v>
      </c>
      <c r="E11" s="396" t="str">
        <f>+_xlfn.XLOOKUP(B11,Summary!$B$12:$B$121,Summary!$L$12:$L$121)</f>
        <v>-</v>
      </c>
      <c r="F11" s="396" t="str">
        <f>+_xlfn.XLOOKUP(B11,Summary!$B$12:$B$121,Summary!$O$12:$O$121)</f>
        <v>-</v>
      </c>
      <c r="G11" s="396"/>
      <c r="H11" s="396" t="str">
        <f>+_xlfn.XLOOKUP(B11,Summary!$B$12:$B$121,Summary!$AH$12:$AH$121)</f>
        <v>Y</v>
      </c>
    </row>
    <row r="12" spans="2:11" ht="99" x14ac:dyDescent="0.5">
      <c r="B12" s="396" t="s">
        <v>2795</v>
      </c>
      <c r="C12" s="396" t="str">
        <f>+_xlfn.XLOOKUP(B12,Summary!$B$12:$B$121,Summary!$W$12:$W$121)</f>
        <v>To be confirmed by the user:
- Possible values that this field can take and compare them with the "Deal status" field in Mercurio (((Origination - Under Analysis - Structuring (IFT) - MO Review - Booking - Close)).
- whether the field will be autocompleted in 1SS according to the screen in which the user is inputing the data.</v>
      </c>
      <c r="D12" s="396" t="str">
        <f>+_xlfn.XLOOKUP(B12,Summary!$B$12:$B$121,Summary!$V$12:$V$121)</f>
        <v>Manual</v>
      </c>
      <c r="E12" s="396" t="str">
        <f>+_xlfn.XLOOKUP(B12,Summary!$B$12:$B$121,Summary!$L$12:$L$121)</f>
        <v>-</v>
      </c>
      <c r="F12" s="396" t="str">
        <f>+_xlfn.XLOOKUP(B12,Summary!$B$12:$B$121,Summary!$O$12:$O$121)</f>
        <v>-</v>
      </c>
      <c r="G12" s="396"/>
      <c r="H12" s="396" t="str">
        <f>+_xlfn.XLOOKUP(B12,Summary!$B$12:$B$121,Summary!$AH$12:$AH$121)</f>
        <v>N</v>
      </c>
    </row>
    <row r="13" spans="2:11" ht="82.5" x14ac:dyDescent="0.5">
      <c r="B13" s="396" t="s">
        <v>81</v>
      </c>
      <c r="C13" s="396" t="str">
        <f>+_xlfn.XLOOKUP(B13,Summary!$B$12:$B$121,Summary!$W$12:$W$121)</f>
        <v>To be confirmed by Mercurio Team:
- If "Business" field in Mercurio is a possible option in order to integrate it.
- Understand the implications of not being integrated with JQUEST.</v>
      </c>
      <c r="D13" s="396" t="str">
        <f>+_xlfn.XLOOKUP(B13,Summary!$B$12:$B$121,Summary!$V$12:$V$121)</f>
        <v>Credit Approval</v>
      </c>
      <c r="E13" s="396" t="str">
        <f>+_xlfn.XLOOKUP(B13,Summary!$B$12:$B$121,Summary!$L$12:$L$121)</f>
        <v>Screen: Product Package --&gt; Product Package Detail --&gt; Product Package Detail --&gt; Business line/LBO</v>
      </c>
      <c r="F13" s="396" t="str">
        <f>+_xlfn.XLOOKUP(B13,Summary!$B$12:$B$121,Summary!$O$12:$O$121)</f>
        <v>Business</v>
      </c>
      <c r="G13" s="396"/>
      <c r="H13" s="396" t="str">
        <f>+_xlfn.XLOOKUP(B13,Summary!$B$12:$B$121,Summary!$AH$12:$AH$121)</f>
        <v>N</v>
      </c>
    </row>
    <row r="14" spans="2:11" x14ac:dyDescent="0.5">
      <c r="B14" s="396" t="s">
        <v>90</v>
      </c>
      <c r="C14" s="396" t="str">
        <f>+_xlfn.XLOOKUP(B14,Summary!$B$12:$B$121,Summary!$W$12:$W$121)</f>
        <v>N/A (ready to be integrated trhough New Mercurio)</v>
      </c>
      <c r="D14" s="396" t="str">
        <f>+_xlfn.XLOOKUP(B14,Summary!$B$12:$B$121,Summary!$V$12:$V$121)</f>
        <v>Credit Approval</v>
      </c>
      <c r="E14" s="396" t="str">
        <f>+_xlfn.XLOOKUP(B14,Summary!$B$12:$B$121,Summary!$L$12:$L$121)</f>
        <v>-</v>
      </c>
      <c r="F14" s="396" t="str">
        <f>+_xlfn.XLOOKUP(B14,Summary!$B$12:$B$121,Summary!$O$12:$O$121)</f>
        <v>Santander Role</v>
      </c>
      <c r="G14" s="396"/>
      <c r="H14" s="396" t="str">
        <f>+_xlfn.XLOOKUP(B14,Summary!$B$12:$B$121,Summary!$AH$12:$AH$121)</f>
        <v>N</v>
      </c>
    </row>
    <row r="15" spans="2:11" ht="49.5" x14ac:dyDescent="0.5">
      <c r="B15" s="396" t="s">
        <v>93</v>
      </c>
      <c r="C15" s="396" t="str">
        <f>+_xlfn.XLOOKUP(B15,Summary!$B$12:$B$121,Summary!$W$12:$W$121)</f>
        <v>N/A (ready to be integrated trhough New Mercurio)</v>
      </c>
      <c r="D15" s="396" t="str">
        <f>+_xlfn.XLOOKUP(B15,Summary!$B$12:$B$121,Summary!$V$12:$V$121)</f>
        <v>Credit Approval</v>
      </c>
      <c r="E15" s="396" t="str">
        <f>+_xlfn.XLOOKUP(B15,Summary!$B$12:$B$121,Summary!$L$12:$L$121)</f>
        <v>Screen: Loans --&gt; Loans Detail --&gt; Loans Detail --&gt; Loan Name</v>
      </c>
      <c r="F15" s="396" t="str">
        <f>+_xlfn.XLOOKUP(B15,Summary!$B$12:$B$121,Summary!$O$12:$O$121)</f>
        <v>Facility name</v>
      </c>
      <c r="G15" s="396"/>
      <c r="H15" s="396" t="str">
        <f>+_xlfn.XLOOKUP(B15,Summary!$B$12:$B$121,Summary!$AH$12:$AH$121)</f>
        <v>Y</v>
      </c>
    </row>
    <row r="16" spans="2:11" ht="49.5" x14ac:dyDescent="0.5">
      <c r="B16" s="396" t="s">
        <v>98</v>
      </c>
      <c r="C16" s="396" t="str">
        <f>+_xlfn.XLOOKUP(B16,Summary!$B$12:$B$121,Summary!$W$12:$W$121)</f>
        <v>N/A (ready to be integrated trhough New Mercurio)</v>
      </c>
      <c r="D16" s="396" t="str">
        <f>+_xlfn.XLOOKUP(B16,Summary!$B$12:$B$121,Summary!$V$12:$V$121)</f>
        <v>Credit Approval</v>
      </c>
      <c r="E16" s="396" t="str">
        <f>+_xlfn.XLOOKUP(B16,Summary!$B$12:$B$121,Summary!$L$12:$L$121)</f>
        <v xml:space="preserve"> - Screen: Loans --&gt; Loan Details --&gt; Product Details --&gt; Purpose Code</v>
      </c>
      <c r="F16" s="396" t="str">
        <f>+_xlfn.XLOOKUP(B16,Summary!$B$12:$B$121,Summary!$O$12:$O$121)</f>
        <v>Purpose</v>
      </c>
      <c r="G16" s="396"/>
      <c r="H16" s="396" t="str">
        <f>+_xlfn.XLOOKUP(B16,Summary!$B$12:$B$121,Summary!$AH$12:$AH$121)</f>
        <v>N</v>
      </c>
    </row>
    <row r="17" spans="2:8" ht="49.5" x14ac:dyDescent="0.5">
      <c r="B17" s="396" t="s">
        <v>104</v>
      </c>
      <c r="C17" s="396" t="str">
        <f>+_xlfn.XLOOKUP(B17,Summary!$B$12:$B$121,Summary!$W$12:$W$121)</f>
        <v>N/A (ready to be integrated trhough New Mercurio)</v>
      </c>
      <c r="D17" s="396" t="str">
        <f>+_xlfn.XLOOKUP(B17,Summary!$B$12:$B$121,Summary!$V$12:$V$121)</f>
        <v>Credit Approval</v>
      </c>
      <c r="E17" s="396" t="str">
        <f>+_xlfn.XLOOKUP(B17,Summary!$B$12:$B$121,Summary!$L$12:$L$121)</f>
        <v>Screen: Loans --&gt; Booking --&gt; Deal Classification --&gt; Expense Code</v>
      </c>
      <c r="F17" s="396" t="str">
        <f>+_xlfn.XLOOKUP(B17,Summary!$B$12:$B$121,Summary!$O$12:$O$121)</f>
        <v>Expense Code</v>
      </c>
      <c r="G17" s="396"/>
      <c r="H17" s="396" t="str">
        <f>+_xlfn.XLOOKUP(B17,Summary!$B$12:$B$121,Summary!$AH$12:$AH$121)</f>
        <v>Y</v>
      </c>
    </row>
    <row r="18" spans="2:8" ht="49.5" x14ac:dyDescent="0.5">
      <c r="B18" s="396" t="s">
        <v>107</v>
      </c>
      <c r="C18" s="396" t="str">
        <f>+_xlfn.XLOOKUP(B18,Summary!$B$12:$B$121,Summary!$W$12:$W$121)</f>
        <v>N/A (ready to be integrated trhough New Mercurio)</v>
      </c>
      <c r="D18" s="396" t="str">
        <f>+_xlfn.XLOOKUP(B18,Summary!$B$12:$B$121,Summary!$V$12:$V$121)</f>
        <v>Credit Approval</v>
      </c>
      <c r="E18" s="396" t="str">
        <f>+_xlfn.XLOOKUP(B18,Summary!$B$12:$B$121,Summary!$L$12:$L$121)</f>
        <v>Screen: Loans --&gt; Booking --&gt; Deal Classification --&gt; Risk Type</v>
      </c>
      <c r="F18" s="396" t="str">
        <f>+_xlfn.XLOOKUP(B18,Summary!$B$12:$B$121,Summary!$O$12:$O$121)</f>
        <v>Risk Type</v>
      </c>
      <c r="G18" s="396"/>
      <c r="H18" s="396" t="str">
        <f>+_xlfn.XLOOKUP(B18,Summary!$B$12:$B$121,Summary!$AH$12:$AH$121)</f>
        <v>Y</v>
      </c>
    </row>
    <row r="19" spans="2:8" ht="49.5" x14ac:dyDescent="0.5">
      <c r="B19" s="396" t="s">
        <v>110</v>
      </c>
      <c r="C19" s="396" t="str">
        <f>+_xlfn.XLOOKUP(B19,Summary!$B$12:$B$121,Summary!$W$12:$W$121)</f>
        <v>N/A (ready to be integrated trhough New Mercurio)</v>
      </c>
      <c r="D19" s="396" t="str">
        <f>+_xlfn.XLOOKUP(B19,Summary!$B$12:$B$121,Summary!$V$12:$V$121)</f>
        <v>Credit Approval</v>
      </c>
      <c r="E19" s="396" t="str">
        <f>+_xlfn.XLOOKUP(B19,Summary!$B$12:$B$121,Summary!$L$12:$L$121)</f>
        <v xml:space="preserve"> - Screen: Loans --&gt; Loans Details --&gt; Product Details --&gt; PRODUCT</v>
      </c>
      <c r="F19" s="396" t="str">
        <f>+_xlfn.XLOOKUP(B19,Summary!$B$12:$B$121,Summary!$O$12:$O$121)</f>
        <v>Facility Type</v>
      </c>
      <c r="G19" s="396"/>
      <c r="H19" s="396" t="str">
        <f>+_xlfn.XLOOKUP(B19,Summary!$B$12:$B$121,Summary!$AH$12:$AH$121)</f>
        <v>Y</v>
      </c>
    </row>
    <row r="20" spans="2:8" ht="49.5" x14ac:dyDescent="0.5">
      <c r="B20" s="396" t="s">
        <v>114</v>
      </c>
      <c r="C20" s="396" t="str">
        <f>+_xlfn.XLOOKUP(B20,Summary!$B$12:$B$121,Summary!$W$12:$W$121)</f>
        <v>N/A (ready to be integrated trhough New Mercurio)</v>
      </c>
      <c r="D20" s="396" t="str">
        <f>+_xlfn.XLOOKUP(B20,Summary!$B$12:$B$121,Summary!$V$12:$V$121)</f>
        <v>Credit Approval</v>
      </c>
      <c r="E20" s="396" t="str">
        <f>+_xlfn.XLOOKUP(B20,Summary!$B$12:$B$121,Summary!$L$12:$L$121)</f>
        <v xml:space="preserve"> - Screen: Loans --&gt; Loan Details --&gt; Amounts --&gt; Notional/ Total Facility</v>
      </c>
      <c r="F20" s="396" t="str">
        <f>+_xlfn.XLOOKUP(B20,Summary!$B$12:$B$121,Summary!$O$12:$O$121)</f>
        <v>Global Amount</v>
      </c>
      <c r="G20" s="396"/>
      <c r="H20" s="396" t="str">
        <f>+_xlfn.XLOOKUP(B20,Summary!$B$12:$B$121,Summary!$AH$12:$AH$121)</f>
        <v>Y</v>
      </c>
    </row>
    <row r="21" spans="2:8" ht="66" x14ac:dyDescent="0.5">
      <c r="B21" s="396" t="s">
        <v>121</v>
      </c>
      <c r="C21" s="396" t="str">
        <f>+_xlfn.XLOOKUP(B21,Summary!$B$12:$B$121,Summary!$W$12:$W$121)</f>
        <v>N/A (ready to be integrated trhough New Mercurio)</v>
      </c>
      <c r="D21" s="396" t="str">
        <f>+_xlfn.XLOOKUP(B21,Summary!$B$12:$B$121,Summary!$V$12:$V$121)</f>
        <v>Credit Approval</v>
      </c>
      <c r="E21" s="396" t="str">
        <f>+_xlfn.XLOOKUP(B21,Summary!$B$12:$B$121,Summary!$L$12:$L$121)</f>
        <v xml:space="preserve"> - Screen: Loans --&gt; Participation --&gt; IFRS9 --&gt; SANTANDER'S PARTICIPATION IN FACILITY</v>
      </c>
      <c r="F21" s="396" t="str">
        <f>+_xlfn.XLOOKUP(B21,Summary!$B$12:$B$121,Summary!$O$12:$O$121)</f>
        <v>Santander Amount</v>
      </c>
      <c r="G21" s="396"/>
      <c r="H21" s="396" t="str">
        <f>+_xlfn.XLOOKUP(B21,Summary!$B$12:$B$121,Summary!$AH$12:$AH$121)</f>
        <v>Y</v>
      </c>
    </row>
    <row r="22" spans="2:8" ht="33" x14ac:dyDescent="0.5">
      <c r="B22" s="396" t="s">
        <v>128</v>
      </c>
      <c r="C22" s="396" t="str">
        <f>+_xlfn.XLOOKUP(B22,Summary!$B$12:$B$121,Summary!$W$12:$W$121)</f>
        <v>NEW - To be generated in 1SS as a calculation of "Facility Santander Amount"/"Facility Global Amount"</v>
      </c>
      <c r="D22" s="396" t="str">
        <f>+_xlfn.XLOOKUP(B22,Summary!$B$12:$B$121,Summary!$V$12:$V$121)</f>
        <v>1SS</v>
      </c>
      <c r="E22" s="396" t="str">
        <f>+_xlfn.XLOOKUP(B22,Summary!$B$12:$B$121,Summary!$L$12:$L$121)</f>
        <v>-</v>
      </c>
      <c r="F22" s="396" t="str">
        <f>+_xlfn.XLOOKUP(B22,Summary!$B$12:$B$121,Summary!$O$12:$O$121)</f>
        <v>-</v>
      </c>
      <c r="G22" s="396"/>
      <c r="H22" s="396" t="str">
        <f>+_xlfn.XLOOKUP(B22,Summary!$B$12:$B$121,Summary!$AH$12:$AH$121)</f>
        <v>N</v>
      </c>
    </row>
    <row r="23" spans="2:8" ht="49.5" x14ac:dyDescent="0.5">
      <c r="B23" s="396" t="s">
        <v>131</v>
      </c>
      <c r="C23" s="396" t="str">
        <f>+_xlfn.XLOOKUP(B23,Summary!$B$12:$B$121,Summary!$W$12:$W$121)</f>
        <v>NEW - New field to be generated in 1SS for future manual input.</v>
      </c>
      <c r="D23" s="396" t="str">
        <f>+_xlfn.XLOOKUP(B23,Summary!$B$12:$B$121,Summary!$V$12:$V$121)</f>
        <v>Manual</v>
      </c>
      <c r="E23" s="396" t="str">
        <f>+_xlfn.XLOOKUP(B23,Summary!$B$12:$B$121,Summary!$L$12:$L$121)</f>
        <v xml:space="preserve"> - Screen: Loans --&gt; Loan Details --&gt; Amounts --&gt; Target Final Take</v>
      </c>
      <c r="F23" s="396" t="str">
        <f>+_xlfn.XLOOKUP(B23,Summary!$B$12:$B$121,Summary!$O$12:$O$121)</f>
        <v>-</v>
      </c>
      <c r="G23" s="396"/>
      <c r="H23" s="396" t="str">
        <f>+_xlfn.XLOOKUP(B23,Summary!$B$12:$B$121,Summary!$AH$12:$AH$121)</f>
        <v>N</v>
      </c>
    </row>
    <row r="24" spans="2:8" ht="66" x14ac:dyDescent="0.5">
      <c r="B24" s="396" t="s">
        <v>135</v>
      </c>
      <c r="C24" s="396" t="str">
        <f>+_xlfn.XLOOKUP(B24,Summary!$B$12:$B$121,Summary!$W$12:$W$121)</f>
        <v>N/A (ready to be integrated trhough New Mercurio)</v>
      </c>
      <c r="D24" s="396" t="str">
        <f>+_xlfn.XLOOKUP(B24,Summary!$B$12:$B$121,Summary!$V$12:$V$121)</f>
        <v>Credit Approval</v>
      </c>
      <c r="E24" s="396" t="str">
        <f>+_xlfn.XLOOKUP(B24,Summary!$B$12:$B$121,Summary!$L$12:$L$121)</f>
        <v xml:space="preserve"> - Screen: Loans --&gt; Loan Details --&gt; Final Closing Terms --&gt; Santander Final Allocation (U/W phase)</v>
      </c>
      <c r="F24" s="396" t="str">
        <f>+_xlfn.XLOOKUP(B24,Summary!$B$12:$B$121,Summary!$O$12:$O$121)</f>
        <v>Target Final Take</v>
      </c>
      <c r="G24" s="396"/>
      <c r="H24" s="396" t="str">
        <f>+_xlfn.XLOOKUP(B24,Summary!$B$12:$B$121,Summary!$AH$12:$AH$121)</f>
        <v>N</v>
      </c>
    </row>
    <row r="25" spans="2:8" ht="66" x14ac:dyDescent="0.5">
      <c r="B25" s="396" t="s">
        <v>140</v>
      </c>
      <c r="C25" s="396" t="str">
        <f>+_xlfn.XLOOKUP(B25,Summary!$B$12:$B$121,Summary!$W$12:$W$121)</f>
        <v>NEW - New field to be generated in 1SS for future manual input.</v>
      </c>
      <c r="D25" s="396" t="str">
        <f>+_xlfn.XLOOKUP(B25,Summary!$B$12:$B$121,Summary!$V$12:$V$121)</f>
        <v>Manual</v>
      </c>
      <c r="E25" s="396" t="str">
        <f>+_xlfn.XLOOKUP(B25,Summary!$B$12:$B$121,Summary!$L$12:$L$121)</f>
        <v xml:space="preserve"> - Screen: Loans --&gt; Loan Details --&gt; Final Closing Terms --&gt; Santander Final Allocation (Closing phase)</v>
      </c>
      <c r="F25" s="396" t="str">
        <f>+_xlfn.XLOOKUP(B25,Summary!$B$12:$B$121,Summary!$O$12:$O$121)</f>
        <v>-</v>
      </c>
      <c r="G25" s="396"/>
      <c r="H25" s="396" t="str">
        <f>+_xlfn.XLOOKUP(B25,Summary!$B$12:$B$121,Summary!$AH$12:$AH$121)</f>
        <v>N</v>
      </c>
    </row>
    <row r="26" spans="2:8" ht="49.5" x14ac:dyDescent="0.5">
      <c r="B26" s="396" t="s">
        <v>143</v>
      </c>
      <c r="C26" s="396" t="str">
        <f>+_xlfn.XLOOKUP(B26,Summary!$B$12:$B$121,Summary!$W$12:$W$121)</f>
        <v>N/A (ready to be integrated trhough New Mercurio)</v>
      </c>
      <c r="D26" s="396" t="str">
        <f>+_xlfn.XLOOKUP(B26,Summary!$B$12:$B$121,Summary!$V$12:$V$121)</f>
        <v>Credit Approval</v>
      </c>
      <c r="E26" s="396" t="str">
        <f>+_xlfn.XLOOKUP(B26,Summary!$B$12:$B$121,Summary!$L$12:$L$121)</f>
        <v xml:space="preserve"> - Screen: Loans --&gt; Loan Details --&gt; Amounts --&gt; CURRENCY ISO CODE</v>
      </c>
      <c r="F26" s="396" t="str">
        <f>+_xlfn.XLOOKUP(B26,Summary!$B$12:$B$121,Summary!$O$12:$O$121)</f>
        <v>Currency</v>
      </c>
      <c r="G26" s="396"/>
      <c r="H26" s="396" t="str">
        <f>+_xlfn.XLOOKUP(B26,Summary!$B$12:$B$121,Summary!$AH$12:$AH$121)</f>
        <v>Y</v>
      </c>
    </row>
    <row r="27" spans="2:8" ht="115.5" x14ac:dyDescent="0.5">
      <c r="B27" s="396" t="s">
        <v>147</v>
      </c>
      <c r="C27" s="396" t="str">
        <f>+_xlfn.XLOOKUP(B27,Summary!$B$12:$B$121,Summary!$W$12:$W$121)</f>
        <v>N/A (ready to be integrated trhough New Mercurio)</v>
      </c>
      <c r="D27" s="396" t="str">
        <f>+_xlfn.XLOOKUP(B27,Summary!$B$12:$B$121,Summary!$V$12:$V$121)</f>
        <v>Credit Approval</v>
      </c>
      <c r="E27" s="396" t="str">
        <f>+_xlfn.XLOOKUP(B27,Summary!$B$12:$B$121,Summary!$L$12:$L$121)</f>
        <v xml:space="preserve"> - Screen: Loans --&gt; Loans Details --&gt; Terms --&gt; LOAN TERM/ TENOR
 - Screen: Loans --&gt; Loans Details --&gt; Interest rate --&gt; Middle Office/ Back Office --&gt; Tenor</v>
      </c>
      <c r="F27" s="396" t="str">
        <f>+_xlfn.XLOOKUP(B27,Summary!$B$12:$B$121,Summary!$O$12:$O$121)</f>
        <v>Tenor Period</v>
      </c>
      <c r="G27" s="396"/>
      <c r="H27" s="396" t="str">
        <f>+_xlfn.XLOOKUP(B27,Summary!$B$12:$B$121,Summary!$AH$12:$AH$121)</f>
        <v>N</v>
      </c>
    </row>
    <row r="28" spans="2:8" x14ac:dyDescent="0.5">
      <c r="B28" s="396" t="s">
        <v>153</v>
      </c>
      <c r="C28" s="396" t="str">
        <f>+_xlfn.XLOOKUP(B28,Summary!$B$12:$B$121,Summary!$W$12:$W$121)</f>
        <v>NEW - New field to be generated in 1SS.</v>
      </c>
      <c r="D28" s="396" t="str">
        <f>+_xlfn.XLOOKUP(B28,Summary!$B$12:$B$121,Summary!$V$12:$V$121)</f>
        <v>1SS</v>
      </c>
      <c r="E28" s="396" t="str">
        <f>+_xlfn.XLOOKUP(B28,Summary!$B$12:$B$121,Summary!$L$12:$L$121)</f>
        <v>-</v>
      </c>
      <c r="F28" s="396" t="str">
        <f>+_xlfn.XLOOKUP(B28,Summary!$B$12:$B$121,Summary!$O$12:$O$121)</f>
        <v>-</v>
      </c>
      <c r="G28" s="396"/>
      <c r="H28" s="396" t="str">
        <f>+_xlfn.XLOOKUP(B28,Summary!$B$12:$B$121,Summary!$AH$12:$AH$121)</f>
        <v>Y</v>
      </c>
    </row>
    <row r="29" spans="2:8" ht="115.5" x14ac:dyDescent="0.5">
      <c r="B29" s="396" t="s">
        <v>158</v>
      </c>
      <c r="C29" s="396" t="str">
        <f>+_xlfn.XLOOKUP(B29,Summary!$B$12:$B$121,Summary!$W$12:$W$121)</f>
        <v xml:space="preserve">To be confirmed by Mercurio Team:
- It is known that in Mercurio there is a YES/NO flag called SPPI Passed. If "Yes", HTC and HTCS amounts become active. If "No", FVPL becomes active.
- The Mercurio Team has been asked how they differentiate between the HTC and HTCS amounts; waiting for their response. </v>
      </c>
      <c r="D29" s="396" t="str">
        <f>+_xlfn.XLOOKUP(B29,Summary!$B$12:$B$121,Summary!$V$12:$V$121)</f>
        <v>Credit Approval</v>
      </c>
      <c r="E29" s="396" t="str">
        <f>+_xlfn.XLOOKUP(B29,Summary!$B$12:$B$121,Summary!$L$12:$L$121)</f>
        <v>Screen: Loans --&gt; Details --&gt; Participation --&gt; IFRS9 --&gt; Business Model</v>
      </c>
      <c r="F29" s="396" t="str">
        <f>+_xlfn.XLOOKUP(B29,Summary!$B$12:$B$121,Summary!$O$12:$O$121)</f>
        <v>-</v>
      </c>
      <c r="G29" s="396"/>
      <c r="H29" s="396" t="str">
        <f>+_xlfn.XLOOKUP(B29,Summary!$B$12:$B$121,Summary!$AH$12:$AH$121)</f>
        <v>Y</v>
      </c>
    </row>
    <row r="30" spans="2:8" ht="49.5" x14ac:dyDescent="0.5">
      <c r="B30" s="396" t="s">
        <v>165</v>
      </c>
      <c r="C30" s="396" t="str">
        <f>+_xlfn.XLOOKUP(B30,Summary!$B$12:$B$121,Summary!$W$12:$W$121)</f>
        <v>N/A (ready to be integrated trhough New Mercurio)</v>
      </c>
      <c r="D30" s="396" t="str">
        <f>+_xlfn.XLOOKUP(B30,Summary!$B$12:$B$121,Summary!$V$12:$V$121)</f>
        <v>Credit Approval</v>
      </c>
      <c r="E30" s="396" t="str">
        <f>+_xlfn.XLOOKUP(B30,Summary!$B$12:$B$121,Summary!$L$12:$L$121)</f>
        <v>Screen: Loans --&gt; Details --&gt; Participation --&gt; IFRS9 --&gt; Amount Applicable to HTC</v>
      </c>
      <c r="F30" s="396" t="str">
        <f>+_xlfn.XLOOKUP(B30,Summary!$B$12:$B$121,Summary!$O$12:$O$121)</f>
        <v>HTC</v>
      </c>
      <c r="G30" s="396"/>
      <c r="H30" s="396" t="str">
        <f>+_xlfn.XLOOKUP(B30,Summary!$B$12:$B$121,Summary!$AH$12:$AH$121)</f>
        <v>Y</v>
      </c>
    </row>
    <row r="31" spans="2:8" ht="49.5" x14ac:dyDescent="0.5">
      <c r="B31" s="396" t="s">
        <v>169</v>
      </c>
      <c r="C31" s="396" t="str">
        <f>+_xlfn.XLOOKUP(B31,Summary!$B$12:$B$121,Summary!$W$12:$W$121)</f>
        <v>N/A (ready to be integrated trhough New Mercurio)</v>
      </c>
      <c r="D31" s="396" t="str">
        <f>+_xlfn.XLOOKUP(B31,Summary!$B$12:$B$121,Summary!$V$12:$V$121)</f>
        <v>Credit Approval</v>
      </c>
      <c r="E31" s="396" t="str">
        <f>+_xlfn.XLOOKUP(B31,Summary!$B$12:$B$121,Summary!$L$12:$L$121)</f>
        <v>Screen: Loans --&gt; Details --&gt; Participation --&gt; IFRS9 --&gt; Amount Applicable to HTCS</v>
      </c>
      <c r="F31" s="396" t="str">
        <f>+_xlfn.XLOOKUP(B31,Summary!$B$12:$B$121,Summary!$O$12:$O$121)</f>
        <v>HTCS</v>
      </c>
      <c r="G31" s="396"/>
      <c r="H31" s="396" t="str">
        <f>+_xlfn.XLOOKUP(B31,Summary!$B$12:$B$121,Summary!$AH$12:$AH$121)</f>
        <v>Y</v>
      </c>
    </row>
    <row r="32" spans="2:8" x14ac:dyDescent="0.5">
      <c r="B32" s="396" t="s">
        <v>173</v>
      </c>
      <c r="C32" s="396" t="str">
        <f>+_xlfn.XLOOKUP(B32,Summary!$B$12:$B$121,Summary!$W$12:$W$121)</f>
        <v>N/A (ready to be integrated trhough New Mercurio)</v>
      </c>
      <c r="D32" s="396" t="str">
        <f>+_xlfn.XLOOKUP(B32,Summary!$B$12:$B$121,Summary!$V$12:$V$121)</f>
        <v>Credit Approval</v>
      </c>
      <c r="E32" s="396" t="str">
        <f>+_xlfn.XLOOKUP(B32,Summary!$B$12:$B$121,Summary!$L$12:$L$121)</f>
        <v>-</v>
      </c>
      <c r="F32" s="396" t="str">
        <f>+_xlfn.XLOOKUP(B32,Summary!$B$12:$B$121,Summary!$O$12:$O$121)</f>
        <v>FVPL</v>
      </c>
      <c r="G32" s="396"/>
      <c r="H32" s="396" t="str">
        <f>+_xlfn.XLOOKUP(B32,Summary!$B$12:$B$121,Summary!$AH$12:$AH$121)</f>
        <v>Y</v>
      </c>
    </row>
    <row r="33" spans="2:8" x14ac:dyDescent="0.5">
      <c r="B33" s="396" t="s">
        <v>2794</v>
      </c>
      <c r="C33" s="396" t="str">
        <f>+_xlfn.XLOOKUP(B33,Summary!$B$12:$B$121,Summary!$W$12:$W$121)</f>
        <v>N/A (ready to be integrated trhough New Mercurio)</v>
      </c>
      <c r="D33" s="396" t="str">
        <f>+_xlfn.XLOOKUP(B33,Summary!$B$12:$B$121,Summary!$V$12:$V$121)</f>
        <v>Credit Approval</v>
      </c>
      <c r="E33" s="396" t="str">
        <f>+_xlfn.XLOOKUP(B33,Summary!$B$12:$B$121,Summary!$L$12:$L$121)</f>
        <v>Allocated Ampunt</v>
      </c>
      <c r="F33" s="396" t="str">
        <f>+_xlfn.XLOOKUP(B33,Summary!$B$12:$B$121,Summary!$O$12:$O$121)</f>
        <v>Distribution Amount</v>
      </c>
      <c r="G33" s="396"/>
      <c r="H33" s="396" t="str">
        <f>+_xlfn.XLOOKUP(B33,Summary!$B$12:$B$121,Summary!$AH$12:$AH$121)</f>
        <v>Y</v>
      </c>
    </row>
    <row r="34" spans="2:8" ht="49.5" x14ac:dyDescent="0.5">
      <c r="B34" s="396" t="s">
        <v>180</v>
      </c>
      <c r="C34" s="396" t="str">
        <f>+_xlfn.XLOOKUP(B34,Summary!$B$12:$B$121,Summary!$W$12:$W$121)</f>
        <v>N/A (ready to be integrated trhough New Mercurio)</v>
      </c>
      <c r="D34" s="396" t="str">
        <f>+_xlfn.XLOOKUP(B34,Summary!$B$12:$B$121,Summary!$V$12:$V$121)</f>
        <v>Credit Approval</v>
      </c>
      <c r="E34" s="396" t="str">
        <f>+_xlfn.XLOOKUP(B34,Summary!$B$12:$B$121,Summary!$L$12:$L$121)</f>
        <v>Screen: Clients --&gt; Details --&gt; Client Information --&gt;  Client Name</v>
      </c>
      <c r="F34" s="396" t="str">
        <f>+_xlfn.XLOOKUP(B34,Summary!$B$12:$B$121,Summary!$O$12:$O$121)</f>
        <v>Client Name</v>
      </c>
      <c r="G34" s="396"/>
      <c r="H34" s="396" t="str">
        <f>+_xlfn.XLOOKUP(B34,Summary!$B$12:$B$121,Summary!$AH$12:$AH$121)</f>
        <v>N</v>
      </c>
    </row>
    <row r="35" spans="2:8" ht="49.5" x14ac:dyDescent="0.5">
      <c r="B35" s="396" t="s">
        <v>190</v>
      </c>
      <c r="C35" s="396" t="str">
        <f>+_xlfn.XLOOKUP(B35,Summary!$B$12:$B$121,Summary!$W$12:$W$121)</f>
        <v>To be confirmed by Aqua Team that this field is correctly available and meets the required definition of the field, for its future integration through Aqua.</v>
      </c>
      <c r="D35" s="396" t="str">
        <f>+_xlfn.XLOOKUP(B35,Summary!$B$12:$B$121,Summary!$V$12:$V$121)</f>
        <v>Aqua</v>
      </c>
      <c r="E35" s="396" t="str">
        <f>+_xlfn.XLOOKUP(B35,Summary!$B$12:$B$121,Summary!$L$12:$L$121)</f>
        <v>Screen: Clients --&gt; Details --&gt; Client Information --&gt;  CLIENT ID (GBO)</v>
      </c>
      <c r="F35" s="396" t="str">
        <f>+_xlfn.XLOOKUP(B35,Summary!$B$12:$B$121,Summary!$O$12:$O$121)</f>
        <v>Internal Code</v>
      </c>
      <c r="G35" s="396"/>
      <c r="H35" s="396" t="str">
        <f>+_xlfn.XLOOKUP(B35,Summary!$B$12:$B$121,Summary!$AH$12:$AH$121)</f>
        <v>N</v>
      </c>
    </row>
    <row r="36" spans="2:8" ht="49.5" x14ac:dyDescent="0.5">
      <c r="B36" s="396" t="s">
        <v>196</v>
      </c>
      <c r="C36" s="396" t="str">
        <f>+_xlfn.XLOOKUP(B36,Summary!$B$12:$B$121,Summary!$W$12:$W$121)</f>
        <v>N/A (ready to be integrated trhough New Mercurio)</v>
      </c>
      <c r="D36" s="396" t="str">
        <f>+_xlfn.XLOOKUP(B36,Summary!$B$12:$B$121,Summary!$V$12:$V$121)</f>
        <v>Credit Approval</v>
      </c>
      <c r="E36" s="396" t="str">
        <f>+_xlfn.XLOOKUP(B36,Summary!$B$12:$B$121,Summary!$L$12:$L$121)</f>
        <v>Screen: Clients --&gt; Credit Details --&gt; Industry Information --&gt; Sponsor</v>
      </c>
      <c r="F36" s="396" t="str">
        <f>+_xlfn.XLOOKUP(B36,Summary!$B$12:$B$121,Summary!$O$12:$O$121)</f>
        <v>Sponsor</v>
      </c>
      <c r="G36" s="396"/>
      <c r="H36" s="396" t="str">
        <f>+_xlfn.XLOOKUP(B36,Summary!$B$12:$B$121,Summary!$AH$12:$AH$121)</f>
        <v>N</v>
      </c>
    </row>
    <row r="37" spans="2:8" ht="49.5" x14ac:dyDescent="0.5">
      <c r="B37" s="396" t="s">
        <v>204</v>
      </c>
      <c r="C37" s="396" t="str">
        <f>+_xlfn.XLOOKUP(B37,Summary!$B$12:$B$121,Summary!$W$12:$W$121)</f>
        <v>To be confirmed by Aqua Team that this field is correctly available and meets the required definition of the field, for its future integration through Aqua.</v>
      </c>
      <c r="D37" s="396" t="str">
        <f>+_xlfn.XLOOKUP(B37,Summary!$B$12:$B$121,Summary!$V$12:$V$121)</f>
        <v>Aqua</v>
      </c>
      <c r="E37" s="396" t="str">
        <f>+_xlfn.XLOOKUP(B37,Summary!$B$12:$B$121,Summary!$L$12:$L$121)</f>
        <v>-</v>
      </c>
      <c r="F37" s="396" t="str">
        <f>+_xlfn.XLOOKUP(B37,Summary!$B$12:$B$121,Summary!$O$12:$O$121)</f>
        <v>-</v>
      </c>
      <c r="G37" s="396"/>
      <c r="H37" s="396" t="str">
        <f>+_xlfn.XLOOKUP(B37,Summary!$B$12:$B$121,Summary!$AH$12:$AH$121)</f>
        <v>N</v>
      </c>
    </row>
    <row r="38" spans="2:8" ht="99" x14ac:dyDescent="0.5">
      <c r="B38" s="396" t="s">
        <v>2796</v>
      </c>
      <c r="C38" s="396" t="str">
        <f>+_xlfn.XLOOKUP(B38,Summary!$B$12:$B$121,Summary!$W$12:$W$121)</f>
        <v>To be confirmed by Mercurio Team:
- New field to be created in New Mercurio and then flow to 1SS.
Reminder: this field is at the Facility Level and must have multiple options available, as a Facility can have different Left Leads</v>
      </c>
      <c r="D38" s="396" t="str">
        <f>+_xlfn.XLOOKUP(B38,Summary!$B$12:$B$121,Summary!$V$12:$V$121)</f>
        <v>Credit Approval</v>
      </c>
      <c r="E38" s="396" t="str">
        <f>+_xlfn.XLOOKUP(B38,Summary!$B$12:$B$121,Summary!$L$12:$L$121)</f>
        <v>Screen: Loans --&gt; Product Details --&gt; Leading entities</v>
      </c>
      <c r="F38" s="396" t="str">
        <f>+_xlfn.XLOOKUP(B38,Summary!$B$12:$B$121,Summary!$O$12:$O$121)</f>
        <v>-</v>
      </c>
      <c r="G38" s="396"/>
      <c r="H38" s="396" t="str">
        <f>+_xlfn.XLOOKUP(B38,Summary!$B$12:$B$121,Summary!$AH$12:$AH$121)</f>
        <v>N</v>
      </c>
    </row>
    <row r="39" spans="2:8" ht="82.5" x14ac:dyDescent="0.5">
      <c r="B39" s="396" t="s">
        <v>209</v>
      </c>
      <c r="C39" s="396" t="str">
        <f>+_xlfn.XLOOKUP(B39,Summary!$B$12:$B$121,Summary!$W$12:$W$121)</f>
        <v>To be confirmed by Mercurio Team:
- New field to be created in New Mercurio and then flow to 1SS.</v>
      </c>
      <c r="D39" s="396" t="str">
        <f>+_xlfn.XLOOKUP(B39,Summary!$B$12:$B$121,Summary!$V$12:$V$121)</f>
        <v>Credit Approval</v>
      </c>
      <c r="E39" s="396" t="str">
        <f>+_xlfn.XLOOKUP(B39,Summary!$B$12:$B$121,Summary!$L$12:$L$121)</f>
        <v>Screen: Loans --&gt; Participation --&gt; Participations/Syndication summary --&gt; Administrative Agent</v>
      </c>
      <c r="F39" s="396" t="str">
        <f>+_xlfn.XLOOKUP(B39,Summary!$B$12:$B$121,Summary!$O$12:$O$121)</f>
        <v>-</v>
      </c>
      <c r="G39" s="396"/>
      <c r="H39" s="396" t="str">
        <f>+_xlfn.XLOOKUP(B39,Summary!$B$12:$B$121,Summary!$AH$12:$AH$121)</f>
        <v>N</v>
      </c>
    </row>
    <row r="40" spans="2:8" ht="66" x14ac:dyDescent="0.5">
      <c r="B40" s="396" t="s">
        <v>214</v>
      </c>
      <c r="C40" s="396" t="str">
        <f>+_xlfn.XLOOKUP(B40,Summary!$B$12:$B$121,Summary!$W$12:$W$121)</f>
        <v>N/A (ready to be integrated trhough New Mercurio)</v>
      </c>
      <c r="D40" s="396" t="str">
        <f>+_xlfn.XLOOKUP(B40,Summary!$B$12:$B$121,Summary!$V$12:$V$121)</f>
        <v>Credit Approval</v>
      </c>
      <c r="E40" s="396" t="str">
        <f>+_xlfn.XLOOKUP(B40,Summary!$B$12:$B$121,Summary!$L$12:$L$121)</f>
        <v xml:space="preserve">Screen: Clients --&gt; Credit Details 
Screen: Clients --&gt; Risk Rating </v>
      </c>
      <c r="F40" s="396" t="str">
        <f>+_xlfn.XLOOKUP(B40,Summary!$B$12:$B$121,Summary!$O$12:$O$121)</f>
        <v>Internal Rating</v>
      </c>
      <c r="G40" s="396"/>
      <c r="H40" s="396" t="str">
        <f>+_xlfn.XLOOKUP(B40,Summary!$B$12:$B$121,Summary!$AH$12:$AH$121)</f>
        <v>N</v>
      </c>
    </row>
    <row r="41" spans="2:8" ht="49.5" x14ac:dyDescent="0.5">
      <c r="B41" s="396" t="s">
        <v>219</v>
      </c>
      <c r="C41" s="396" t="str">
        <f>+_xlfn.XLOOKUP(B41,Summary!$B$12:$B$121,Summary!$W$12:$W$121)</f>
        <v>To be confirmed by Aqua Team that this field is correctly available and meets the required definition of the field, for its future integration through Aqua.</v>
      </c>
      <c r="D41" s="396" t="str">
        <f>+_xlfn.XLOOKUP(B41,Summary!$B$12:$B$121,Summary!$V$12:$V$121)</f>
        <v>Aqua</v>
      </c>
      <c r="E41" s="396" t="str">
        <f>+_xlfn.XLOOKUP(B41,Summary!$B$12:$B$121,Summary!$L$12:$L$121)</f>
        <v>-</v>
      </c>
      <c r="F41" s="396" t="str">
        <f>+_xlfn.XLOOKUP(B41,Summary!$B$12:$B$121,Summary!$O$12:$O$121)</f>
        <v>-</v>
      </c>
      <c r="G41" s="396"/>
      <c r="H41" s="396" t="str">
        <f>+_xlfn.XLOOKUP(B41,Summary!$B$12:$B$121,Summary!$AH$12:$AH$121)</f>
        <v>N</v>
      </c>
    </row>
    <row r="42" spans="2:8" ht="49.5" x14ac:dyDescent="0.5">
      <c r="B42" s="396" t="s">
        <v>225</v>
      </c>
      <c r="C42" s="396" t="str">
        <f>+_xlfn.XLOOKUP(B42,Summary!$B$12:$B$121,Summary!$W$12:$W$121)</f>
        <v>To be confirmed by Aqua Team that this field is correctly available and meets the required definition of the field, for its future integration through Aqua.</v>
      </c>
      <c r="D42" s="396" t="str">
        <f>+_xlfn.XLOOKUP(B42,Summary!$B$12:$B$121,Summary!$V$12:$V$121)</f>
        <v>Aqua</v>
      </c>
      <c r="E42" s="396" t="str">
        <f>+_xlfn.XLOOKUP(B42,Summary!$B$12:$B$121,Summary!$L$12:$L$121)</f>
        <v>-</v>
      </c>
      <c r="F42" s="396" t="str">
        <f>+_xlfn.XLOOKUP(B42,Summary!$B$12:$B$121,Summary!$O$12:$O$121)</f>
        <v>-</v>
      </c>
      <c r="G42" s="396"/>
      <c r="H42" s="396" t="str">
        <f>+_xlfn.XLOOKUP(B42,Summary!$B$12:$B$121,Summary!$AH$12:$AH$121)</f>
        <v>N</v>
      </c>
    </row>
    <row r="43" spans="2:8" ht="33" x14ac:dyDescent="0.5">
      <c r="B43" s="396" t="s">
        <v>229</v>
      </c>
      <c r="C43" s="396" t="str">
        <f>+_xlfn.XLOOKUP(B43,Summary!$B$12:$B$121,Summary!$W$12:$W$121)</f>
        <v>To be confirmed by Aqua Team to retreive this rating from Asset Control and then integrate it with 1SS</v>
      </c>
      <c r="D43" s="396" t="str">
        <f>+_xlfn.XLOOKUP(B43,Summary!$B$12:$B$121,Summary!$V$12:$V$121)</f>
        <v>Aqua</v>
      </c>
      <c r="E43" s="396" t="str">
        <f>+_xlfn.XLOOKUP(B43,Summary!$B$12:$B$121,Summary!$L$12:$L$121)</f>
        <v>-</v>
      </c>
      <c r="F43" s="396" t="str">
        <f>+_xlfn.XLOOKUP(B43,Summary!$B$12:$B$121,Summary!$O$12:$O$121)</f>
        <v>-</v>
      </c>
      <c r="G43" s="396"/>
      <c r="H43" s="396" t="str">
        <f>+_xlfn.XLOOKUP(B43,Summary!$B$12:$B$121,Summary!$AH$12:$AH$121)</f>
        <v>N</v>
      </c>
    </row>
    <row r="44" spans="2:8" ht="115.5" x14ac:dyDescent="0.5">
      <c r="B44" s="396" t="s">
        <v>232</v>
      </c>
      <c r="C44" s="396" t="str">
        <f>+_xlfn.XLOOKUP(B44,Summary!$B$12:$B$121,Summary!$W$12:$W$121)</f>
        <v>To be confirmed by Mercurio Team:
- New field to be created in New Mercurio and then flow to 1SS.</v>
      </c>
      <c r="D44" s="396" t="str">
        <f>+_xlfn.XLOOKUP(B44,Summary!$B$12:$B$121,Summary!$V$12:$V$121)</f>
        <v>Credit Approval</v>
      </c>
      <c r="E44" s="396" t="str">
        <f>+_xlfn.XLOOKUP(B44,Summary!$B$12:$B$121,Summary!$L$12:$L$121)</f>
        <v xml:space="preserve"> - Screen: Clients --&gt; Details --&gt; Clients Information--&gt; CIB INDUSTRY
 - Screen: Clients --&gt; Credit Details --&gt; Industry Information --&gt; CIB INDUSTRY</v>
      </c>
      <c r="F44" s="396" t="str">
        <f>+_xlfn.XLOOKUP(B44,Summary!$B$12:$B$121,Summary!$O$12:$O$121)</f>
        <v>-</v>
      </c>
      <c r="G44" s="396"/>
      <c r="H44" s="396" t="str">
        <f>+_xlfn.XLOOKUP(B44,Summary!$B$12:$B$121,Summary!$AH$12:$AH$121)</f>
        <v>N</v>
      </c>
    </row>
    <row r="45" spans="2:8" ht="49.5" x14ac:dyDescent="0.5">
      <c r="B45" s="396" t="s">
        <v>235</v>
      </c>
      <c r="C45" s="396" t="str">
        <f>+_xlfn.XLOOKUP(B45,Summary!$B$12:$B$121,Summary!$W$12:$W$121)</f>
        <v>To be confirmed by the user:
- Possible values that this field can take (examples).
Potential requirement to include this field in 1SS</v>
      </c>
      <c r="D45" s="396" t="str">
        <f>+_xlfn.XLOOKUP(B45,Summary!$B$12:$B$121,Summary!$V$12:$V$121)</f>
        <v>Credit Approval</v>
      </c>
      <c r="E45" s="396" t="str">
        <f>+_xlfn.XLOOKUP(B45,Summary!$B$12:$B$121,Summary!$L$12:$L$121)</f>
        <v>-</v>
      </c>
      <c r="F45" s="396" t="str">
        <f>+_xlfn.XLOOKUP(B45,Summary!$B$12:$B$121,Summary!$O$12:$O$121)</f>
        <v>-</v>
      </c>
      <c r="G45" s="396"/>
      <c r="H45" s="396" t="str">
        <f>+_xlfn.XLOOKUP(B45,Summary!$B$12:$B$121,Summary!$AH$12:$AH$121)</f>
        <v>N</v>
      </c>
    </row>
    <row r="46" spans="2:8" ht="49.5" x14ac:dyDescent="0.5">
      <c r="B46" s="396" t="s">
        <v>237</v>
      </c>
      <c r="C46" s="396" t="str">
        <f>+_xlfn.XLOOKUP(B46,Summary!$B$12:$B$121,Summary!$W$12:$W$121)</f>
        <v>To be confirmed by Mercurio Team:
- New field to be created in New Mercurio and then flow to 1SS.</v>
      </c>
      <c r="D46" s="396" t="str">
        <f>+_xlfn.XLOOKUP(B46,Summary!$B$12:$B$121,Summary!$V$12:$V$121)</f>
        <v>Credit Approval</v>
      </c>
      <c r="E46" s="396" t="str">
        <f>+_xlfn.XLOOKUP(B46,Summary!$B$12:$B$121,Summary!$L$12:$L$121)</f>
        <v xml:space="preserve"> - Screen: Clients --&gt; Credit Details --&gt; Industry Information --&gt; NAICS CODE</v>
      </c>
      <c r="F46" s="396" t="str">
        <f>+_xlfn.XLOOKUP(B46,Summary!$B$12:$B$121,Summary!$O$12:$O$121)</f>
        <v>-</v>
      </c>
      <c r="G46" s="396"/>
      <c r="H46" s="396" t="str">
        <f>+_xlfn.XLOOKUP(B46,Summary!$B$12:$B$121,Summary!$AH$12:$AH$121)</f>
        <v>N</v>
      </c>
    </row>
    <row r="47" spans="2:8" ht="49.5" x14ac:dyDescent="0.5">
      <c r="B47" s="396" t="s">
        <v>242</v>
      </c>
      <c r="C47" s="396" t="str">
        <f>+_xlfn.XLOOKUP(B47,Summary!$B$12:$B$121,Summary!$W$12:$W$121)</f>
        <v>To be confirmed by Mercurio Team:
- New field to be created in New Mercurio and then flow to 1SS.</v>
      </c>
      <c r="D47" s="396" t="str">
        <f>+_xlfn.XLOOKUP(B47,Summary!$B$12:$B$121,Summary!$V$12:$V$121)</f>
        <v>Credit Approval</v>
      </c>
      <c r="E47" s="396" t="str">
        <f>+_xlfn.XLOOKUP(B47,Summary!$B$12:$B$121,Summary!$L$12:$L$121)</f>
        <v xml:space="preserve"> - Screen: Clients --&gt; Credit Details --&gt; Industry Information --&gt; NAICS CODE</v>
      </c>
      <c r="F47" s="396" t="str">
        <f>+_xlfn.XLOOKUP(B47,Summary!$B$12:$B$121,Summary!$O$12:$O$121)</f>
        <v>-</v>
      </c>
      <c r="G47" s="396"/>
      <c r="H47" s="396" t="str">
        <f>+_xlfn.XLOOKUP(B47,Summary!$B$12:$B$121,Summary!$AH$12:$AH$121)</f>
        <v>N</v>
      </c>
    </row>
    <row r="48" spans="2:8" ht="49.5" x14ac:dyDescent="0.5">
      <c r="B48" s="396" t="s">
        <v>245</v>
      </c>
      <c r="C48" s="396" t="str">
        <f>+_xlfn.XLOOKUP(B48,Summary!$B$12:$B$121,Summary!$W$12:$W$121)</f>
        <v>To be confirmed by Mercurio Team:
- New field to be created in New Mercurio and then flow to 1SS.</v>
      </c>
      <c r="D48" s="396" t="str">
        <f>+_xlfn.XLOOKUP(B48,Summary!$B$12:$B$121,Summary!$V$12:$V$121)</f>
        <v>Credit Approval</v>
      </c>
      <c r="E48" s="396" t="str">
        <f>+_xlfn.XLOOKUP(B48,Summary!$B$12:$B$121,Summary!$L$12:$L$121)</f>
        <v xml:space="preserve"> - Screen: Clients --&gt; Credit Details --&gt; Industry Information --&gt; NAICS CODE</v>
      </c>
      <c r="F48" s="396" t="str">
        <f>+_xlfn.XLOOKUP(B48,Summary!$B$12:$B$121,Summary!$O$12:$O$121)</f>
        <v>-</v>
      </c>
      <c r="G48" s="396"/>
      <c r="H48" s="396" t="str">
        <f>+_xlfn.XLOOKUP(B48,Summary!$B$12:$B$121,Summary!$AH$12:$AH$121)</f>
        <v>N</v>
      </c>
    </row>
    <row r="49" spans="2:8" ht="49.5" x14ac:dyDescent="0.5">
      <c r="B49" s="396" t="s">
        <v>248</v>
      </c>
      <c r="C49" s="396" t="str">
        <f>+_xlfn.XLOOKUP(B49,Summary!$B$12:$B$121,Summary!$W$12:$W$121)</f>
        <v>N/A (ready to be integrated trhough New Mercurio)</v>
      </c>
      <c r="D49" s="396" t="str">
        <f>+_xlfn.XLOOKUP(B49,Summary!$B$12:$B$121,Summary!$V$12:$V$121)</f>
        <v>Credit Approval</v>
      </c>
      <c r="E49" s="396" t="str">
        <f>+_xlfn.XLOOKUP(B49,Summary!$B$12:$B$121,Summary!$L$12:$L$121)</f>
        <v>Screen: Loan --&gt; Loan Details --&gt; Additional Credit Details --&gt; ECB Leverage</v>
      </c>
      <c r="F49" s="396" t="str">
        <f>+_xlfn.XLOOKUP(B49,Summary!$B$12:$B$121,Summary!$O$12:$O$121)</f>
        <v>ID_REQUEST_LEVERAGE_ENGINE</v>
      </c>
      <c r="G49" s="396"/>
      <c r="H49" s="396" t="str">
        <f>+_xlfn.XLOOKUP(B49,Summary!$B$12:$B$121,Summary!$AH$12:$AH$121)</f>
        <v>N</v>
      </c>
    </row>
    <row r="50" spans="2:8" ht="82.5" x14ac:dyDescent="0.5">
      <c r="B50" s="396" t="s">
        <v>252</v>
      </c>
      <c r="C50" s="396" t="str">
        <f>+_xlfn.XLOOKUP(B50,Summary!$B$12:$B$121,Summary!$W$12:$W$121)</f>
        <v>FED Leveraged engine not available. 
To be confirmed by Martin:
- The dependency is created.
To be confirmed by Vicente/Risk/Isabel Polo:
- The current status of this field.</v>
      </c>
      <c r="D50" s="396" t="str">
        <f>+_xlfn.XLOOKUP(B50,Summary!$B$12:$B$121,Summary!$V$12:$V$121)</f>
        <v>Credit Approval</v>
      </c>
      <c r="E50" s="396" t="str">
        <f>+_xlfn.XLOOKUP(B50,Summary!$B$12:$B$121,Summary!$L$12:$L$121)</f>
        <v>-</v>
      </c>
      <c r="F50" s="396" t="str">
        <f>+_xlfn.XLOOKUP(B50,Summary!$B$12:$B$121,Summary!$O$12:$O$121)</f>
        <v>-</v>
      </c>
      <c r="G50" s="396"/>
      <c r="H50" s="396" t="str">
        <f>+_xlfn.XLOOKUP(B50,Summary!$B$12:$B$121,Summary!$AH$12:$AH$121)</f>
        <v>N</v>
      </c>
    </row>
    <row r="51" spans="2:8" ht="33" x14ac:dyDescent="0.5">
      <c r="B51" s="396" t="s">
        <v>254</v>
      </c>
      <c r="C51" s="396" t="str">
        <f>+_xlfn.XLOOKUP(B51,Summary!$B$12:$B$121,Summary!$W$12:$W$121)</f>
        <v>N/A (ready to be integrated trhough New Mercurio)</v>
      </c>
      <c r="D51" s="396" t="str">
        <f>+_xlfn.XLOOKUP(B51,Summary!$B$12:$B$121,Summary!$V$12:$V$121)</f>
        <v>Credit Approval</v>
      </c>
      <c r="E51" s="396" t="str">
        <f>+_xlfn.XLOOKUP(B51,Summary!$B$12:$B$121,Summary!$L$12:$L$121)</f>
        <v>Screen: Client --&gt; Credit Details --&gt; Perimeter --&gt; HLT</v>
      </c>
      <c r="F51" s="396" t="str">
        <f>+_xlfn.XLOOKUP(B51,Summary!$B$12:$B$121,Summary!$O$12:$O$121)</f>
        <v>HLF</v>
      </c>
      <c r="G51" s="396"/>
      <c r="H51" s="396" t="str">
        <f>+_xlfn.XLOOKUP(B51,Summary!$B$12:$B$121,Summary!$AH$12:$AH$121)</f>
        <v>N</v>
      </c>
    </row>
    <row r="52" spans="2:8" ht="49.5" x14ac:dyDescent="0.5">
      <c r="B52" s="396" t="s">
        <v>259</v>
      </c>
      <c r="C52" s="396" t="str">
        <f>+_xlfn.XLOOKUP(B52,Summary!$B$12:$B$121,Summary!$W$12:$W$121)</f>
        <v>To be confirmed by Mercurio Team:
- New field to be created in New Mercurio and then flow to 1SS.</v>
      </c>
      <c r="D52" s="396" t="str">
        <f>+_xlfn.XLOOKUP(B52,Summary!$B$12:$B$121,Summary!$V$12:$V$121)</f>
        <v>Credit Approval</v>
      </c>
      <c r="E52" s="396" t="str">
        <f>+_xlfn.XLOOKUP(B52,Summary!$B$12:$B$121,Summary!$L$12:$L$121)</f>
        <v>Screen: Client --&gt; Credit Details --&gt; Perimeter --&gt; LBO</v>
      </c>
      <c r="F52" s="396" t="str">
        <f>+_xlfn.XLOOKUP(B52,Summary!$B$12:$B$121,Summary!$O$12:$O$121)</f>
        <v>-</v>
      </c>
      <c r="G52" s="396"/>
      <c r="H52" s="396" t="str">
        <f>+_xlfn.XLOOKUP(B52,Summary!$B$12:$B$121,Summary!$AH$12:$AH$121)</f>
        <v>N</v>
      </c>
    </row>
    <row r="53" spans="2:8" x14ac:dyDescent="0.5">
      <c r="B53" s="396" t="s">
        <v>2797</v>
      </c>
      <c r="C53" s="396" t="str">
        <f>+_xlfn.XLOOKUP(B53,Summary!$B$12:$B$121,Summary!$W$12:$W$121)</f>
        <v>N/A (ready to be integrated trhough New Mercurio)</v>
      </c>
      <c r="D53" s="396" t="str">
        <f>+_xlfn.XLOOKUP(B53,Summary!$B$12:$B$121,Summary!$V$12:$V$121)</f>
        <v>Credit Approval</v>
      </c>
      <c r="E53" s="396" t="str">
        <f>+_xlfn.XLOOKUP(B53,Summary!$B$12:$B$121,Summary!$L$12:$L$121)</f>
        <v>-</v>
      </c>
      <c r="F53" s="396" t="str">
        <f>+_xlfn.XLOOKUP(B53,Summary!$B$12:$B$121,Summary!$O$12:$O$121)</f>
        <v>CCF Financial Covenants</v>
      </c>
      <c r="G53" s="396"/>
      <c r="H53" s="396" t="str">
        <f>+_xlfn.XLOOKUP(B53,Summary!$B$12:$B$121,Summary!$AH$12:$AH$121)</f>
        <v>Y</v>
      </c>
    </row>
    <row r="54" spans="2:8" ht="99" x14ac:dyDescent="0.5">
      <c r="B54" s="396" t="s">
        <v>264</v>
      </c>
      <c r="C54" s="396" t="str">
        <f>+_xlfn.XLOOKUP(B54,Summary!$B$12:$B$121,Summary!$W$12:$W$121)</f>
        <v>To be confirmed by the user:
- If this field can be retrieved from LFRC and if it is correctly calculated.
To be confirmed by Mercurio Team:
- New field to be created in New Mercurio and then flow to 1SS.</v>
      </c>
      <c r="D54" s="396" t="str">
        <f>+_xlfn.XLOOKUP(B54,Summary!$B$12:$B$121,Summary!$V$12:$V$121)</f>
        <v>Credit Approval</v>
      </c>
      <c r="E54" s="396" t="str">
        <f>+_xlfn.XLOOKUP(B54,Summary!$B$12:$B$121,Summary!$L$12:$L$121)</f>
        <v>-</v>
      </c>
      <c r="F54" s="396" t="str">
        <f>+_xlfn.XLOOKUP(B54,Summary!$B$12:$B$121,Summary!$O$12:$O$121)</f>
        <v>-</v>
      </c>
      <c r="G54" s="396"/>
      <c r="H54" s="396" t="str">
        <f>+_xlfn.XLOOKUP(B54,Summary!$B$12:$B$121,Summary!$AH$12:$AH$121)</f>
        <v>Y</v>
      </c>
    </row>
    <row r="55" spans="2:8" ht="33" x14ac:dyDescent="0.5">
      <c r="B55" s="396" t="s">
        <v>270</v>
      </c>
      <c r="C55" s="396" t="str">
        <f>+_xlfn.XLOOKUP(B55,Summary!$B$12:$B$121,Summary!$W$12:$W$121)</f>
        <v>To be confirmed by the user:
- If duplicity with "Facility RWA"</v>
      </c>
      <c r="D55" s="396" t="str">
        <f>+_xlfn.XLOOKUP(B55,Summary!$B$12:$B$121,Summary!$V$12:$V$121)</f>
        <v>Credit Approval</v>
      </c>
      <c r="E55" s="396" t="str">
        <f>+_xlfn.XLOOKUP(B55,Summary!$B$12:$B$121,Summary!$L$12:$L$121)</f>
        <v>-</v>
      </c>
      <c r="F55" s="396" t="str">
        <f>+_xlfn.XLOOKUP(B55,Summary!$B$12:$B$121,Summary!$O$12:$O$121)</f>
        <v>-</v>
      </c>
      <c r="G55" s="396"/>
      <c r="H55" s="396" t="str">
        <f>+_xlfn.XLOOKUP(B55,Summary!$B$12:$B$121,Summary!$AH$12:$AH$121)</f>
        <v>Y</v>
      </c>
    </row>
    <row r="56" spans="2:8" ht="49.5" x14ac:dyDescent="0.5">
      <c r="B56" s="396" t="s">
        <v>272</v>
      </c>
      <c r="C56" s="396" t="str">
        <f>+_xlfn.XLOOKUP(B56,Summary!$B$12:$B$121,Summary!$W$12:$W$121)</f>
        <v>N/A (ready to be integrated trhough New Mercurio)</v>
      </c>
      <c r="D56" s="396" t="str">
        <f>+_xlfn.XLOOKUP(B56,Summary!$B$12:$B$121,Summary!$V$12:$V$121)</f>
        <v>Credit Approval</v>
      </c>
      <c r="E56" s="396" t="str">
        <f>+_xlfn.XLOOKUP(B56,Summary!$B$12:$B$121,Summary!$L$12:$L$121)</f>
        <v xml:space="preserve"> - Screen: Loans --&gt; Profitability --&gt; Capital Profitability Metrics --&gt; RWA</v>
      </c>
      <c r="F56" s="396" t="str">
        <f>+_xlfn.XLOOKUP(B56,Summary!$B$12:$B$121,Summary!$O$12:$O$121)</f>
        <v>RWAs</v>
      </c>
      <c r="G56" s="396"/>
      <c r="H56" s="396" t="str">
        <f>+_xlfn.XLOOKUP(B56,Summary!$B$12:$B$121,Summary!$AH$12:$AH$121)</f>
        <v>Y</v>
      </c>
    </row>
    <row r="57" spans="2:8" ht="66" x14ac:dyDescent="0.5">
      <c r="B57" s="396" t="s">
        <v>280</v>
      </c>
      <c r="C57" s="396" t="str">
        <f>+_xlfn.XLOOKUP(B57,Summary!$B$12:$B$121,Summary!$W$12:$W$121)</f>
        <v>N/A (ready to be integrated trhough New Mercurio)</v>
      </c>
      <c r="D57" s="396" t="str">
        <f>+_xlfn.XLOOKUP(B57,Summary!$B$12:$B$121,Summary!$V$12:$V$121)</f>
        <v>Credit Approval</v>
      </c>
      <c r="E57" s="396" t="str">
        <f>+_xlfn.XLOOKUP(B57,Summary!$B$12:$B$121,Summary!$L$12:$L$121)</f>
        <v xml:space="preserve"> - Screen: Loans --&gt; Profitability --&gt; Capital Profitability Metrics --&gt; RoRWA</v>
      </c>
      <c r="F57" s="396" t="str">
        <f>+_xlfn.XLOOKUP(B57,Summary!$B$12:$B$121,Summary!$O$12:$O$121)</f>
        <v>RoRWA</v>
      </c>
      <c r="G57" s="396"/>
      <c r="H57" s="396" t="str">
        <f>+_xlfn.XLOOKUP(B57,Summary!$B$12:$B$121,Summary!$AH$12:$AH$121)</f>
        <v>Y</v>
      </c>
    </row>
    <row r="58" spans="2:8" ht="99" x14ac:dyDescent="0.5">
      <c r="B58" s="396" t="s">
        <v>307</v>
      </c>
      <c r="C58" s="396" t="str">
        <f>+_xlfn.XLOOKUP(B58,Summary!$B$12:$B$121,Summary!$W$12:$W$121)</f>
        <v>To be confirmed by the user:
- Relationship and differences between this field, Booking Entity and Country of Risk.
To be confirmed by Mercurio Team:
- New field to be created in New Mercurio and then flow to 1SS.</v>
      </c>
      <c r="D58" s="396" t="str">
        <f>+_xlfn.XLOOKUP(B58,Summary!$B$12:$B$121,Summary!$V$12:$V$121)</f>
        <v>Credit Approval</v>
      </c>
      <c r="E58" s="396" t="str">
        <f>+_xlfn.XLOOKUP(B58,Summary!$B$12:$B$121,Summary!$L$12:$L$121)</f>
        <v xml:space="preserve"> - Screen: Clients --&gt; Details --&gt; Business Segmentation --&gt; Business Region</v>
      </c>
      <c r="F58" s="396" t="str">
        <f>+_xlfn.XLOOKUP(B58,Summary!$B$12:$B$121,Summary!$O$12:$O$121)</f>
        <v>-</v>
      </c>
      <c r="G58" s="396"/>
      <c r="H58" s="396" t="str">
        <f>+_xlfn.XLOOKUP(B58,Summary!$B$12:$B$121,Summary!$AH$12:$AH$121)</f>
        <v>N</v>
      </c>
    </row>
    <row r="59" spans="2:8" ht="66" x14ac:dyDescent="0.5">
      <c r="B59" s="396" t="s">
        <v>311</v>
      </c>
      <c r="C59" s="396" t="str">
        <f>+_xlfn.XLOOKUP(B59,Summary!$B$12:$B$121,Summary!$W$12:$W$121)</f>
        <v>To be confirmed by the user:
- Relationship and differences between this field, Originating Region and Country of Risk.
Ready to be integrated through Mercurio</v>
      </c>
      <c r="D59" s="396" t="str">
        <f>+_xlfn.XLOOKUP(B59,Summary!$B$12:$B$121,Summary!$V$12:$V$121)</f>
        <v>Credit Approval</v>
      </c>
      <c r="E59" s="396" t="str">
        <f>+_xlfn.XLOOKUP(B59,Summary!$B$12:$B$121,Summary!$L$12:$L$121)</f>
        <v>Screen: Loans --&gt; Loans Details --&gt; Product Details --&gt; BOOKING ENTITY</v>
      </c>
      <c r="F59" s="396" t="str">
        <f>+_xlfn.XLOOKUP(B59,Summary!$B$12:$B$121,Summary!$O$12:$O$121)</f>
        <v>Booking Unit</v>
      </c>
      <c r="G59" s="396"/>
      <c r="H59" s="396" t="str">
        <f>+_xlfn.XLOOKUP(B59,Summary!$B$12:$B$121,Summary!$AH$12:$AH$121)</f>
        <v>N</v>
      </c>
    </row>
    <row r="60" spans="2:8" ht="115.5" x14ac:dyDescent="0.5">
      <c r="B60" s="396" t="s">
        <v>315</v>
      </c>
      <c r="C60" s="396" t="str">
        <f>+_xlfn.XLOOKUP(B60,Summary!$B$12:$B$121,Summary!$W$12:$W$121)</f>
        <v>To be confirmed by the user:
- Relationship and differences between this field, Originating Region and Booking Entity.
To be confirmed by Mercurio Team:
- The meaining and/or options of "Country" and "Risk Management Unit" fields, to compare them with Country of Risk.</v>
      </c>
      <c r="D60" s="396" t="str">
        <f>+_xlfn.XLOOKUP(B60,Summary!$B$12:$B$121,Summary!$V$12:$V$121)</f>
        <v>Credit Approval</v>
      </c>
      <c r="E60" s="396" t="str">
        <f>+_xlfn.XLOOKUP(B60,Summary!$B$12:$B$121,Summary!$L$12:$L$121)</f>
        <v>-</v>
      </c>
      <c r="F60" s="396" t="str">
        <f>+_xlfn.XLOOKUP(B60,Summary!$B$12:$B$121,Summary!$O$12:$O$121)</f>
        <v>Country 
Risk Management Unit</v>
      </c>
      <c r="G60" s="396"/>
      <c r="H60" s="396" t="str">
        <f>+_xlfn.XLOOKUP(B60,Summary!$B$12:$B$121,Summary!$AH$12:$AH$121)</f>
        <v>N</v>
      </c>
    </row>
    <row r="61" spans="2:8" ht="33" x14ac:dyDescent="0.5">
      <c r="B61" s="396" t="s">
        <v>2833</v>
      </c>
      <c r="C61" s="396" t="str">
        <f>+_xlfn.XLOOKUP(B61,Summary!$B$12:$B$121,Summary!$W$12:$W$121)</f>
        <v>N/A (ready to be integrated trhough New Mercurio)</v>
      </c>
      <c r="D61" s="396" t="str">
        <f>+_xlfn.XLOOKUP(B61,Summary!$B$12:$B$121,Summary!$V$12:$V$121)</f>
        <v>Credit Approval</v>
      </c>
      <c r="E61" s="396" t="str">
        <f>+_xlfn.XLOOKUP(B61,Summary!$B$12:$B$121,Summary!$L$12:$L$121)</f>
        <v xml:space="preserve"> - Screen: Product Package --&gt; Product Package Detail</v>
      </c>
      <c r="F61" s="396" t="str">
        <f>+_xlfn.XLOOKUP(B61,Summary!$B$12:$B$121,Summary!$O$12:$O$121)</f>
        <v>Banker</v>
      </c>
      <c r="G61" s="396"/>
      <c r="H61" s="396" t="str">
        <f>+_xlfn.XLOOKUP(B61,Summary!$B$12:$B$121,Summary!$AH$12:$AH$121)</f>
        <v>N</v>
      </c>
    </row>
    <row r="62" spans="2:8" ht="115.5" x14ac:dyDescent="0.5">
      <c r="B62" s="396" t="s">
        <v>324</v>
      </c>
      <c r="C62" s="396" t="str">
        <f>+_xlfn.XLOOKUP(B62,Summary!$B$12:$B$121,Summary!$W$12:$W$121)</f>
        <v>To be confirmed by Mercurio Team:
- New field to be created in New Mercurio and then flow to 1SS.</v>
      </c>
      <c r="D62" s="396" t="str">
        <f>+_xlfn.XLOOKUP(B62,Summary!$B$12:$B$121,Summary!$V$12:$V$121)</f>
        <v>Credit Approval</v>
      </c>
      <c r="E62" s="396" t="str">
        <f>+_xlfn.XLOOKUP(B62,Summary!$B$12:$B$121,Summary!$L$12:$L$121)</f>
        <v xml:space="preserve"> - Screen: Product Package --&gt; Product Package Detail --&gt; Approval Details --&gt; Local Approval Details --&gt; 1 LOD LEVEL 3 
Screen: Client --&gt; Credit Details --&gt; Perimeter </v>
      </c>
      <c r="F62" s="396" t="str">
        <f>+_xlfn.XLOOKUP(B62,Summary!$B$12:$B$121,Summary!$O$12:$O$121)</f>
        <v>-</v>
      </c>
      <c r="G62" s="396"/>
      <c r="H62" s="396" t="str">
        <f>+_xlfn.XLOOKUP(B62,Summary!$B$12:$B$121,Summary!$AH$12:$AH$121)</f>
        <v>N</v>
      </c>
    </row>
    <row r="63" spans="2:8" ht="115.5" x14ac:dyDescent="0.5">
      <c r="B63" s="396" t="s">
        <v>329</v>
      </c>
      <c r="C63" s="396" t="str">
        <f>+_xlfn.XLOOKUP(B63,Summary!$B$12:$B$121,Summary!$W$12:$W$121)</f>
        <v>To be confirmed by Mercurio Team:
- New field to be created in New Mercurio and then flow to 1SS.</v>
      </c>
      <c r="D63" s="396" t="str">
        <f>+_xlfn.XLOOKUP(B63,Summary!$B$12:$B$121,Summary!$V$12:$V$121)</f>
        <v>Credit Approval</v>
      </c>
      <c r="E63" s="396" t="str">
        <f>+_xlfn.XLOOKUP(B63,Summary!$B$12:$B$121,Summary!$L$12:$L$121)</f>
        <v xml:space="preserve"> - Screen: Product Package --&gt; Product Package Detail --&gt; Approval Details --&gt; Local Approval Details --&gt; 2 LOD LEVEL 3 
Screen: Client --&gt; Credit Details --&gt; Perimeter </v>
      </c>
      <c r="F63" s="396" t="str">
        <f>+_xlfn.XLOOKUP(B63,Summary!$B$12:$B$121,Summary!$O$12:$O$121)</f>
        <v>-</v>
      </c>
      <c r="G63" s="396"/>
      <c r="H63" s="396" t="str">
        <f>+_xlfn.XLOOKUP(B63,Summary!$B$12:$B$121,Summary!$AH$12:$AH$121)</f>
        <v>N</v>
      </c>
    </row>
    <row r="64" spans="2:8" ht="33" x14ac:dyDescent="0.5">
      <c r="B64" s="396" t="s">
        <v>339</v>
      </c>
      <c r="C64" s="396" t="str">
        <f>+_xlfn.XLOOKUP(B64,Summary!$B$12:$B$121,Summary!$W$12:$W$121)</f>
        <v>NEW - New field to be generated in 1SS for future manual input.</v>
      </c>
      <c r="D64" s="396" t="str">
        <f>+_xlfn.XLOOKUP(B64,Summary!$B$12:$B$121,Summary!$V$12:$V$121)</f>
        <v>Manual</v>
      </c>
      <c r="E64" s="396" t="str">
        <f>+_xlfn.XLOOKUP(B64,Summary!$B$12:$B$121,Summary!$L$12:$L$121)</f>
        <v>-</v>
      </c>
      <c r="F64" s="396" t="str">
        <f>+_xlfn.XLOOKUP(B64,Summary!$B$12:$B$121,Summary!$O$12:$O$121)</f>
        <v>-</v>
      </c>
      <c r="G64" s="396"/>
      <c r="H64" s="396" t="str">
        <f>+_xlfn.XLOOKUP(B64,Summary!$B$12:$B$121,Summary!$AH$12:$AH$121)</f>
        <v>Y</v>
      </c>
    </row>
    <row r="65" spans="2:8" ht="49.5" x14ac:dyDescent="0.5">
      <c r="B65" s="396" t="s">
        <v>342</v>
      </c>
      <c r="C65" s="396" t="str">
        <f>+_xlfn.XLOOKUP(B65,Summary!$B$12:$B$121,Summary!$W$12:$W$121)</f>
        <v>To be confirmed by the user:
- The start and end limits of this date.
Pending to confirm if this field comes from the Credit Approval</v>
      </c>
      <c r="D65" s="396" t="str">
        <f>+_xlfn.XLOOKUP(B65,Summary!$B$12:$B$121,Summary!$V$12:$V$121)</f>
        <v>Credit Approval</v>
      </c>
      <c r="E65" s="396" t="str">
        <f>+_xlfn.XLOOKUP(B65,Summary!$B$12:$B$121,Summary!$L$12:$L$121)</f>
        <v xml:space="preserve"> - Screen: Loans --&gt; Loan Details --&gt; Terms --&gt; Grace Period</v>
      </c>
      <c r="F65" s="396" t="str">
        <f>+_xlfn.XLOOKUP(B65,Summary!$B$12:$B$121,Summary!$O$12:$O$121)</f>
        <v>Expiry Date</v>
      </c>
      <c r="G65" s="396"/>
      <c r="H65" s="396" t="str">
        <f>+_xlfn.XLOOKUP(B65,Summary!$B$12:$B$121,Summary!$AH$12:$AH$121)</f>
        <v>N</v>
      </c>
    </row>
    <row r="66" spans="2:8" ht="49.5" x14ac:dyDescent="0.5">
      <c r="B66" s="396" t="s">
        <v>348</v>
      </c>
      <c r="C66" s="396" t="str">
        <f>+_xlfn.XLOOKUP(B66,Summary!$B$12:$B$121,Summary!$W$12:$W$121)</f>
        <v>To be confirmed by the user:
- The start and end limits of this date.
Pending to confirm if this field comes from the Credit Approval</v>
      </c>
      <c r="D66" s="396" t="str">
        <f>+_xlfn.XLOOKUP(B66,Summary!$B$12:$B$121,Summary!$V$12:$V$121)</f>
        <v>Credit Approval</v>
      </c>
      <c r="E66" s="396" t="str">
        <f>+_xlfn.XLOOKUP(B66,Summary!$B$12:$B$121,Summary!$L$12:$L$121)</f>
        <v>-</v>
      </c>
      <c r="F66" s="396" t="str">
        <f>+_xlfn.XLOOKUP(B66,Summary!$B$12:$B$121,Summary!$O$12:$O$121)</f>
        <v>Cancellation Date</v>
      </c>
      <c r="G66" s="396"/>
      <c r="H66" s="396" t="str">
        <f>+_xlfn.XLOOKUP(B66,Summary!$B$12:$B$121,Summary!$AH$12:$AH$121)</f>
        <v>N</v>
      </c>
    </row>
    <row r="67" spans="2:8" ht="33" x14ac:dyDescent="0.5">
      <c r="B67" s="396" t="s">
        <v>351</v>
      </c>
      <c r="C67" s="396" t="str">
        <f>+_xlfn.XLOOKUP(B67,Summary!$B$12:$B$121,Summary!$W$12:$W$121)</f>
        <v>NEW - New field to be generated in 1SS for future manual input.</v>
      </c>
      <c r="D67" s="396" t="str">
        <f>+_xlfn.XLOOKUP(B67,Summary!$B$12:$B$121,Summary!$V$12:$V$121)</f>
        <v>Manual</v>
      </c>
      <c r="E67" s="396" t="str">
        <f>+_xlfn.XLOOKUP(B67,Summary!$B$12:$B$121,Summary!$L$12:$L$121)</f>
        <v>-</v>
      </c>
      <c r="F67" s="396" t="str">
        <f>+_xlfn.XLOOKUP(B67,Summary!$B$12:$B$121,Summary!$O$12:$O$121)</f>
        <v>-</v>
      </c>
      <c r="G67" s="396"/>
      <c r="H67" s="396" t="str">
        <f>+_xlfn.XLOOKUP(B67,Summary!$B$12:$B$121,Summary!$AH$12:$AH$121)</f>
        <v>N</v>
      </c>
    </row>
    <row r="68" spans="2:8" ht="49.5" x14ac:dyDescent="0.5">
      <c r="B68" s="396" t="s">
        <v>353</v>
      </c>
      <c r="C68" s="396" t="str">
        <f>+_xlfn.XLOOKUP(B68,Summary!$B$12:$B$121,Summary!$W$12:$W$121)</f>
        <v>To be confirmed by Mercurio Team:
- New field to be created in New Mercurio and then flow to 1SS.</v>
      </c>
      <c r="D68" s="396" t="str">
        <f>+_xlfn.XLOOKUP(B68,Summary!$B$12:$B$121,Summary!$V$12:$V$121)</f>
        <v>Credit Approval</v>
      </c>
      <c r="E68" s="396" t="str">
        <f>+_xlfn.XLOOKUP(B68,Summary!$B$12:$B$121,Summary!$L$12:$L$121)</f>
        <v>-</v>
      </c>
      <c r="F68" s="396" t="str">
        <f>+_xlfn.XLOOKUP(B68,Summary!$B$12:$B$121,Summary!$O$12:$O$121)</f>
        <v>-</v>
      </c>
      <c r="G68" s="396"/>
      <c r="H68" s="396" t="str">
        <f>+_xlfn.XLOOKUP(B68,Summary!$B$12:$B$121,Summary!$AH$12:$AH$121)</f>
        <v>N</v>
      </c>
    </row>
    <row r="69" spans="2:8" ht="33" x14ac:dyDescent="0.5">
      <c r="B69" s="396" t="s">
        <v>355</v>
      </c>
      <c r="C69" s="396" t="str">
        <f>+_xlfn.XLOOKUP(B69,Summary!$B$12:$B$121,Summary!$W$12:$W$121)</f>
        <v>NEW - New field to be generated in 1SS for future manual input.</v>
      </c>
      <c r="D69" s="396" t="str">
        <f>+_xlfn.XLOOKUP(B69,Summary!$B$12:$B$121,Summary!$V$12:$V$121)</f>
        <v>Manual</v>
      </c>
      <c r="E69" s="396" t="str">
        <f>+_xlfn.XLOOKUP(B69,Summary!$B$12:$B$121,Summary!$L$12:$L$121)</f>
        <v>-</v>
      </c>
      <c r="F69" s="396" t="str">
        <f>+_xlfn.XLOOKUP(B69,Summary!$B$12:$B$121,Summary!$O$12:$O$121)</f>
        <v>-</v>
      </c>
      <c r="G69" s="396"/>
      <c r="H69" s="396" t="str">
        <f>+_xlfn.XLOOKUP(B69,Summary!$B$12:$B$121,Summary!$AH$12:$AH$121)</f>
        <v>N</v>
      </c>
    </row>
    <row r="70" spans="2:8" ht="49.5" x14ac:dyDescent="0.5">
      <c r="B70" s="396" t="s">
        <v>357</v>
      </c>
      <c r="C70" s="396" t="str">
        <f>+_xlfn.XLOOKUP(B70,Summary!$B$12:$B$121,Summary!$W$12:$W$121)</f>
        <v>To be confirmed by Mercurio Team:
- New field to be created in New Mercurio from LFRC memo and then flow to 1SS.</v>
      </c>
      <c r="D70" s="396" t="str">
        <f>+_xlfn.XLOOKUP(B70,Summary!$B$12:$B$121,Summary!$V$12:$V$121)</f>
        <v>Credit Approval</v>
      </c>
      <c r="E70" s="396" t="str">
        <f>+_xlfn.XLOOKUP(B70,Summary!$B$12:$B$121,Summary!$L$12:$L$121)</f>
        <v>-</v>
      </c>
      <c r="F70" s="396" t="str">
        <f>+_xlfn.XLOOKUP(B70,Summary!$B$12:$B$121,Summary!$O$12:$O$121)</f>
        <v>-</v>
      </c>
      <c r="G70" s="396"/>
      <c r="H70" s="396" t="str">
        <f>+_xlfn.XLOOKUP(B70,Summary!$B$12:$B$121,Summary!$AH$12:$AH$121)</f>
        <v>N</v>
      </c>
    </row>
    <row r="71" spans="2:8" ht="33" x14ac:dyDescent="0.5">
      <c r="B71" s="396" t="s">
        <v>359</v>
      </c>
      <c r="C71" s="396" t="str">
        <f>+_xlfn.XLOOKUP(B71,Summary!$B$12:$B$121,Summary!$W$12:$W$121)</f>
        <v>NEW - New field to be generated in 1SS for future manual input.</v>
      </c>
      <c r="D71" s="396" t="str">
        <f>+_xlfn.XLOOKUP(B71,Summary!$B$12:$B$121,Summary!$V$12:$V$121)</f>
        <v>Manual</v>
      </c>
      <c r="E71" s="396" t="str">
        <f>+_xlfn.XLOOKUP(B71,Summary!$B$12:$B$121,Summary!$L$12:$L$121)</f>
        <v>-</v>
      </c>
      <c r="F71" s="396" t="str">
        <f>+_xlfn.XLOOKUP(B71,Summary!$B$12:$B$121,Summary!$O$12:$O$121)</f>
        <v>-</v>
      </c>
      <c r="G71" s="396"/>
      <c r="H71" s="396" t="str">
        <f>+_xlfn.XLOOKUP(B71,Summary!$B$12:$B$121,Summary!$AH$12:$AH$121)</f>
        <v>N</v>
      </c>
    </row>
    <row r="72" spans="2:8" ht="33" x14ac:dyDescent="0.5">
      <c r="B72" s="396" t="s">
        <v>361</v>
      </c>
      <c r="C72" s="396" t="str">
        <f>+_xlfn.XLOOKUP(B72,Summary!$B$12:$B$121,Summary!$W$12:$W$121)</f>
        <v>NEW - New field to be generated in 1SS for future manual input.</v>
      </c>
      <c r="D72" s="396" t="str">
        <f>+_xlfn.XLOOKUP(B72,Summary!$B$12:$B$121,Summary!$V$12:$V$121)</f>
        <v>Manual</v>
      </c>
      <c r="E72" s="396" t="str">
        <f>+_xlfn.XLOOKUP(B72,Summary!$B$12:$B$121,Summary!$L$12:$L$121)</f>
        <v>-</v>
      </c>
      <c r="F72" s="396" t="str">
        <f>+_xlfn.XLOOKUP(B72,Summary!$B$12:$B$121,Summary!$O$12:$O$121)</f>
        <v>-</v>
      </c>
      <c r="G72" s="396"/>
      <c r="H72" s="396" t="str">
        <f>+_xlfn.XLOOKUP(B72,Summary!$B$12:$B$121,Summary!$AH$12:$AH$121)</f>
        <v>N</v>
      </c>
    </row>
    <row r="73" spans="2:8" ht="49.5" x14ac:dyDescent="0.5">
      <c r="B73" s="396" t="s">
        <v>365</v>
      </c>
      <c r="C73" s="396" t="str">
        <f>+_xlfn.XLOOKUP(B73,Summary!$B$12:$B$121,Summary!$W$12:$W$121)</f>
        <v>N/A (ready to be integrated trhough New Mercurio)</v>
      </c>
      <c r="D73" s="396" t="str">
        <f>+_xlfn.XLOOKUP(B73,Summary!$B$12:$B$121,Summary!$V$12:$V$121)</f>
        <v>Credit Approval</v>
      </c>
      <c r="E73" s="396" t="str">
        <f>+_xlfn.XLOOKUP(B73,Summary!$B$12:$B$121,Summary!$L$12:$L$121)</f>
        <v>Screen: Loan --&gt; Details --&gt; New Interest Rate --&gt; Reference Index</v>
      </c>
      <c r="F73" s="396" t="str">
        <f>+_xlfn.XLOOKUP(B73,Summary!$B$12:$B$121,Summary!$O$12:$O$121)</f>
        <v>Rate Basis</v>
      </c>
      <c r="G73" s="396"/>
      <c r="H73" s="396" t="str">
        <f>+_xlfn.XLOOKUP(B73,Summary!$B$12:$B$121,Summary!$AH$12:$AH$121)</f>
        <v>Y</v>
      </c>
    </row>
    <row r="74" spans="2:8" ht="49.5" x14ac:dyDescent="0.5">
      <c r="B74" s="396" t="s">
        <v>370</v>
      </c>
      <c r="C74" s="396" t="str">
        <f>+_xlfn.XLOOKUP(B74,Summary!$B$12:$B$121,Summary!$W$12:$W$121)</f>
        <v>N/A (ready to be integrated trhough New Mercurio)</v>
      </c>
      <c r="D74" s="396" t="str">
        <f>+_xlfn.XLOOKUP(B74,Summary!$B$12:$B$121,Summary!$V$12:$V$121)</f>
        <v>Credit Approval</v>
      </c>
      <c r="E74" s="396" t="str">
        <f>+_xlfn.XLOOKUP(B74,Summary!$B$12:$B$121,Summary!$L$12:$L$121)</f>
        <v>Screen: Loan --&gt; Details --&gt; New Interest Rate --&gt; Spread (%)</v>
      </c>
      <c r="F74" s="396" t="str">
        <f>+_xlfn.XLOOKUP(B74,Summary!$B$12:$B$121,Summary!$O$12:$O$121)</f>
        <v>Spread % - pb</v>
      </c>
      <c r="G74" s="396"/>
      <c r="H74" s="396" t="str">
        <f>+_xlfn.XLOOKUP(B74,Summary!$B$12:$B$121,Summary!$AH$12:$AH$121)</f>
        <v>Y</v>
      </c>
    </row>
    <row r="75" spans="2:8" ht="115.5" x14ac:dyDescent="0.5">
      <c r="B75" s="396" t="s">
        <v>375</v>
      </c>
      <c r="C75" s="396" t="str">
        <f>+_xlfn.XLOOKUP(B75,Summary!$B$12:$B$121,Summary!$W$12:$W$121)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D75" s="396" t="str">
        <f>+_xlfn.XLOOKUP(B75,Summary!$B$12:$B$121,Summary!$V$12:$V$121)</f>
        <v>Credit Approval</v>
      </c>
      <c r="E75" s="396" t="str">
        <f>+_xlfn.XLOOKUP(B75,Summary!$B$12:$B$121,Summary!$L$12:$L$121)</f>
        <v>Screen: Loan --&gt; Details --&gt; New Interest Rate --&gt; OID (%)</v>
      </c>
      <c r="F75" s="396" t="str">
        <f>+_xlfn.XLOOKUP(B75,Summary!$B$12:$B$121,Summary!$O$12:$O$121)</f>
        <v>OID (%)</v>
      </c>
      <c r="G75" s="396"/>
      <c r="H75" s="396" t="str">
        <f>+_xlfn.XLOOKUP(B75,Summary!$B$12:$B$121,Summary!$AH$12:$AH$121)</f>
        <v>Y</v>
      </c>
    </row>
    <row r="76" spans="2:8" ht="82.5" x14ac:dyDescent="0.5">
      <c r="B76" s="396" t="s">
        <v>381</v>
      </c>
      <c r="C76" s="396" t="str">
        <f>+_xlfn.XLOOKUP(B76,Summary!$B$12:$B$121,Summary!$W$12:$W$121)</f>
        <v>To be confirmed by the user:
- If this field can be retrieved from LFRC.
To be confirmed by Mercurio Team:
- New field to be created in New Mercurio and then flow to 1SS.</v>
      </c>
      <c r="D76" s="396" t="str">
        <f>+_xlfn.XLOOKUP(B76,Summary!$B$12:$B$121,Summary!$V$12:$V$121)</f>
        <v>Credit Approval</v>
      </c>
      <c r="E76" s="396" t="str">
        <f>+_xlfn.XLOOKUP(B76,Summary!$B$12:$B$121,Summary!$L$12:$L$121)</f>
        <v>-</v>
      </c>
      <c r="F76" s="396" t="str">
        <f>+_xlfn.XLOOKUP(B76,Summary!$B$12:$B$121,Summary!$O$12:$O$121)</f>
        <v>-</v>
      </c>
      <c r="G76" s="396"/>
      <c r="H76" s="396" t="str">
        <f>+_xlfn.XLOOKUP(B76,Summary!$B$12:$B$121,Summary!$AH$12:$AH$121)</f>
        <v>Y</v>
      </c>
    </row>
    <row r="77" spans="2:8" ht="115.5" x14ac:dyDescent="0.5">
      <c r="B77" s="396" t="s">
        <v>384</v>
      </c>
      <c r="C77" s="396" t="str">
        <f>+_xlfn.XLOOKUP(B77,Summary!$B$12:$B$121,Summary!$W$12:$W$121)</f>
        <v xml:space="preserve">To be confirmed by the user:
- If this field can be retrieved from LFRC.
Mercurio has confirmed that this field exist, however, it usually appears by default as "N/A".
To be confirmed by Mercurio Team:
- For this business we would need to remove the N/A configuration. </v>
      </c>
      <c r="D77" s="396" t="str">
        <f>+_xlfn.XLOOKUP(B77,Summary!$B$12:$B$121,Summary!$V$12:$V$121)</f>
        <v>Credit Approval</v>
      </c>
      <c r="E77" s="396" t="str">
        <f>+_xlfn.XLOOKUP(B77,Summary!$B$12:$B$121,Summary!$L$12:$L$121)</f>
        <v>Screen: Loan --&gt; Details --&gt; New Interest Rate --&gt; Pricing Flex (BP)</v>
      </c>
      <c r="F77" s="396" t="str">
        <f>+_xlfn.XLOOKUP(B77,Summary!$B$12:$B$121,Summary!$O$12:$O$121)</f>
        <v>Pricing Flex (bp)</v>
      </c>
      <c r="G77" s="396"/>
      <c r="H77" s="396" t="str">
        <f>+_xlfn.XLOOKUP(B77,Summary!$B$12:$B$121,Summary!$AH$12:$AH$121)</f>
        <v>Y</v>
      </c>
    </row>
    <row r="78" spans="2:8" x14ac:dyDescent="0.5">
      <c r="B78" s="396" t="s">
        <v>388</v>
      </c>
      <c r="C78" s="396" t="str">
        <f>+_xlfn.XLOOKUP(B78,Summary!$B$12:$B$121,Summary!$W$12:$W$121)</f>
        <v>1SS to include in a new pricing grid</v>
      </c>
      <c r="D78" s="396" t="str">
        <f>+_xlfn.XLOOKUP(B78,Summary!$B$12:$B$121,Summary!$V$12:$V$121)</f>
        <v>Manual</v>
      </c>
      <c r="E78" s="396" t="str">
        <f>+_xlfn.XLOOKUP(B78,Summary!$B$12:$B$121,Summary!$L$12:$L$121)</f>
        <v>-</v>
      </c>
      <c r="F78" s="396" t="str">
        <f>+_xlfn.XLOOKUP(B78,Summary!$B$12:$B$121,Summary!$O$12:$O$121)</f>
        <v>-</v>
      </c>
      <c r="G78" s="396"/>
      <c r="H78" s="396" t="str">
        <f>+_xlfn.XLOOKUP(B78,Summary!$B$12:$B$121,Summary!$AH$12:$AH$121)</f>
        <v>Y</v>
      </c>
    </row>
    <row r="79" spans="2:8" x14ac:dyDescent="0.5">
      <c r="B79" s="396" t="s">
        <v>391</v>
      </c>
      <c r="C79" s="396" t="str">
        <f>+_xlfn.XLOOKUP(B79,Summary!$B$12:$B$121,Summary!$W$12:$W$121)</f>
        <v>1SS to include in a new pricing grid</v>
      </c>
      <c r="D79" s="396" t="str">
        <f>+_xlfn.XLOOKUP(B79,Summary!$B$12:$B$121,Summary!$V$12:$V$121)</f>
        <v>Manual</v>
      </c>
      <c r="E79" s="396" t="str">
        <f>+_xlfn.XLOOKUP(B79,Summary!$B$12:$B$121,Summary!$L$12:$L$121)</f>
        <v>-</v>
      </c>
      <c r="F79" s="396" t="str">
        <f>+_xlfn.XLOOKUP(B79,Summary!$B$12:$B$121,Summary!$O$12:$O$121)</f>
        <v>-</v>
      </c>
      <c r="G79" s="396"/>
      <c r="H79" s="396" t="str">
        <f>+_xlfn.XLOOKUP(B79,Summary!$B$12:$B$121,Summary!$AH$12:$AH$121)</f>
        <v>Y</v>
      </c>
    </row>
    <row r="80" spans="2:8" x14ac:dyDescent="0.5">
      <c r="B80" s="396" t="s">
        <v>393</v>
      </c>
      <c r="C80" s="396" t="str">
        <f>+_xlfn.XLOOKUP(B80,Summary!$B$12:$B$121,Summary!$W$12:$W$121)</f>
        <v>1SS to include in a new pricing grid</v>
      </c>
      <c r="D80" s="396" t="str">
        <f>+_xlfn.XLOOKUP(B80,Summary!$B$12:$B$121,Summary!$V$12:$V$121)</f>
        <v>Manual</v>
      </c>
      <c r="E80" s="396" t="str">
        <f>+_xlfn.XLOOKUP(B80,Summary!$B$12:$B$121,Summary!$L$12:$L$121)</f>
        <v>-</v>
      </c>
      <c r="F80" s="396" t="str">
        <f>+_xlfn.XLOOKUP(B80,Summary!$B$12:$B$121,Summary!$O$12:$O$121)</f>
        <v>-</v>
      </c>
      <c r="G80" s="396"/>
      <c r="H80" s="396" t="str">
        <f>+_xlfn.XLOOKUP(B80,Summary!$B$12:$B$121,Summary!$AH$12:$AH$121)</f>
        <v>Y</v>
      </c>
    </row>
    <row r="81" spans="2:8" x14ac:dyDescent="0.5">
      <c r="B81" s="396" t="s">
        <v>395</v>
      </c>
      <c r="C81" s="396" t="str">
        <f>+_xlfn.XLOOKUP(B81,Summary!$B$12:$B$121,Summary!$W$12:$W$121)</f>
        <v>1SS to include in a new pricing grid</v>
      </c>
      <c r="D81" s="396" t="str">
        <f>+_xlfn.XLOOKUP(B81,Summary!$B$12:$B$121,Summary!$V$12:$V$121)</f>
        <v>Manual</v>
      </c>
      <c r="E81" s="396" t="str">
        <f>+_xlfn.XLOOKUP(B81,Summary!$B$12:$B$121,Summary!$L$12:$L$121)</f>
        <v>-</v>
      </c>
      <c r="F81" s="396" t="str">
        <f>+_xlfn.XLOOKUP(B81,Summary!$B$12:$B$121,Summary!$O$12:$O$121)</f>
        <v>-</v>
      </c>
      <c r="G81" s="396"/>
      <c r="H81" s="396" t="str">
        <f>+_xlfn.XLOOKUP(B81,Summary!$B$12:$B$121,Summary!$AH$12:$AH$121)</f>
        <v>Y</v>
      </c>
    </row>
    <row r="82" spans="2:8" x14ac:dyDescent="0.5">
      <c r="B82" s="396" t="s">
        <v>397</v>
      </c>
      <c r="C82" s="396" t="str">
        <f>+_xlfn.XLOOKUP(B82,Summary!$B$12:$B$121,Summary!$W$12:$W$121)</f>
        <v>1SS to include in a new pricing grid</v>
      </c>
      <c r="D82" s="396" t="str">
        <f>+_xlfn.XLOOKUP(B82,Summary!$B$12:$B$121,Summary!$V$12:$V$121)</f>
        <v>Manual</v>
      </c>
      <c r="E82" s="396" t="str">
        <f>+_xlfn.XLOOKUP(B82,Summary!$B$12:$B$121,Summary!$L$12:$L$121)</f>
        <v>-</v>
      </c>
      <c r="F82" s="396" t="str">
        <f>+_xlfn.XLOOKUP(B82,Summary!$B$12:$B$121,Summary!$O$12:$O$121)</f>
        <v>-</v>
      </c>
      <c r="G82" s="396"/>
      <c r="H82" s="396" t="str">
        <f>+_xlfn.XLOOKUP(B82,Summary!$B$12:$B$121,Summary!$AH$12:$AH$121)</f>
        <v>Y</v>
      </c>
    </row>
    <row r="83" spans="2:8" x14ac:dyDescent="0.5">
      <c r="B83" s="396" t="s">
        <v>399</v>
      </c>
      <c r="C83" s="396" t="str">
        <f>+_xlfn.XLOOKUP(B83,Summary!$B$12:$B$121,Summary!$W$12:$W$121)</f>
        <v>1SS to include in a new pricing grid</v>
      </c>
      <c r="D83" s="396" t="str">
        <f>+_xlfn.XLOOKUP(B83,Summary!$B$12:$B$121,Summary!$V$12:$V$121)</f>
        <v>Manual</v>
      </c>
      <c r="E83" s="396" t="str">
        <f>+_xlfn.XLOOKUP(B83,Summary!$B$12:$B$121,Summary!$L$12:$L$121)</f>
        <v>-</v>
      </c>
      <c r="F83" s="396" t="str">
        <f>+_xlfn.XLOOKUP(B83,Summary!$B$12:$B$121,Summary!$O$12:$O$121)</f>
        <v>-</v>
      </c>
      <c r="G83" s="396"/>
      <c r="H83" s="396" t="str">
        <f>+_xlfn.XLOOKUP(B83,Summary!$B$12:$B$121,Summary!$AH$12:$AH$121)</f>
        <v>Y</v>
      </c>
    </row>
    <row r="84" spans="2:8" x14ac:dyDescent="0.5">
      <c r="B84" s="396" t="s">
        <v>401</v>
      </c>
      <c r="C84" s="396" t="str">
        <f>+_xlfn.XLOOKUP(B84,Summary!$B$12:$B$121,Summary!$W$12:$W$121)</f>
        <v>1SS to include in a new pricing grid</v>
      </c>
      <c r="D84" s="396" t="str">
        <f>+_xlfn.XLOOKUP(B84,Summary!$B$12:$B$121,Summary!$V$12:$V$121)</f>
        <v>Manual</v>
      </c>
      <c r="E84" s="396" t="str">
        <f>+_xlfn.XLOOKUP(B84,Summary!$B$12:$B$121,Summary!$L$12:$L$121)</f>
        <v>-</v>
      </c>
      <c r="F84" s="396" t="str">
        <f>+_xlfn.XLOOKUP(B84,Summary!$B$12:$B$121,Summary!$O$12:$O$121)</f>
        <v>-</v>
      </c>
      <c r="G84" s="396"/>
      <c r="H84" s="396" t="str">
        <f>+_xlfn.XLOOKUP(B84,Summary!$B$12:$B$121,Summary!$AH$12:$AH$121)</f>
        <v>Y</v>
      </c>
    </row>
    <row r="85" spans="2:8" x14ac:dyDescent="0.5">
      <c r="B85" s="396" t="s">
        <v>403</v>
      </c>
      <c r="C85" s="396" t="str">
        <f>+_xlfn.XLOOKUP(B85,Summary!$B$12:$B$121,Summary!$W$12:$W$121)</f>
        <v>1SS to include in a new pricing grid</v>
      </c>
      <c r="D85" s="396" t="str">
        <f>+_xlfn.XLOOKUP(B85,Summary!$B$12:$B$121,Summary!$V$12:$V$121)</f>
        <v>Manual</v>
      </c>
      <c r="E85" s="396" t="str">
        <f>+_xlfn.XLOOKUP(B85,Summary!$B$12:$B$121,Summary!$L$12:$L$121)</f>
        <v>-</v>
      </c>
      <c r="F85" s="396" t="str">
        <f>+_xlfn.XLOOKUP(B85,Summary!$B$12:$B$121,Summary!$O$12:$O$121)</f>
        <v>-</v>
      </c>
      <c r="G85" s="396"/>
      <c r="H85" s="396" t="str">
        <f>+_xlfn.XLOOKUP(B85,Summary!$B$12:$B$121,Summary!$AH$12:$AH$121)</f>
        <v>Y</v>
      </c>
    </row>
    <row r="86" spans="2:8" x14ac:dyDescent="0.5">
      <c r="B86" s="396" t="s">
        <v>405</v>
      </c>
      <c r="C86" s="396" t="str">
        <f>+_xlfn.XLOOKUP(B86,Summary!$B$12:$B$121,Summary!$W$12:$W$121)</f>
        <v>1SS to include in a new pricing grid</v>
      </c>
      <c r="D86" s="396" t="str">
        <f>+_xlfn.XLOOKUP(B86,Summary!$B$12:$B$121,Summary!$V$12:$V$121)</f>
        <v>Manual</v>
      </c>
      <c r="E86" s="396" t="str">
        <f>+_xlfn.XLOOKUP(B86,Summary!$B$12:$B$121,Summary!$L$12:$L$121)</f>
        <v>-</v>
      </c>
      <c r="F86" s="396" t="str">
        <f>+_xlfn.XLOOKUP(B86,Summary!$B$12:$B$121,Summary!$O$12:$O$121)</f>
        <v>-</v>
      </c>
      <c r="G86" s="396"/>
      <c r="H86" s="396" t="str">
        <f>+_xlfn.XLOOKUP(B86,Summary!$B$12:$B$121,Summary!$AH$12:$AH$121)</f>
        <v>Y</v>
      </c>
    </row>
    <row r="87" spans="2:8" x14ac:dyDescent="0.5">
      <c r="B87" s="396" t="s">
        <v>407</v>
      </c>
      <c r="C87" s="396" t="str">
        <f>+_xlfn.XLOOKUP(B87,Summary!$B$12:$B$121,Summary!$W$12:$W$121)</f>
        <v>1SS to include in a new pricing grid</v>
      </c>
      <c r="D87" s="396" t="str">
        <f>+_xlfn.XLOOKUP(B87,Summary!$B$12:$B$121,Summary!$V$12:$V$121)</f>
        <v>Manual</v>
      </c>
      <c r="E87" s="396" t="str">
        <f>+_xlfn.XLOOKUP(B87,Summary!$B$12:$B$121,Summary!$L$12:$L$121)</f>
        <v>-</v>
      </c>
      <c r="F87" s="396" t="str">
        <f>+_xlfn.XLOOKUP(B87,Summary!$B$12:$B$121,Summary!$O$12:$O$121)</f>
        <v>-</v>
      </c>
      <c r="G87" s="396"/>
      <c r="H87" s="396" t="str">
        <f>+_xlfn.XLOOKUP(B87,Summary!$B$12:$B$121,Summary!$AH$12:$AH$121)</f>
        <v>Y</v>
      </c>
    </row>
    <row r="88" spans="2:8" x14ac:dyDescent="0.5">
      <c r="B88" s="396" t="s">
        <v>409</v>
      </c>
      <c r="C88" s="396" t="str">
        <f>+_xlfn.XLOOKUP(B88,Summary!$B$12:$B$121,Summary!$W$12:$W$121)</f>
        <v>1SS to include in a new pricing grid</v>
      </c>
      <c r="D88" s="396" t="str">
        <f>+_xlfn.XLOOKUP(B88,Summary!$B$12:$B$121,Summary!$V$12:$V$121)</f>
        <v>Manual</v>
      </c>
      <c r="E88" s="396" t="str">
        <f>+_xlfn.XLOOKUP(B88,Summary!$B$12:$B$121,Summary!$L$12:$L$121)</f>
        <v>-</v>
      </c>
      <c r="F88" s="396" t="str">
        <f>+_xlfn.XLOOKUP(B88,Summary!$B$12:$B$121,Summary!$O$12:$O$121)</f>
        <v>-</v>
      </c>
      <c r="G88" s="396"/>
      <c r="H88" s="396" t="str">
        <f>+_xlfn.XLOOKUP(B88,Summary!$B$12:$B$121,Summary!$AH$12:$AH$121)</f>
        <v>Y</v>
      </c>
    </row>
    <row r="89" spans="2:8" ht="33" x14ac:dyDescent="0.5">
      <c r="B89" s="396" t="s">
        <v>411</v>
      </c>
      <c r="C89" s="396" t="str">
        <f>+_xlfn.XLOOKUP(B89,Summary!$B$12:$B$121,Summary!$W$12:$W$121)</f>
        <v>NEW - New field to be generated in 1SS for future manual input.</v>
      </c>
      <c r="D89" s="396" t="str">
        <f>+_xlfn.XLOOKUP(B89,Summary!$B$12:$B$121,Summary!$V$12:$V$121)</f>
        <v>Manual</v>
      </c>
      <c r="E89" s="396" t="str">
        <f>+_xlfn.XLOOKUP(B89,Summary!$B$12:$B$121,Summary!$L$12:$L$121)</f>
        <v>-</v>
      </c>
      <c r="F89" s="396" t="str">
        <f>+_xlfn.XLOOKUP(B89,Summary!$B$12:$B$121,Summary!$O$12:$O$121)</f>
        <v>-</v>
      </c>
      <c r="G89" s="396"/>
      <c r="H89" s="396" t="str">
        <f>+_xlfn.XLOOKUP(B89,Summary!$B$12:$B$121,Summary!$AH$12:$AH$121)</f>
        <v>Y</v>
      </c>
    </row>
    <row r="90" spans="2:8" ht="49.5" x14ac:dyDescent="0.5">
      <c r="B90" s="396" t="s">
        <v>413</v>
      </c>
      <c r="C90" s="396" t="str">
        <f>+_xlfn.XLOOKUP(B90,Summary!$B$12:$B$121,Summary!$W$12:$W$121)</f>
        <v>To be confirmed by Mercurio Team:
- The functionality of the Mercurio field mapped, in order to understand if this is similar to Fee Types.</v>
      </c>
      <c r="D90" s="396" t="str">
        <f>+_xlfn.XLOOKUP(B90,Summary!$B$12:$B$121,Summary!$V$12:$V$121)</f>
        <v>Credit Approval</v>
      </c>
      <c r="E90" s="396" t="str">
        <f>+_xlfn.XLOOKUP(B90,Summary!$B$12:$B$121,Summary!$L$12:$L$121)</f>
        <v xml:space="preserve"> - Screen: Loans --&gt; Fee --&gt; Fee Type</v>
      </c>
      <c r="F90" s="396" t="str">
        <f>+_xlfn.XLOOKUP(B90,Summary!$B$12:$B$121,Summary!$O$12:$O$121)</f>
        <v>Fee Name</v>
      </c>
      <c r="G90" s="396"/>
      <c r="H90" s="396" t="str">
        <f>+_xlfn.XLOOKUP(B90,Summary!$B$12:$B$121,Summary!$AH$12:$AH$121)</f>
        <v>Y</v>
      </c>
    </row>
    <row r="91" spans="2:8" ht="33" x14ac:dyDescent="0.5">
      <c r="B91" s="396" t="s">
        <v>424</v>
      </c>
      <c r="C91" s="396" t="str">
        <f>+_xlfn.XLOOKUP(B91,Summary!$B$12:$B$121,Summary!$W$12:$W$121)</f>
        <v>To be confirmed by the user:
- If this field is needed</v>
      </c>
      <c r="D91" s="396" t="str">
        <f>+_xlfn.XLOOKUP(B91,Summary!$B$12:$B$121,Summary!$V$12:$V$121)</f>
        <v>Manual</v>
      </c>
      <c r="E91" s="396" t="str">
        <f>+_xlfn.XLOOKUP(B91,Summary!$B$12:$B$121,Summary!$L$12:$L$121)</f>
        <v>-</v>
      </c>
      <c r="F91" s="396" t="str">
        <f>+_xlfn.XLOOKUP(B91,Summary!$B$12:$B$121,Summary!$O$12:$O$121)</f>
        <v>-</v>
      </c>
      <c r="G91" s="396"/>
      <c r="H91" s="396" t="str">
        <f>+_xlfn.XLOOKUP(B91,Summary!$B$12:$B$121,Summary!$AH$12:$AH$121)</f>
        <v>N</v>
      </c>
    </row>
    <row r="92" spans="2:8" ht="33" x14ac:dyDescent="0.5">
      <c r="B92" s="396" t="s">
        <v>427</v>
      </c>
      <c r="C92" s="396" t="str">
        <f>+_xlfn.XLOOKUP(B92,Summary!$B$12:$B$121,Summary!$W$12:$W$121)</f>
        <v>To be confirmed by the user:
- If this field is needed</v>
      </c>
      <c r="D92" s="396" t="str">
        <f>+_xlfn.XLOOKUP(B92,Summary!$B$12:$B$121,Summary!$V$12:$V$121)</f>
        <v>Manual</v>
      </c>
      <c r="E92" s="396" t="str">
        <f>+_xlfn.XLOOKUP(B92,Summary!$B$12:$B$121,Summary!$L$12:$L$121)</f>
        <v>-</v>
      </c>
      <c r="F92" s="396" t="str">
        <f>+_xlfn.XLOOKUP(B92,Summary!$B$12:$B$121,Summary!$O$12:$O$121)</f>
        <v>-</v>
      </c>
      <c r="G92" s="396"/>
      <c r="H92" s="396" t="str">
        <f>+_xlfn.XLOOKUP(B92,Summary!$B$12:$B$121,Summary!$AH$12:$AH$121)</f>
        <v>N</v>
      </c>
    </row>
    <row r="93" spans="2:8" x14ac:dyDescent="0.5">
      <c r="B93" s="396" t="s">
        <v>2772</v>
      </c>
      <c r="C93" s="396" t="str">
        <f>+_xlfn.XLOOKUP(B93,Summary!$B$12:$B$121,Summary!$W$12:$W$121)</f>
        <v>New field in 1SS. Applies when a distribution takes place</v>
      </c>
      <c r="D93" s="396" t="str">
        <f>+_xlfn.XLOOKUP(B93,Summary!$B$12:$B$121,Summary!$V$12:$V$121)</f>
        <v>Manual</v>
      </c>
      <c r="E93" s="396" t="str">
        <f>+_xlfn.XLOOKUP(B93,Summary!$B$12:$B$121,Summary!$L$12:$L$121)</f>
        <v>-</v>
      </c>
      <c r="F93" s="396" t="str">
        <f>+_xlfn.XLOOKUP(B93,Summary!$B$12:$B$121,Summary!$O$12:$O$121)</f>
        <v>-</v>
      </c>
      <c r="G93" s="396"/>
      <c r="H93" s="396" t="str">
        <f>+_xlfn.XLOOKUP(B93,Summary!$B$12:$B$121,Summary!$AH$12:$AH$121)</f>
        <v>Y</v>
      </c>
    </row>
    <row r="94" spans="2:8" ht="49.5" x14ac:dyDescent="0.5">
      <c r="B94" s="396" t="s">
        <v>2773</v>
      </c>
      <c r="C94" s="396" t="str">
        <f>+_xlfn.XLOOKUP(B94,Summary!$B$12:$B$121,Summary!$W$12:$W$121)</f>
        <v>New field in 1SS. Applies when a distribution takes place</v>
      </c>
      <c r="D94" s="396" t="str">
        <f>+_xlfn.XLOOKUP(B94,Summary!$B$12:$B$121,Summary!$V$12:$V$121)</f>
        <v>Manual</v>
      </c>
      <c r="E94" s="396" t="str">
        <f>+_xlfn.XLOOKUP(B94,Summary!$B$12:$B$121,Summary!$L$12:$L$121)</f>
        <v>Screen: Clients --&gt; Details --&gt; Client Information --&gt;  Client Name</v>
      </c>
      <c r="F94" s="396" t="str">
        <f>+_xlfn.XLOOKUP(B94,Summary!$B$12:$B$121,Summary!$O$12:$O$121)</f>
        <v>Client Name</v>
      </c>
      <c r="G94" s="396"/>
      <c r="H94" s="396" t="str">
        <f>+_xlfn.XLOOKUP(B94,Summary!$B$12:$B$121,Summary!$AH$12:$AH$121)</f>
        <v>N</v>
      </c>
    </row>
    <row r="95" spans="2:8" ht="66" x14ac:dyDescent="0.5">
      <c r="B95" s="396" t="s">
        <v>2774</v>
      </c>
      <c r="C95" s="396" t="str">
        <f>+_xlfn.XLOOKUP(B95,Summary!$B$12:$B$121,Summary!$W$12:$W$121)</f>
        <v>To be confirmed by Aqua Team that this field is correctly available and meets the required definition of the field, for its future integration through Aqua.
Applies when a distribution takes place</v>
      </c>
      <c r="D95" s="396" t="str">
        <f>+_xlfn.XLOOKUP(B95,Summary!$B$12:$B$121,Summary!$V$12:$V$121)</f>
        <v>Aqua</v>
      </c>
      <c r="E95" s="396" t="str">
        <f>+_xlfn.XLOOKUP(B95,Summary!$B$12:$B$121,Summary!$L$12:$L$121)</f>
        <v>Screen: Clients --&gt; Details --&gt; Client Information --&gt;  CLIENT ID (GBO)</v>
      </c>
      <c r="F95" s="396" t="str">
        <f>+_xlfn.XLOOKUP(B95,Summary!$B$12:$B$121,Summary!$O$12:$O$121)</f>
        <v>Internal Code</v>
      </c>
      <c r="G95" s="396"/>
      <c r="H95" s="396" t="str">
        <f>+_xlfn.XLOOKUP(B95,Summary!$B$12:$B$121,Summary!$AH$12:$AH$121)</f>
        <v>N</v>
      </c>
    </row>
    <row r="96" spans="2:8" x14ac:dyDescent="0.5">
      <c r="B96" s="396" t="s">
        <v>2779</v>
      </c>
      <c r="C96" s="396" t="str">
        <f>+_xlfn.XLOOKUP(B96,Summary!$B$12:$B$121,Summary!$W$12:$W$121)</f>
        <v>New field in 1SS. Applies when a distribution takes place</v>
      </c>
      <c r="D96" s="396" t="str">
        <f>+_xlfn.XLOOKUP(B96,Summary!$B$12:$B$121,Summary!$V$12:$V$121)</f>
        <v>Manual</v>
      </c>
      <c r="E96" s="396" t="str">
        <f>+_xlfn.XLOOKUP(B96,Summary!$B$12:$B$121,Summary!$L$12:$L$121)</f>
        <v>-</v>
      </c>
      <c r="F96" s="396" t="str">
        <f>+_xlfn.XLOOKUP(B96,Summary!$B$12:$B$121,Summary!$O$12:$O$121)</f>
        <v>-</v>
      </c>
      <c r="G96" s="396"/>
      <c r="H96" s="396" t="str">
        <f>+_xlfn.XLOOKUP(B96,Summary!$B$12:$B$121,Summary!$AH$12:$AH$121)</f>
        <v>N</v>
      </c>
    </row>
    <row r="97" spans="2:8" x14ac:dyDescent="0.5">
      <c r="B97" s="396" t="s">
        <v>2776</v>
      </c>
      <c r="C97" s="396" t="str">
        <f>+_xlfn.XLOOKUP(B97,Summary!$B$12:$B$121,Summary!$W$12:$W$121)</f>
        <v>New field in 1SS. Applies when a distribution takes place</v>
      </c>
      <c r="D97" s="396" t="str">
        <f>+_xlfn.XLOOKUP(B97,Summary!$B$12:$B$121,Summary!$V$12:$V$121)</f>
        <v>Manual</v>
      </c>
      <c r="E97" s="396" t="str">
        <f>+_xlfn.XLOOKUP(B97,Summary!$B$12:$B$121,Summary!$L$12:$L$121)</f>
        <v>-</v>
      </c>
      <c r="F97" s="396" t="str">
        <f>+_xlfn.XLOOKUP(B97,Summary!$B$12:$B$121,Summary!$O$12:$O$121)</f>
        <v>-</v>
      </c>
      <c r="G97" s="396"/>
      <c r="H97" s="396" t="str">
        <f>+_xlfn.XLOOKUP(B97,Summary!$B$12:$B$121,Summary!$AH$12:$AH$121)</f>
        <v>N</v>
      </c>
    </row>
    <row r="98" spans="2:8" ht="33" x14ac:dyDescent="0.5">
      <c r="B98" s="396" t="s">
        <v>2775</v>
      </c>
      <c r="C98" s="396" t="str">
        <f>+_xlfn.XLOOKUP(B98,Summary!$B$12:$B$121,Summary!$W$12:$W$121)</f>
        <v>New field in 1SS. Applies when a distribution takes place</v>
      </c>
      <c r="D98" s="396" t="str">
        <f>+_xlfn.XLOOKUP(B98,Summary!$B$12:$B$121,Summary!$V$12:$V$121)</f>
        <v>Manual</v>
      </c>
      <c r="E98" s="396" t="str">
        <f>+_xlfn.XLOOKUP(B98,Summary!$B$12:$B$121,Summary!$L$12:$L$121)</f>
        <v xml:space="preserve"> - Screen: Loans --&gt; Fee --&gt; Fee Type</v>
      </c>
      <c r="F98" s="396" t="str">
        <f>+_xlfn.XLOOKUP(B98,Summary!$B$12:$B$121,Summary!$O$12:$O$121)</f>
        <v>Fee Name</v>
      </c>
      <c r="G98" s="396"/>
      <c r="H98" s="396" t="str">
        <f>+_xlfn.XLOOKUP(B98,Summary!$B$12:$B$121,Summary!$AH$12:$AH$121)</f>
        <v>Y</v>
      </c>
    </row>
    <row r="99" spans="2:8" x14ac:dyDescent="0.5">
      <c r="B99" s="396" t="s">
        <v>2778</v>
      </c>
      <c r="C99" s="396" t="str">
        <f>+_xlfn.XLOOKUP(B99,Summary!$B$12:$B$121,Summary!$W$12:$W$121)</f>
        <v>PTD how this new field can be integrated.</v>
      </c>
      <c r="D99" s="396" t="str">
        <f>+_xlfn.XLOOKUP(B99,Summary!$B$12:$B$121,Summary!$V$12:$V$121)</f>
        <v>Manual</v>
      </c>
      <c r="E99" s="396" t="str">
        <f>+_xlfn.XLOOKUP(B99,Summary!$B$12:$B$121,Summary!$L$12:$L$121)</f>
        <v>-</v>
      </c>
      <c r="F99" s="396" t="str">
        <f>+_xlfn.XLOOKUP(B99,Summary!$B$12:$B$121,Summary!$O$12:$O$121)</f>
        <v>Product</v>
      </c>
      <c r="G99" s="396"/>
      <c r="H99" s="396" t="str">
        <f>+_xlfn.XLOOKUP(B99,Summary!$B$12:$B$121,Summary!$AH$12:$AH$121)</f>
        <v>Y</v>
      </c>
    </row>
    <row r="100" spans="2:8" x14ac:dyDescent="0.5">
      <c r="B100" s="396" t="s">
        <v>2777</v>
      </c>
      <c r="C100" s="396" t="str">
        <f>+_xlfn.XLOOKUP(B100,Summary!$B$12:$B$121,Summary!$W$12:$W$121)</f>
        <v>PTD how this new field can be integrated.</v>
      </c>
      <c r="D100" s="396" t="str">
        <f>+_xlfn.XLOOKUP(B100,Summary!$B$12:$B$121,Summary!$V$12:$V$121)</f>
        <v>Manual</v>
      </c>
      <c r="E100" s="396" t="str">
        <f>+_xlfn.XLOOKUP(B100,Summary!$B$12:$B$121,Summary!$L$12:$L$121)</f>
        <v>-</v>
      </c>
      <c r="F100" s="396" t="str">
        <f>+_xlfn.XLOOKUP(B100,Summary!$B$12:$B$121,Summary!$O$12:$O$121)</f>
        <v>-</v>
      </c>
      <c r="G100" s="396"/>
      <c r="H100" s="396" t="str">
        <f>+_xlfn.XLOOKUP(B100,Summary!$B$12:$B$121,Summary!$AH$12:$AH$121)</f>
        <v>Y</v>
      </c>
    </row>
    <row r="101" spans="2:8" ht="132" x14ac:dyDescent="0.5">
      <c r="B101" s="396" t="s">
        <v>288</v>
      </c>
      <c r="C101" s="396" t="str">
        <f>+_xlfn.XLOOKUP(B101,Summary!$B$12:$B$121,Summary!$W$12:$W$121)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1" s="396" t="str">
        <f>+_xlfn.XLOOKUP(B101,Summary!$B$12:$B$121,Summary!$V$12:$V$121)</f>
        <v>Manual</v>
      </c>
      <c r="E101" s="396" t="str">
        <f>+_xlfn.XLOOKUP(B101,Summary!$B$12:$B$121,Summary!$L$12:$L$121)</f>
        <v>-</v>
      </c>
      <c r="F101" s="396" t="str">
        <f>+_xlfn.XLOOKUP(B101,Summary!$B$12:$B$121,Summary!$O$12:$O$121)</f>
        <v>-</v>
      </c>
      <c r="G101" s="396"/>
      <c r="H101" s="396" t="str">
        <f>+_xlfn.XLOOKUP(B101,Summary!$B$12:$B$121,Summary!$AH$12:$AH$121)</f>
        <v>Y</v>
      </c>
    </row>
    <row r="102" spans="2:8" ht="132" x14ac:dyDescent="0.5">
      <c r="B102" s="396" t="s">
        <v>294</v>
      </c>
      <c r="C102" s="396" t="str">
        <f>+_xlfn.XLOOKUP(B102,Summary!$B$12:$B$121,Summary!$W$12:$W$121)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2" s="396" t="str">
        <f>+_xlfn.XLOOKUP(B102,Summary!$B$12:$B$121,Summary!$V$12:$V$121)</f>
        <v>Manual</v>
      </c>
      <c r="E102" s="396" t="str">
        <f>+_xlfn.XLOOKUP(B102,Summary!$B$12:$B$121,Summary!$L$12:$L$121)</f>
        <v>-</v>
      </c>
      <c r="F102" s="396" t="str">
        <f>+_xlfn.XLOOKUP(B102,Summary!$B$12:$B$121,Summary!$O$12:$O$121)</f>
        <v>-</v>
      </c>
      <c r="G102" s="396"/>
      <c r="H102" s="396" t="str">
        <f>+_xlfn.XLOOKUP(B102,Summary!$B$12:$B$121,Summary!$AH$12:$AH$121)</f>
        <v>Y</v>
      </c>
    </row>
    <row r="103" spans="2:8" ht="132" x14ac:dyDescent="0.5">
      <c r="B103" s="396" t="s">
        <v>296</v>
      </c>
      <c r="C103" s="396" t="str">
        <f>+_xlfn.XLOOKUP(B103,Summary!$B$12:$B$121,Summary!$W$12:$W$121)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3" s="396" t="str">
        <f>+_xlfn.XLOOKUP(B103,Summary!$B$12:$B$121,Summary!$V$12:$V$121)</f>
        <v>Manual</v>
      </c>
      <c r="E103" s="396" t="str">
        <f>+_xlfn.XLOOKUP(B103,Summary!$B$12:$B$121,Summary!$L$12:$L$121)</f>
        <v>-</v>
      </c>
      <c r="F103" s="396" t="str">
        <f>+_xlfn.XLOOKUP(B103,Summary!$B$12:$B$121,Summary!$O$12:$O$121)</f>
        <v>-</v>
      </c>
      <c r="G103" s="396"/>
      <c r="H103" s="396" t="str">
        <f>+_xlfn.XLOOKUP(B103,Summary!$B$12:$B$121,Summary!$AH$12:$AH$121)</f>
        <v>Y</v>
      </c>
    </row>
    <row r="104" spans="2:8" ht="132" x14ac:dyDescent="0.5">
      <c r="B104" s="396" t="s">
        <v>299</v>
      </c>
      <c r="C104" s="396" t="str">
        <f>+_xlfn.XLOOKUP(B104,Summary!$B$12:$B$121,Summary!$W$12:$W$121)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4" s="396" t="str">
        <f>+_xlfn.XLOOKUP(B104,Summary!$B$12:$B$121,Summary!$V$12:$V$121)</f>
        <v>Manual</v>
      </c>
      <c r="E104" s="396" t="str">
        <f>+_xlfn.XLOOKUP(B104,Summary!$B$12:$B$121,Summary!$L$12:$L$121)</f>
        <v>-</v>
      </c>
      <c r="F104" s="396" t="str">
        <f>+_xlfn.XLOOKUP(B104,Summary!$B$12:$B$121,Summary!$O$12:$O$121)</f>
        <v>-</v>
      </c>
      <c r="G104" s="396"/>
      <c r="H104" s="396" t="str">
        <f>+_xlfn.XLOOKUP(B104,Summary!$B$12:$B$121,Summary!$AH$12:$AH$121)</f>
        <v>Y</v>
      </c>
    </row>
    <row r="105" spans="2:8" ht="132" x14ac:dyDescent="0.5">
      <c r="B105" s="396" t="s">
        <v>302</v>
      </c>
      <c r="C105" s="396" t="str">
        <f>+_xlfn.XLOOKUP(B105,Summary!$B$12:$B$121,Summary!$W$12:$W$121)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5" s="396" t="str">
        <f>+_xlfn.XLOOKUP(B105,Summary!$B$12:$B$121,Summary!$V$12:$V$121)</f>
        <v>Manual</v>
      </c>
      <c r="E105" s="396" t="str">
        <f>+_xlfn.XLOOKUP(B105,Summary!$B$12:$B$121,Summary!$L$12:$L$121)</f>
        <v>-</v>
      </c>
      <c r="F105" s="396" t="str">
        <f>+_xlfn.XLOOKUP(B105,Summary!$B$12:$B$121,Summary!$O$12:$O$121)</f>
        <v>-</v>
      </c>
      <c r="G105" s="396"/>
      <c r="H105" s="396" t="str">
        <f>+_xlfn.XLOOKUP(B105,Summary!$B$12:$B$121,Summary!$AH$12:$AH$121)</f>
        <v>Y</v>
      </c>
    </row>
    <row r="106" spans="2:8" ht="132" x14ac:dyDescent="0.5">
      <c r="B106" s="396" t="s">
        <v>304</v>
      </c>
      <c r="C106" s="396" t="str">
        <f>+_xlfn.XLOOKUP(B106,Summary!$B$12:$B$121,Summary!$W$12:$W$121)</f>
        <v>To be confirmed by the user:
- whether the field is needed and in which phase.
- If this field belong to the SPV entities.
To be confirmed by Aqua Team: 
- whether they have this information available, if it is correctly calculated and at which stage they can provide it. 
Potential requirement to include in New Mercurio and flow to 1SS.</v>
      </c>
      <c r="D106" s="396" t="str">
        <f>+_xlfn.XLOOKUP(B106,Summary!$B$12:$B$121,Summary!$V$12:$V$121)</f>
        <v>Manual</v>
      </c>
      <c r="E106" s="396" t="str">
        <f>+_xlfn.XLOOKUP(B106,Summary!$B$12:$B$121,Summary!$L$12:$L$121)</f>
        <v>-</v>
      </c>
      <c r="F106" s="396" t="str">
        <f>+_xlfn.XLOOKUP(B106,Summary!$B$12:$B$121,Summary!$O$12:$O$121)</f>
        <v>-</v>
      </c>
      <c r="G106" s="396"/>
      <c r="H106" s="396" t="str">
        <f>+_xlfn.XLOOKUP(B106,Summary!$B$12:$B$121,Summary!$AH$12:$AH$121)</f>
        <v>Y</v>
      </c>
    </row>
    <row r="107" spans="2:8" x14ac:dyDescent="0.5">
      <c r="B107" s="396" t="s">
        <v>2800</v>
      </c>
      <c r="C107" s="396" t="str">
        <f>+_xlfn.XLOOKUP(B107,Summary!$B$12:$B$121,Summary!$W$12:$W$121)</f>
        <v>PTD how this new field can be integrated.</v>
      </c>
      <c r="D107" s="396" t="str">
        <f>+_xlfn.XLOOKUP(B107,Summary!$B$12:$B$121,Summary!$V$12:$V$121)</f>
        <v>Manual</v>
      </c>
      <c r="E107" s="396" t="str">
        <f>+_xlfn.XLOOKUP(B107,Summary!$B$12:$B$121,Summary!$L$12:$L$121)</f>
        <v>-</v>
      </c>
      <c r="F107" s="396" t="str">
        <f>+_xlfn.XLOOKUP(B107,Summary!$B$12:$B$121,Summary!$O$12:$O$121)</f>
        <v>-</v>
      </c>
      <c r="G107" s="396"/>
      <c r="H107" s="396" t="str">
        <f>+_xlfn.XLOOKUP(B107,Summary!$B$12:$B$121,Summary!$AH$12:$AH$121)</f>
        <v>N</v>
      </c>
    </row>
    <row r="108" spans="2:8" ht="49.5" x14ac:dyDescent="0.5">
      <c r="B108" s="397" t="s">
        <v>332</v>
      </c>
      <c r="C108" s="397" t="str">
        <f>+_xlfn.XLOOKUP(B108,Summary!$B$12:$B$121,Summary!$W$12:$W$121)</f>
        <v>To be confirmed by the user:
- The start and end limits of this date.</v>
      </c>
      <c r="D108" s="397" t="str">
        <f>+_xlfn.XLOOKUP(B108,Summary!$B$12:$B$121,Summary!$V$12:$V$121)</f>
        <v>Credit Approval</v>
      </c>
      <c r="E108" s="397" t="str">
        <f>+_xlfn.XLOOKUP(B108,Summary!$B$12:$B$121,Summary!$L$12:$L$121)</f>
        <v xml:space="preserve"> - Screen: Loans --&gt; Loan Details --&gt; Terms --&gt; Signature Date</v>
      </c>
      <c r="F108" s="397" t="str">
        <f>+_xlfn.XLOOKUP(B108,Summary!$B$12:$B$121,Summary!$O$12:$O$121)</f>
        <v>Signing date</v>
      </c>
      <c r="G108" s="397"/>
      <c r="H108" s="397" t="str">
        <f>+_xlfn.XLOOKUP(B108,Summary!$B$12:$B$121,Summary!$AH$12:$AH$121)</f>
        <v>N</v>
      </c>
    </row>
    <row r="109" spans="2:8" ht="33" x14ac:dyDescent="0.5">
      <c r="B109" s="397" t="s">
        <v>337</v>
      </c>
      <c r="C109" s="397" t="str">
        <f>+_xlfn.XLOOKUP(B109,Summary!$B$12:$B$121,Summary!$W$12:$W$121)</f>
        <v>To be confirmed by the user:
- The start and end limits of this date.</v>
      </c>
      <c r="D109" s="397" t="str">
        <f>+_xlfn.XLOOKUP(B109,Summary!$B$12:$B$121,Summary!$V$12:$V$121)</f>
        <v>Manual</v>
      </c>
      <c r="E109" s="397" t="str">
        <f>+_xlfn.XLOOKUP(B109,Summary!$B$12:$B$121,Summary!$L$12:$L$121)</f>
        <v>-</v>
      </c>
      <c r="F109" s="397" t="str">
        <f>+_xlfn.XLOOKUP(B109,Summary!$B$12:$B$121,Summary!$O$12:$O$121)</f>
        <v>-</v>
      </c>
      <c r="G109" s="397"/>
      <c r="H109" s="397" t="str">
        <f>+_xlfn.XLOOKUP(B109,Summary!$B$12:$B$121,Summary!$AH$12:$AH$121)</f>
        <v>N</v>
      </c>
    </row>
    <row r="110" spans="2:8" x14ac:dyDescent="0.5">
      <c r="B110" s="397" t="s">
        <v>417</v>
      </c>
      <c r="C110" s="397" t="str">
        <f>+_xlfn.XLOOKUP(B110,Summary!$B$12:$B$121,Summary!$W$12:$W$121)</f>
        <v>N/A (ready to be integrated trhough New Mercurio)</v>
      </c>
      <c r="D110" s="397" t="str">
        <f>+_xlfn.XLOOKUP(B110,Summary!$B$12:$B$121,Summary!$V$12:$V$121)</f>
        <v>Credit Approval</v>
      </c>
      <c r="E110" s="397" t="str">
        <f>+_xlfn.XLOOKUP(B110,Summary!$B$12:$B$121,Summary!$L$12:$L$121)</f>
        <v>-</v>
      </c>
      <c r="F110" s="397" t="str">
        <f>+_xlfn.XLOOKUP(B110,Summary!$B$12:$B$121,Summary!$O$12:$O$121)</f>
        <v>Add Participants - %</v>
      </c>
      <c r="G110" s="397"/>
      <c r="H110" s="397" t="str">
        <f>+_xlfn.XLOOKUP(B110,Summary!$B$12:$B$121,Summary!$AH$12:$AH$121)</f>
        <v>N</v>
      </c>
    </row>
    <row r="111" spans="2:8" ht="82.5" x14ac:dyDescent="0.5">
      <c r="B111" s="397" t="s">
        <v>420</v>
      </c>
      <c r="C111" s="397" t="str">
        <f>+_xlfn.XLOOKUP(B111,Summary!$B$12:$B$121,Summary!$W$12:$W$121)</f>
        <v>To be confirmed by the user:
- If this field can be retrieved from LFRC.
To be confirmed by Mercurio Team:
- New field to be created in New Mercurio and then flow to 1SS.</v>
      </c>
      <c r="D111" s="397" t="str">
        <f>+_xlfn.XLOOKUP(B111,Summary!$B$12:$B$121,Summary!$V$12:$V$121)</f>
        <v>Credit Approval</v>
      </c>
      <c r="E111" s="397" t="str">
        <f>+_xlfn.XLOOKUP(B111,Summary!$B$12:$B$121,Summary!$L$12:$L$121)</f>
        <v>-</v>
      </c>
      <c r="F111" s="397" t="str">
        <f>+_xlfn.XLOOKUP(B111,Summary!$B$12:$B$121,Summary!$O$12:$O$121)</f>
        <v>-</v>
      </c>
      <c r="G111" s="397"/>
      <c r="H111" s="397" t="str">
        <f>+_xlfn.XLOOKUP(B111,Summary!$B$12:$B$121,Summary!$AH$12:$AH$121)</f>
        <v>N</v>
      </c>
    </row>
    <row r="112" spans="2:8" ht="99" x14ac:dyDescent="0.5">
      <c r="B112" s="397" t="s">
        <v>422</v>
      </c>
      <c r="C112" s="397" t="str">
        <f>+_xlfn.XLOOKUP(B112,Summary!$B$12:$B$121,Summary!$W$12:$W$121)</f>
        <v>To be confirmed by the user:
- If this field can be retrieved from LFRC.
- How is this to be represented in the 1SS?
To be confirmed by Mercurio Team:
- New field to be created in New Mercurio and then flow to 1SS.</v>
      </c>
      <c r="D112" s="397" t="str">
        <f>+_xlfn.XLOOKUP(B112,Summary!$B$12:$B$121,Summary!$V$12:$V$121)</f>
        <v>Credit Approval</v>
      </c>
      <c r="E112" s="397" t="str">
        <f>+_xlfn.XLOOKUP(B112,Summary!$B$12:$B$121,Summary!$L$12:$L$121)</f>
        <v>-</v>
      </c>
      <c r="F112" s="397" t="str">
        <f>+_xlfn.XLOOKUP(B112,Summary!$B$12:$B$121,Summary!$O$12:$O$121)</f>
        <v>-</v>
      </c>
      <c r="G112" s="397"/>
      <c r="H112" s="397" t="str">
        <f>+_xlfn.XLOOKUP(B112,Summary!$B$12:$B$121,Summary!$AH$12:$AH$121)</f>
        <v>N</v>
      </c>
    </row>
  </sheetData>
  <autoFilter ref="B6:H112" xr:uid="{7EB8B26F-F682-401E-AD95-1F60B3F3E9E4}"/>
  <mergeCells count="1">
    <mergeCell ref="B5:H5"/>
  </mergeCells>
  <conditionalFormatting sqref="K5">
    <cfRule type="cellIs" dxfId="1" priority="1" operator="equal">
      <formula>"No"</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807A2-C361-42DF-BF18-2BBAB4A2F0E9}">
  <sheetPr filterMode="1">
    <tabColor theme="8"/>
  </sheetPr>
  <dimension ref="A1:BP98"/>
  <sheetViews>
    <sheetView topLeftCell="F1" zoomScale="85" zoomScaleNormal="85" workbookViewId="0">
      <selection activeCell="J76" sqref="J76"/>
    </sheetView>
  </sheetViews>
  <sheetFormatPr defaultColWidth="8.54296875" defaultRowHeight="18" outlineLevelCol="1" x14ac:dyDescent="0.55000000000000004"/>
  <cols>
    <col min="1" max="1" width="11.54296875" style="26" bestFit="1" customWidth="1"/>
    <col min="2" max="2" width="15.81640625" style="6" bestFit="1" customWidth="1"/>
    <col min="3" max="3" width="23.54296875" style="7" customWidth="1"/>
    <col min="4" max="4" width="62.453125" style="7" customWidth="1"/>
    <col min="5" max="5" width="94.453125" style="7" customWidth="1"/>
    <col min="6" max="6" width="23.1796875" style="8" customWidth="1"/>
    <col min="7" max="7" width="21" style="9" bestFit="1" customWidth="1"/>
    <col min="8" max="8" width="21.1796875" style="6" customWidth="1"/>
    <col min="9" max="9" width="24.26953125" style="6" bestFit="1" customWidth="1"/>
    <col min="10" max="10" width="58.1796875" style="128" bestFit="1" customWidth="1"/>
    <col min="11" max="11" width="47" style="87" customWidth="1"/>
    <col min="12" max="12" width="16.453125" style="26" customWidth="1"/>
    <col min="13" max="13" width="20" style="26" customWidth="1"/>
    <col min="14" max="14" width="26.81640625" style="6" customWidth="1"/>
    <col min="15" max="15" width="87.54296875" style="128" customWidth="1"/>
    <col min="16" max="16" width="117.453125" style="128" customWidth="1"/>
    <col min="17" max="17" width="93.81640625" style="128" customWidth="1"/>
    <col min="18" max="18" width="52.81640625" style="128" customWidth="1"/>
    <col min="19" max="19" width="142.453125" style="6" customWidth="1"/>
    <col min="20" max="20" width="37.81640625" style="128" customWidth="1"/>
    <col min="21" max="21" width="73.54296875" style="128" customWidth="1"/>
    <col min="22" max="22" width="23.81640625" style="142" customWidth="1"/>
    <col min="23" max="23" width="63.81640625" style="138" customWidth="1"/>
    <col min="24" max="24" width="39" style="143" customWidth="1"/>
    <col min="25" max="25" width="15.453125" style="6" customWidth="1"/>
    <col min="26" max="26" width="12.54296875" style="26" customWidth="1"/>
    <col min="27" max="27" width="18.81640625" style="26" customWidth="1"/>
    <col min="28" max="28" width="21.1796875" style="40" customWidth="1"/>
    <col min="29" max="30" width="21.81640625" style="26" customWidth="1"/>
    <col min="31" max="31" width="14.81640625" style="26" customWidth="1"/>
    <col min="32" max="32" width="38.1796875" style="40" customWidth="1" outlineLevel="1"/>
    <col min="33" max="33" width="33.453125" style="6" customWidth="1" outlineLevel="1"/>
    <col min="34" max="34" width="42.81640625" style="6" customWidth="1" outlineLevel="1"/>
    <col min="35" max="35" width="255.54296875" style="6" customWidth="1" outlineLevel="1"/>
    <col min="36" max="36" width="84.1796875" style="6" customWidth="1" outlineLevel="1"/>
    <col min="37" max="37" width="15" style="6" customWidth="1" outlineLevel="1"/>
    <col min="38" max="38" width="20.453125" style="6" customWidth="1" outlineLevel="1"/>
    <col min="39" max="39" width="18.54296875" style="6" customWidth="1" outlineLevel="1"/>
    <col min="40" max="40" width="21.1796875" style="6" customWidth="1" outlineLevel="1"/>
    <col min="41" max="41" width="154.453125" style="22" customWidth="1" outlineLevel="1"/>
    <col min="42" max="42" width="65.453125" style="22" customWidth="1" outlineLevel="1"/>
    <col min="43" max="43" width="15" style="22" customWidth="1" outlineLevel="1"/>
    <col min="44" max="44" width="60.54296875" style="22" customWidth="1" outlineLevel="1"/>
    <col min="45" max="45" width="48.54296875" style="6" customWidth="1" outlineLevel="1"/>
    <col min="46" max="46" width="36.54296875" style="26" customWidth="1" outlineLevel="1"/>
    <col min="47" max="47" width="30.1796875" style="6" customWidth="1" outlineLevel="1"/>
    <col min="48" max="48" width="31.1796875" style="6" customWidth="1" outlineLevel="1"/>
    <col min="49" max="49" width="23" style="6" customWidth="1" outlineLevel="1"/>
    <col min="50" max="50" width="39.1796875" style="6" customWidth="1" outlineLevel="1"/>
    <col min="51" max="52" width="32.1796875" style="6" customWidth="1" outlineLevel="1"/>
    <col min="53" max="53" width="19.1796875" style="6" customWidth="1" outlineLevel="1"/>
    <col min="54" max="54" width="212.1796875" style="128" customWidth="1" outlineLevel="1"/>
    <col min="55" max="55" width="25.453125" style="22" customWidth="1" outlineLevel="1"/>
    <col min="56" max="56" width="21.81640625" style="22" customWidth="1" outlineLevel="1"/>
    <col min="57" max="57" width="91.453125" style="22" customWidth="1" outlineLevel="1"/>
    <col min="58" max="58" width="21.1796875" style="22" customWidth="1" outlineLevel="1"/>
    <col min="59" max="59" width="141.81640625" style="128" customWidth="1" outlineLevel="1"/>
    <col min="60" max="60" width="9.81640625" style="6" customWidth="1" outlineLevel="1"/>
    <col min="61" max="61" width="12.54296875" style="26" customWidth="1" outlineLevel="1"/>
    <col min="62" max="62" width="203.54296875" style="22" customWidth="1" outlineLevel="1"/>
    <col min="63" max="63" width="29.1796875" style="26" customWidth="1" outlineLevel="1"/>
    <col min="64" max="64" width="37.1796875" style="26" customWidth="1" outlineLevel="1"/>
    <col min="65" max="65" width="23.1796875" style="26" customWidth="1" outlineLevel="1"/>
    <col min="66" max="66" width="23.1796875" style="40" customWidth="1" outlineLevel="1"/>
    <col min="67" max="67" width="34.54296875" style="26" customWidth="1"/>
    <col min="68" max="68" width="94.54296875" style="26" customWidth="1"/>
    <col min="69" max="16384" width="8.54296875" style="26"/>
  </cols>
  <sheetData>
    <row r="1" spans="1:68" s="7" customFormat="1" ht="81" customHeight="1" x14ac:dyDescent="0.55000000000000004">
      <c r="A1" s="5"/>
      <c r="B1" s="6"/>
      <c r="F1" s="8"/>
      <c r="G1" s="9"/>
      <c r="H1" s="10" t="s">
        <v>458</v>
      </c>
      <c r="I1" s="11" t="s">
        <v>459</v>
      </c>
      <c r="J1" s="12"/>
      <c r="K1" s="13"/>
      <c r="N1" s="6"/>
      <c r="O1" s="12"/>
      <c r="P1" s="14"/>
      <c r="Q1" s="12"/>
      <c r="R1" s="12"/>
      <c r="S1" s="6"/>
      <c r="T1" s="12"/>
      <c r="U1" s="12"/>
      <c r="V1" s="15"/>
      <c r="W1" s="13"/>
      <c r="X1" s="16"/>
      <c r="Y1" s="5"/>
      <c r="Z1" s="6"/>
      <c r="AA1" s="17"/>
      <c r="AB1" s="18"/>
      <c r="AF1" s="18"/>
      <c r="AG1" s="6"/>
      <c r="AH1" s="6"/>
      <c r="AI1" s="6"/>
      <c r="AJ1" s="19"/>
      <c r="AK1" s="6"/>
      <c r="AL1" s="6"/>
      <c r="AM1" s="6"/>
      <c r="AN1" s="6"/>
      <c r="AO1" s="20"/>
      <c r="AP1" s="20"/>
      <c r="AQ1" s="20"/>
      <c r="AR1" s="20"/>
      <c r="AS1" s="19"/>
      <c r="AT1" s="21"/>
      <c r="AU1" s="6"/>
      <c r="AV1" s="6"/>
      <c r="AW1" s="6"/>
      <c r="AX1" s="6"/>
      <c r="AY1" s="6"/>
      <c r="AZ1" s="6"/>
      <c r="BA1" s="6"/>
      <c r="BB1" s="12"/>
      <c r="BC1" s="22"/>
      <c r="BD1" s="22"/>
      <c r="BE1" s="22"/>
      <c r="BF1" s="20"/>
      <c r="BG1" s="12"/>
      <c r="BH1" s="6"/>
      <c r="BJ1" s="20"/>
      <c r="BM1" s="7" t="s">
        <v>460</v>
      </c>
      <c r="BN1" s="18" t="s">
        <v>460</v>
      </c>
    </row>
    <row r="2" spans="1:68" ht="161.5" customHeight="1" x14ac:dyDescent="0.55000000000000004">
      <c r="A2" s="23" t="s">
        <v>461</v>
      </c>
      <c r="B2" s="11" t="s">
        <v>462</v>
      </c>
      <c r="C2" s="23" t="s">
        <v>461</v>
      </c>
      <c r="D2" s="23" t="s">
        <v>461</v>
      </c>
      <c r="E2" s="335" t="s">
        <v>461</v>
      </c>
      <c r="F2" s="24" t="s">
        <v>458</v>
      </c>
      <c r="G2" s="25"/>
      <c r="H2" s="26"/>
      <c r="I2" s="26"/>
      <c r="J2" s="27" t="s">
        <v>463</v>
      </c>
      <c r="K2" s="28" t="s">
        <v>464</v>
      </c>
      <c r="L2" s="29"/>
      <c r="M2" s="29"/>
      <c r="N2" s="27"/>
      <c r="O2" s="27"/>
      <c r="P2" s="29" t="s">
        <v>465</v>
      </c>
      <c r="Q2" s="27"/>
      <c r="R2" s="27"/>
      <c r="S2" s="11"/>
      <c r="T2" s="29"/>
      <c r="U2" s="29"/>
      <c r="V2" s="26"/>
      <c r="W2" s="30"/>
      <c r="X2" s="30"/>
      <c r="Y2" s="31" t="s">
        <v>466</v>
      </c>
      <c r="Z2" s="32" t="s">
        <v>461</v>
      </c>
      <c r="AA2" s="33"/>
      <c r="AB2" s="29" t="s">
        <v>467</v>
      </c>
      <c r="AC2" s="29" t="s">
        <v>468</v>
      </c>
      <c r="AD2" s="29" t="s">
        <v>468</v>
      </c>
      <c r="AE2" s="29" t="s">
        <v>468</v>
      </c>
      <c r="AF2" s="29"/>
      <c r="AG2" s="34" t="s">
        <v>469</v>
      </c>
      <c r="AH2" s="34"/>
      <c r="AI2" s="34"/>
      <c r="AJ2" s="35"/>
      <c r="AK2" s="34"/>
      <c r="AL2" s="11" t="s">
        <v>470</v>
      </c>
      <c r="AM2" s="36" t="s">
        <v>471</v>
      </c>
      <c r="AN2" s="36"/>
      <c r="AO2" s="36"/>
      <c r="AP2" s="37"/>
      <c r="AQ2" s="37"/>
      <c r="AR2" s="38" t="s">
        <v>472</v>
      </c>
      <c r="AU2" s="29" t="s">
        <v>473</v>
      </c>
      <c r="AV2" s="29"/>
      <c r="AW2" s="29"/>
      <c r="AX2" s="29"/>
      <c r="AY2" s="29"/>
      <c r="AZ2" s="29"/>
      <c r="BA2" s="29"/>
      <c r="BB2" s="39"/>
      <c r="BC2" s="29" t="s">
        <v>474</v>
      </c>
      <c r="BD2" s="29" t="s">
        <v>475</v>
      </c>
      <c r="BE2" s="29" t="s">
        <v>476</v>
      </c>
      <c r="BF2" s="29" t="s">
        <v>477</v>
      </c>
      <c r="BG2" s="29" t="s">
        <v>478</v>
      </c>
      <c r="BH2" s="11" t="s">
        <v>479</v>
      </c>
      <c r="BI2" s="29"/>
      <c r="BJ2" s="29" t="s">
        <v>480</v>
      </c>
      <c r="BM2" s="40" t="s">
        <v>481</v>
      </c>
    </row>
    <row r="3" spans="1:68" s="6" customFormat="1" ht="18" customHeight="1" x14ac:dyDescent="0.5">
      <c r="A3" s="41" t="s">
        <v>482</v>
      </c>
      <c r="B3" s="42" t="s">
        <v>483</v>
      </c>
      <c r="C3" s="43" t="s">
        <v>34</v>
      </c>
      <c r="D3" s="43" t="s">
        <v>448</v>
      </c>
      <c r="E3" s="43" t="s">
        <v>484</v>
      </c>
      <c r="F3" s="44" t="s">
        <v>485</v>
      </c>
      <c r="G3" s="339" t="s">
        <v>486</v>
      </c>
      <c r="H3" s="42" t="s">
        <v>487</v>
      </c>
      <c r="I3" s="42" t="s">
        <v>488</v>
      </c>
      <c r="J3" s="337" t="s">
        <v>489</v>
      </c>
      <c r="K3" s="47" t="s">
        <v>490</v>
      </c>
      <c r="L3" s="48" t="s">
        <v>491</v>
      </c>
      <c r="M3" s="48" t="s">
        <v>492</v>
      </c>
      <c r="N3" s="48" t="s">
        <v>493</v>
      </c>
      <c r="O3" s="48" t="s">
        <v>494</v>
      </c>
      <c r="P3" s="49" t="s">
        <v>28</v>
      </c>
      <c r="Q3" s="50" t="s">
        <v>495</v>
      </c>
      <c r="R3" s="50" t="s">
        <v>496</v>
      </c>
      <c r="S3" s="50" t="s">
        <v>497</v>
      </c>
      <c r="T3" s="342" t="s">
        <v>498</v>
      </c>
      <c r="U3" s="51" t="s">
        <v>499</v>
      </c>
      <c r="V3" s="52" t="s">
        <v>500</v>
      </c>
      <c r="W3" s="53" t="s">
        <v>501</v>
      </c>
      <c r="X3" s="54" t="s">
        <v>502</v>
      </c>
      <c r="Y3" s="42" t="s">
        <v>301</v>
      </c>
      <c r="Z3" s="55" t="s">
        <v>503</v>
      </c>
      <c r="AA3" s="56" t="s">
        <v>504</v>
      </c>
      <c r="AB3" s="57" t="s">
        <v>505</v>
      </c>
      <c r="AC3" s="56" t="s">
        <v>506</v>
      </c>
      <c r="AD3" s="56" t="s">
        <v>507</v>
      </c>
      <c r="AE3" s="56" t="s">
        <v>508</v>
      </c>
      <c r="AF3" s="58" t="s">
        <v>509</v>
      </c>
      <c r="AG3" s="56" t="s">
        <v>510</v>
      </c>
      <c r="AH3" s="56" t="s">
        <v>511</v>
      </c>
      <c r="AI3" s="59" t="s">
        <v>512</v>
      </c>
      <c r="AJ3" s="59" t="s">
        <v>513</v>
      </c>
      <c r="AK3" s="58" t="s">
        <v>514</v>
      </c>
      <c r="AL3" s="60" t="s">
        <v>515</v>
      </c>
      <c r="AM3" s="61" t="s">
        <v>510</v>
      </c>
      <c r="AN3" s="61" t="s">
        <v>511</v>
      </c>
      <c r="AO3" s="61" t="s">
        <v>516</v>
      </c>
      <c r="AP3" s="61" t="s">
        <v>513</v>
      </c>
      <c r="AQ3" s="61" t="s">
        <v>517</v>
      </c>
      <c r="AR3" s="56" t="s">
        <v>518</v>
      </c>
      <c r="AS3" s="56" t="s">
        <v>519</v>
      </c>
      <c r="AT3" s="56" t="s">
        <v>520</v>
      </c>
      <c r="AU3" s="56" t="s">
        <v>521</v>
      </c>
      <c r="AV3" s="56" t="s">
        <v>522</v>
      </c>
      <c r="AW3" s="56" t="s">
        <v>523</v>
      </c>
      <c r="AX3" s="56" t="s">
        <v>524</v>
      </c>
      <c r="AY3" s="56" t="s">
        <v>525</v>
      </c>
      <c r="AZ3" s="56" t="s">
        <v>526</v>
      </c>
      <c r="BA3" s="56" t="s">
        <v>527</v>
      </c>
      <c r="BB3" s="47" t="s">
        <v>528</v>
      </c>
      <c r="BC3" s="62" t="s">
        <v>529</v>
      </c>
      <c r="BD3" s="62" t="s">
        <v>475</v>
      </c>
      <c r="BE3" s="62" t="s">
        <v>476</v>
      </c>
      <c r="BF3" s="62" t="s">
        <v>530</v>
      </c>
      <c r="BG3" s="63" t="s">
        <v>531</v>
      </c>
      <c r="BH3" s="62" t="s">
        <v>532</v>
      </c>
      <c r="BI3" s="64" t="s">
        <v>533</v>
      </c>
      <c r="BJ3" s="54" t="s">
        <v>534</v>
      </c>
      <c r="BK3" s="54" t="s">
        <v>535</v>
      </c>
      <c r="BL3" s="65" t="s">
        <v>536</v>
      </c>
      <c r="BM3" s="65" t="s">
        <v>537</v>
      </c>
      <c r="BN3" s="66" t="s">
        <v>538</v>
      </c>
      <c r="BO3" s="53" t="s">
        <v>502</v>
      </c>
      <c r="BP3" s="53" t="s">
        <v>539</v>
      </c>
    </row>
    <row r="4" spans="1:68" ht="34.4" hidden="1" customHeight="1" x14ac:dyDescent="0.35">
      <c r="A4" s="67">
        <v>69</v>
      </c>
      <c r="B4" s="68">
        <v>193</v>
      </c>
      <c r="C4" s="68" t="s">
        <v>118</v>
      </c>
      <c r="D4" s="336" t="s">
        <v>540</v>
      </c>
      <c r="E4" s="68"/>
      <c r="F4" s="69" t="s">
        <v>541</v>
      </c>
      <c r="G4" s="160" t="s">
        <v>542</v>
      </c>
      <c r="H4" s="68" t="s">
        <v>541</v>
      </c>
      <c r="I4" s="68" t="s">
        <v>118</v>
      </c>
      <c r="J4" s="71" t="s">
        <v>543</v>
      </c>
      <c r="K4" s="70" t="s">
        <v>544</v>
      </c>
      <c r="L4" s="70" t="s">
        <v>545</v>
      </c>
      <c r="M4" s="70" t="s">
        <v>545</v>
      </c>
      <c r="N4" s="72" t="s">
        <v>546</v>
      </c>
      <c r="O4" s="71" t="s">
        <v>199</v>
      </c>
      <c r="P4" s="73" t="s">
        <v>547</v>
      </c>
      <c r="Q4" s="71" t="s">
        <v>548</v>
      </c>
      <c r="R4" s="71"/>
      <c r="S4" s="70" t="s">
        <v>549</v>
      </c>
      <c r="T4" s="343" t="s">
        <v>16</v>
      </c>
      <c r="U4" s="73"/>
      <c r="V4" s="70" t="s">
        <v>542</v>
      </c>
      <c r="W4" s="73" t="s">
        <v>550</v>
      </c>
      <c r="X4" s="74"/>
      <c r="Y4" s="68" t="s">
        <v>16</v>
      </c>
      <c r="Z4" s="75" t="s">
        <v>551</v>
      </c>
      <c r="AA4" s="68"/>
      <c r="AB4" s="76" t="s">
        <v>552</v>
      </c>
      <c r="AC4" s="68">
        <v>0</v>
      </c>
      <c r="AD4" s="68">
        <v>1</v>
      </c>
      <c r="AE4" s="68">
        <v>1</v>
      </c>
      <c r="AF4" s="77" t="s">
        <v>553</v>
      </c>
      <c r="AG4" s="78" t="s">
        <v>292</v>
      </c>
      <c r="AH4" s="134" t="s">
        <v>293</v>
      </c>
      <c r="AI4" s="68"/>
      <c r="AJ4" s="68"/>
      <c r="AK4" s="79" t="s">
        <v>554</v>
      </c>
      <c r="AL4" s="68" t="s">
        <v>199</v>
      </c>
      <c r="AM4" s="68" t="s">
        <v>199</v>
      </c>
      <c r="AN4" s="68" t="s">
        <v>200</v>
      </c>
      <c r="AO4" s="74"/>
      <c r="AP4" s="74"/>
      <c r="AQ4" s="79" t="s">
        <v>554</v>
      </c>
      <c r="AR4" s="74"/>
      <c r="AS4" s="68"/>
      <c r="AT4" s="68"/>
      <c r="AU4" s="70" t="s">
        <v>555</v>
      </c>
      <c r="AV4" s="70"/>
      <c r="AW4" s="70"/>
      <c r="AX4" s="70" t="s">
        <v>556</v>
      </c>
      <c r="AY4" s="70" t="s">
        <v>556</v>
      </c>
      <c r="AZ4" s="70"/>
      <c r="BA4" s="70"/>
      <c r="BB4" s="73" t="s">
        <v>557</v>
      </c>
      <c r="BC4" s="74" t="s">
        <v>13</v>
      </c>
      <c r="BD4" s="74" t="s">
        <v>558</v>
      </c>
      <c r="BE4" s="74" t="s">
        <v>559</v>
      </c>
      <c r="BF4" s="74" t="s">
        <v>560</v>
      </c>
      <c r="BG4" s="73" t="s">
        <v>561</v>
      </c>
      <c r="BH4" s="68" t="s">
        <v>13</v>
      </c>
      <c r="BI4" s="68">
        <v>1</v>
      </c>
      <c r="BJ4" s="74" t="s">
        <v>562</v>
      </c>
      <c r="BK4" s="80"/>
      <c r="BL4" s="80" t="s">
        <v>563</v>
      </c>
      <c r="BM4" s="81" t="s">
        <v>564</v>
      </c>
      <c r="BN4" s="81" t="s">
        <v>565</v>
      </c>
      <c r="BO4" s="82" t="s">
        <v>566</v>
      </c>
      <c r="BP4" s="83"/>
    </row>
    <row r="5" spans="1:68" ht="90" hidden="1" x14ac:dyDescent="0.35">
      <c r="A5" s="84">
        <v>62</v>
      </c>
      <c r="B5" s="68">
        <v>7</v>
      </c>
      <c r="C5" s="68" t="s">
        <v>187</v>
      </c>
      <c r="D5" s="68" t="s">
        <v>567</v>
      </c>
      <c r="E5" s="68"/>
      <c r="F5" s="69" t="s">
        <v>568</v>
      </c>
      <c r="G5" s="160" t="s">
        <v>542</v>
      </c>
      <c r="H5" s="68" t="s">
        <v>568</v>
      </c>
      <c r="I5" s="68" t="s">
        <v>187</v>
      </c>
      <c r="J5" s="71" t="s">
        <v>569</v>
      </c>
      <c r="K5" s="70" t="s">
        <v>570</v>
      </c>
      <c r="L5" s="70" t="s">
        <v>571</v>
      </c>
      <c r="M5" s="70" t="s">
        <v>571</v>
      </c>
      <c r="N5" s="68" t="s">
        <v>183</v>
      </c>
      <c r="O5" s="71" t="s">
        <v>572</v>
      </c>
      <c r="P5" s="73" t="s">
        <v>573</v>
      </c>
      <c r="Q5" s="71"/>
      <c r="R5" s="71"/>
      <c r="S5" s="68"/>
      <c r="T5" s="343" t="s">
        <v>16</v>
      </c>
      <c r="U5" s="73" t="s">
        <v>574</v>
      </c>
      <c r="V5" s="70" t="s">
        <v>542</v>
      </c>
      <c r="W5" s="73" t="s">
        <v>575</v>
      </c>
      <c r="X5" s="74" t="s">
        <v>576</v>
      </c>
      <c r="Y5" s="68" t="s">
        <v>16</v>
      </c>
      <c r="Z5" s="75"/>
      <c r="AA5" s="68" t="s">
        <v>577</v>
      </c>
      <c r="AB5" s="76" t="s">
        <v>552</v>
      </c>
      <c r="AC5" s="68">
        <v>0</v>
      </c>
      <c r="AD5" s="68">
        <v>1</v>
      </c>
      <c r="AE5" s="75">
        <v>1</v>
      </c>
      <c r="AF5" s="77" t="s">
        <v>578</v>
      </c>
      <c r="AG5" s="175" t="s">
        <v>185</v>
      </c>
      <c r="AH5" s="78" t="s">
        <v>186</v>
      </c>
      <c r="AI5" s="79" t="s">
        <v>579</v>
      </c>
      <c r="AJ5" s="70"/>
      <c r="AK5" s="79" t="s">
        <v>554</v>
      </c>
      <c r="AL5" s="68" t="s">
        <v>183</v>
      </c>
      <c r="AM5" s="68" t="s">
        <v>183</v>
      </c>
      <c r="AN5" s="68" t="s">
        <v>184</v>
      </c>
      <c r="AO5" s="73" t="s">
        <v>580</v>
      </c>
      <c r="AP5" s="73"/>
      <c r="AQ5" s="79" t="s">
        <v>554</v>
      </c>
      <c r="AR5" s="73" t="s">
        <v>581</v>
      </c>
      <c r="AS5" s="68" t="s">
        <v>582</v>
      </c>
      <c r="AT5" s="68"/>
      <c r="AU5" s="70" t="s">
        <v>583</v>
      </c>
      <c r="AV5" s="68" t="s">
        <v>556</v>
      </c>
      <c r="AW5" s="68"/>
      <c r="AX5" s="68"/>
      <c r="AY5" s="68" t="s">
        <v>556</v>
      </c>
      <c r="AZ5" s="68"/>
      <c r="BA5" s="68"/>
      <c r="BB5" s="74" t="s">
        <v>584</v>
      </c>
      <c r="BC5" s="74" t="s">
        <v>13</v>
      </c>
      <c r="BD5" s="74" t="s">
        <v>585</v>
      </c>
      <c r="BE5" s="74" t="s">
        <v>586</v>
      </c>
      <c r="BF5" s="74" t="s">
        <v>587</v>
      </c>
      <c r="BG5" s="73" t="s">
        <v>588</v>
      </c>
      <c r="BH5" s="68" t="s">
        <v>13</v>
      </c>
      <c r="BI5" s="68">
        <v>1</v>
      </c>
      <c r="BJ5" s="73" t="s">
        <v>589</v>
      </c>
      <c r="BK5" s="80"/>
      <c r="BL5" s="80" t="s">
        <v>590</v>
      </c>
      <c r="BM5" s="83" t="s">
        <v>187</v>
      </c>
      <c r="BN5" s="85" t="s">
        <v>591</v>
      </c>
      <c r="BO5" s="73" t="s">
        <v>576</v>
      </c>
      <c r="BP5" s="86" t="s">
        <v>592</v>
      </c>
    </row>
    <row r="6" spans="1:68" ht="124.5" hidden="1" customHeight="1" x14ac:dyDescent="0.35">
      <c r="A6" s="84">
        <v>55</v>
      </c>
      <c r="B6" s="68">
        <v>229</v>
      </c>
      <c r="C6" s="68"/>
      <c r="D6" s="68"/>
      <c r="E6" s="68"/>
      <c r="F6" s="69" t="s">
        <v>593</v>
      </c>
      <c r="G6" s="160" t="s">
        <v>542</v>
      </c>
      <c r="H6" s="68" t="s">
        <v>593</v>
      </c>
      <c r="I6" s="68" t="s">
        <v>118</v>
      </c>
      <c r="J6" s="71" t="s">
        <v>274</v>
      </c>
      <c r="K6" s="70" t="s">
        <v>594</v>
      </c>
      <c r="L6" s="70" t="s">
        <v>571</v>
      </c>
      <c r="M6" s="70" t="s">
        <v>571</v>
      </c>
      <c r="N6" s="68" t="s">
        <v>267</v>
      </c>
      <c r="O6" s="73" t="s">
        <v>595</v>
      </c>
      <c r="P6" s="73" t="s">
        <v>596</v>
      </c>
      <c r="Q6" s="73"/>
      <c r="R6" s="73"/>
      <c r="S6" s="70" t="s">
        <v>597</v>
      </c>
      <c r="T6" s="343" t="s">
        <v>16</v>
      </c>
      <c r="U6" s="73"/>
      <c r="V6" s="70" t="s">
        <v>542</v>
      </c>
      <c r="W6" s="71" t="s">
        <v>598</v>
      </c>
      <c r="X6" s="80"/>
      <c r="Y6" s="68" t="s">
        <v>16</v>
      </c>
      <c r="Z6" s="75"/>
      <c r="AA6" s="68"/>
      <c r="AB6" s="76"/>
      <c r="AC6" s="68">
        <v>1</v>
      </c>
      <c r="AD6" s="68">
        <v>0</v>
      </c>
      <c r="AE6" s="68">
        <v>-1</v>
      </c>
      <c r="AF6" s="77" t="s">
        <v>578</v>
      </c>
      <c r="AG6" s="78" t="s">
        <v>267</v>
      </c>
      <c r="AH6" s="78" t="s">
        <v>269</v>
      </c>
      <c r="AI6" s="79" t="s">
        <v>599</v>
      </c>
      <c r="AJ6" s="68"/>
      <c r="AK6" s="79" t="s">
        <v>600</v>
      </c>
      <c r="AL6" s="68" t="s">
        <v>267</v>
      </c>
      <c r="AM6" s="68" t="s">
        <v>267</v>
      </c>
      <c r="AN6" s="68" t="s">
        <v>268</v>
      </c>
      <c r="AO6" s="74" t="s">
        <v>601</v>
      </c>
      <c r="AP6" s="74"/>
      <c r="AQ6" s="79" t="s">
        <v>600</v>
      </c>
      <c r="AR6" s="74" t="s">
        <v>602</v>
      </c>
      <c r="AS6" s="68"/>
      <c r="AT6" s="68"/>
      <c r="AU6" s="68"/>
      <c r="AV6" s="68"/>
      <c r="AW6" s="68"/>
      <c r="AX6" s="68"/>
      <c r="AY6" s="68"/>
      <c r="AZ6" s="68"/>
      <c r="BA6" s="68"/>
      <c r="BB6" s="74"/>
      <c r="BC6" s="74" t="s">
        <v>13</v>
      </c>
      <c r="BD6" s="74" t="s">
        <v>603</v>
      </c>
      <c r="BE6" s="74" t="s">
        <v>604</v>
      </c>
      <c r="BF6" s="74" t="s">
        <v>587</v>
      </c>
      <c r="BG6" s="73" t="s">
        <v>605</v>
      </c>
      <c r="BH6" s="68" t="s">
        <v>13</v>
      </c>
      <c r="BI6" s="68">
        <v>1</v>
      </c>
      <c r="BJ6" s="74"/>
      <c r="BK6" s="80"/>
      <c r="BL6" s="80" t="s">
        <v>606</v>
      </c>
      <c r="BM6" s="83" t="s">
        <v>607</v>
      </c>
      <c r="BN6" s="85" t="s">
        <v>608</v>
      </c>
      <c r="BO6" s="82" t="s">
        <v>566</v>
      </c>
      <c r="BP6" s="86" t="s">
        <v>609</v>
      </c>
    </row>
    <row r="7" spans="1:68" ht="90" hidden="1" customHeight="1" x14ac:dyDescent="0.35">
      <c r="A7" s="67">
        <v>125</v>
      </c>
      <c r="B7" s="68">
        <v>185</v>
      </c>
      <c r="C7" s="68" t="s">
        <v>118</v>
      </c>
      <c r="D7" s="68" t="s">
        <v>610</v>
      </c>
      <c r="E7" s="68"/>
      <c r="F7" s="69" t="s">
        <v>611</v>
      </c>
      <c r="G7" s="87" t="s">
        <v>542</v>
      </c>
      <c r="H7" s="68" t="s">
        <v>541</v>
      </c>
      <c r="I7" s="68" t="s">
        <v>118</v>
      </c>
      <c r="J7" s="71" t="s">
        <v>612</v>
      </c>
      <c r="K7" s="70" t="s">
        <v>544</v>
      </c>
      <c r="L7" s="70" t="s">
        <v>545</v>
      </c>
      <c r="M7" s="70" t="s">
        <v>545</v>
      </c>
      <c r="N7" s="72" t="s">
        <v>546</v>
      </c>
      <c r="O7" s="71" t="s">
        <v>199</v>
      </c>
      <c r="P7" s="73" t="s">
        <v>613</v>
      </c>
      <c r="Q7" s="71" t="s">
        <v>548</v>
      </c>
      <c r="R7" s="71"/>
      <c r="S7" s="68"/>
      <c r="T7" s="343" t="s">
        <v>16</v>
      </c>
      <c r="U7" s="73"/>
      <c r="V7" s="70" t="s">
        <v>542</v>
      </c>
      <c r="W7" s="73"/>
      <c r="X7" s="74"/>
      <c r="Y7" s="68" t="s">
        <v>13</v>
      </c>
      <c r="Z7" s="68"/>
      <c r="AA7" s="88"/>
      <c r="AB7" s="68"/>
      <c r="AC7" s="68">
        <f>+IF(A7="NEW",1,0)</f>
        <v>0</v>
      </c>
      <c r="AD7" s="68">
        <f>+IF(A7="NEW",0,1)</f>
        <v>1</v>
      </c>
      <c r="AE7" s="68">
        <f>-AC7+AD7</f>
        <v>1</v>
      </c>
      <c r="AF7" s="77" t="s">
        <v>553</v>
      </c>
      <c r="AG7" s="78" t="s">
        <v>292</v>
      </c>
      <c r="AH7" s="134" t="s">
        <v>293</v>
      </c>
      <c r="AI7" s="68"/>
      <c r="AJ7" s="68"/>
      <c r="AK7" s="79" t="s">
        <v>554</v>
      </c>
      <c r="AL7" s="68" t="s">
        <v>301</v>
      </c>
      <c r="AM7" s="68" t="s">
        <v>199</v>
      </c>
      <c r="AN7" s="68" t="s">
        <v>614</v>
      </c>
      <c r="AO7" s="74"/>
      <c r="AP7" s="74"/>
      <c r="AQ7" s="74"/>
      <c r="AR7" s="74"/>
      <c r="AS7" s="68"/>
      <c r="AT7" s="68"/>
      <c r="AU7" s="68"/>
      <c r="AV7" s="68"/>
      <c r="AW7" s="68"/>
      <c r="AX7" s="68"/>
      <c r="AY7" s="68"/>
      <c r="AZ7" s="68"/>
      <c r="BA7" s="68"/>
      <c r="BB7" s="74"/>
      <c r="BC7" s="74" t="s">
        <v>13</v>
      </c>
      <c r="BD7" s="74" t="s">
        <v>558</v>
      </c>
      <c r="BE7" s="74" t="s">
        <v>559</v>
      </c>
      <c r="BF7" s="74" t="s">
        <v>560</v>
      </c>
      <c r="BG7" s="73" t="s">
        <v>615</v>
      </c>
      <c r="BH7" s="68" t="s">
        <v>13</v>
      </c>
      <c r="BI7" s="68">
        <v>2</v>
      </c>
      <c r="BJ7" s="74"/>
      <c r="BK7" s="80"/>
      <c r="BL7" s="80"/>
      <c r="BM7" s="81" t="s">
        <v>564</v>
      </c>
      <c r="BN7" s="81" t="s">
        <v>565</v>
      </c>
      <c r="BO7" s="89" t="s">
        <v>566</v>
      </c>
      <c r="BP7" s="83"/>
    </row>
    <row r="8" spans="1:68" s="22" customFormat="1" ht="57" hidden="1" customHeight="1" x14ac:dyDescent="0.35">
      <c r="A8" s="67" t="s">
        <v>616</v>
      </c>
      <c r="B8" s="68">
        <v>234</v>
      </c>
      <c r="C8" s="68"/>
      <c r="D8" s="68"/>
      <c r="E8" s="68"/>
      <c r="F8" s="69" t="s">
        <v>617</v>
      </c>
      <c r="G8" s="160" t="s">
        <v>542</v>
      </c>
      <c r="H8" s="68" t="s">
        <v>617</v>
      </c>
      <c r="I8" s="68" t="s">
        <v>618</v>
      </c>
      <c r="J8" s="71" t="s">
        <v>619</v>
      </c>
      <c r="K8" s="70" t="s">
        <v>620</v>
      </c>
      <c r="L8" s="70" t="s">
        <v>571</v>
      </c>
      <c r="M8" s="70" t="s">
        <v>545</v>
      </c>
      <c r="N8" s="68" t="s">
        <v>86</v>
      </c>
      <c r="O8" s="73" t="s">
        <v>621</v>
      </c>
      <c r="P8" s="73" t="s">
        <v>622</v>
      </c>
      <c r="Q8" s="71"/>
      <c r="R8" s="71"/>
      <c r="S8" s="70" t="s">
        <v>623</v>
      </c>
      <c r="T8" s="343" t="s">
        <v>16</v>
      </c>
      <c r="U8" s="73" t="s">
        <v>574</v>
      </c>
      <c r="V8" s="70" t="s">
        <v>542</v>
      </c>
      <c r="W8" s="73"/>
      <c r="X8" s="74"/>
      <c r="Y8" s="68" t="s">
        <v>16</v>
      </c>
      <c r="Z8" s="75"/>
      <c r="AA8" s="68"/>
      <c r="AB8" s="76"/>
      <c r="AC8" s="68">
        <v>1</v>
      </c>
      <c r="AD8" s="68">
        <v>0</v>
      </c>
      <c r="AE8" s="68">
        <v>-1</v>
      </c>
      <c r="AF8" s="90" t="s">
        <v>624</v>
      </c>
      <c r="AG8" s="78" t="s">
        <v>86</v>
      </c>
      <c r="AH8" s="91" t="s">
        <v>87</v>
      </c>
      <c r="AI8" s="68" t="s">
        <v>625</v>
      </c>
      <c r="AJ8" s="73" t="s">
        <v>626</v>
      </c>
      <c r="AK8" s="79" t="s">
        <v>554</v>
      </c>
      <c r="AL8" s="68" t="s">
        <v>627</v>
      </c>
      <c r="AM8" s="68" t="s">
        <v>327</v>
      </c>
      <c r="AN8" s="68"/>
      <c r="AO8" s="92" t="s">
        <v>628</v>
      </c>
      <c r="AP8" s="73" t="s">
        <v>626</v>
      </c>
      <c r="AQ8" s="79" t="s">
        <v>554</v>
      </c>
      <c r="AR8" s="74"/>
      <c r="AS8" s="68"/>
      <c r="AT8" s="68" t="s">
        <v>68</v>
      </c>
      <c r="AU8" s="68"/>
      <c r="AV8" s="68"/>
      <c r="AW8" s="68"/>
      <c r="AX8" s="68"/>
      <c r="AY8" s="68"/>
      <c r="AZ8" s="68"/>
      <c r="BA8" s="68"/>
      <c r="BB8" s="74"/>
      <c r="BC8" s="74" t="s">
        <v>13</v>
      </c>
      <c r="BD8" s="74" t="s">
        <v>617</v>
      </c>
      <c r="BE8" s="74" t="s">
        <v>629</v>
      </c>
      <c r="BF8" s="74" t="s">
        <v>560</v>
      </c>
      <c r="BG8" s="73" t="s">
        <v>630</v>
      </c>
      <c r="BH8" s="68" t="s">
        <v>13</v>
      </c>
      <c r="BI8" s="68">
        <v>1</v>
      </c>
      <c r="BJ8" s="74" t="s">
        <v>631</v>
      </c>
      <c r="BK8" s="80"/>
      <c r="BL8" s="71" t="s">
        <v>632</v>
      </c>
      <c r="BM8" s="83" t="s">
        <v>633</v>
      </c>
      <c r="BN8" s="81" t="s">
        <v>63</v>
      </c>
      <c r="BO8" s="89" t="s">
        <v>634</v>
      </c>
      <c r="BP8" s="92"/>
    </row>
    <row r="9" spans="1:68" ht="111" hidden="1" customHeight="1" x14ac:dyDescent="0.35">
      <c r="A9" s="67">
        <v>205</v>
      </c>
      <c r="B9" s="68">
        <v>233</v>
      </c>
      <c r="C9" s="68"/>
      <c r="D9" s="68"/>
      <c r="E9" s="68"/>
      <c r="F9" s="69" t="s">
        <v>617</v>
      </c>
      <c r="G9" s="160" t="s">
        <v>542</v>
      </c>
      <c r="H9" s="68" t="s">
        <v>617</v>
      </c>
      <c r="I9" s="68" t="s">
        <v>618</v>
      </c>
      <c r="J9" s="71" t="s">
        <v>635</v>
      </c>
      <c r="K9" s="70" t="s">
        <v>570</v>
      </c>
      <c r="L9" s="93" t="s">
        <v>571</v>
      </c>
      <c r="M9" s="93" t="s">
        <v>571</v>
      </c>
      <c r="N9" s="94" t="s">
        <v>199</v>
      </c>
      <c r="O9" s="71" t="s">
        <v>636</v>
      </c>
      <c r="P9" s="73" t="s">
        <v>637</v>
      </c>
      <c r="Q9" s="95" t="s">
        <v>638</v>
      </c>
      <c r="R9" s="71"/>
      <c r="S9" s="70" t="s">
        <v>639</v>
      </c>
      <c r="T9" s="343" t="s">
        <v>640</v>
      </c>
      <c r="U9" s="73" t="s">
        <v>574</v>
      </c>
      <c r="V9" s="70" t="s">
        <v>542</v>
      </c>
      <c r="W9" s="73"/>
      <c r="X9" s="74"/>
      <c r="Y9" s="68" t="s">
        <v>16</v>
      </c>
      <c r="Z9" s="75"/>
      <c r="AA9" s="68"/>
      <c r="AB9" s="76"/>
      <c r="AC9" s="68">
        <v>1</v>
      </c>
      <c r="AD9" s="68">
        <v>0</v>
      </c>
      <c r="AE9" s="68">
        <v>-1</v>
      </c>
      <c r="AF9" s="90" t="s">
        <v>624</v>
      </c>
      <c r="AG9" s="96" t="s">
        <v>201</v>
      </c>
      <c r="AH9" s="91" t="s">
        <v>641</v>
      </c>
      <c r="AI9" s="97"/>
      <c r="AJ9" s="68"/>
      <c r="AK9" s="79" t="s">
        <v>642</v>
      </c>
      <c r="AL9" s="68" t="s">
        <v>627</v>
      </c>
      <c r="AM9" s="68" t="s">
        <v>327</v>
      </c>
      <c r="AN9" s="68"/>
      <c r="AO9" s="74" t="s">
        <v>628</v>
      </c>
      <c r="AP9" s="74"/>
      <c r="AQ9" s="79" t="s">
        <v>600</v>
      </c>
      <c r="AR9" s="74"/>
      <c r="AS9" s="68"/>
      <c r="AT9" s="68"/>
      <c r="AU9" s="68"/>
      <c r="AV9" s="68"/>
      <c r="AW9" s="68"/>
      <c r="AX9" s="68"/>
      <c r="AY9" s="68"/>
      <c r="AZ9" s="68"/>
      <c r="BA9" s="68"/>
      <c r="BB9" s="74"/>
      <c r="BC9" s="74" t="s">
        <v>13</v>
      </c>
      <c r="BD9" s="74" t="s">
        <v>617</v>
      </c>
      <c r="BE9" s="74" t="s">
        <v>586</v>
      </c>
      <c r="BF9" s="74" t="s">
        <v>560</v>
      </c>
      <c r="BG9" s="73" t="s">
        <v>643</v>
      </c>
      <c r="BH9" s="68" t="s">
        <v>13</v>
      </c>
      <c r="BI9" s="68">
        <v>1</v>
      </c>
      <c r="BJ9" s="73" t="s">
        <v>644</v>
      </c>
      <c r="BK9" s="80"/>
      <c r="BL9" s="80" t="s">
        <v>645</v>
      </c>
      <c r="BM9" s="83" t="s">
        <v>633</v>
      </c>
      <c r="BN9" s="81" t="s">
        <v>646</v>
      </c>
      <c r="BO9" s="89" t="s">
        <v>634</v>
      </c>
      <c r="BP9" s="86" t="s">
        <v>647</v>
      </c>
    </row>
    <row r="10" spans="1:68" ht="22.5" hidden="1" customHeight="1" x14ac:dyDescent="0.35">
      <c r="A10" s="67" t="s">
        <v>616</v>
      </c>
      <c r="B10" s="68">
        <v>243</v>
      </c>
      <c r="C10" s="68"/>
      <c r="D10" s="68"/>
      <c r="E10" s="68"/>
      <c r="F10" s="69" t="s">
        <v>541</v>
      </c>
      <c r="G10" s="160" t="s">
        <v>542</v>
      </c>
      <c r="H10" s="68" t="s">
        <v>541</v>
      </c>
      <c r="I10" s="68" t="s">
        <v>118</v>
      </c>
      <c r="J10" s="71" t="s">
        <v>648</v>
      </c>
      <c r="K10" s="70" t="s">
        <v>544</v>
      </c>
      <c r="L10" s="70" t="s">
        <v>545</v>
      </c>
      <c r="M10" s="70" t="s">
        <v>545</v>
      </c>
      <c r="N10" s="72" t="s">
        <v>546</v>
      </c>
      <c r="O10" s="71" t="s">
        <v>199</v>
      </c>
      <c r="P10" s="73" t="s">
        <v>649</v>
      </c>
      <c r="Q10" s="71" t="s">
        <v>548</v>
      </c>
      <c r="R10" s="71"/>
      <c r="S10" s="98" t="s">
        <v>309</v>
      </c>
      <c r="T10" s="343" t="s">
        <v>16</v>
      </c>
      <c r="U10" s="73"/>
      <c r="V10" s="70" t="s">
        <v>542</v>
      </c>
      <c r="W10" s="73" t="s">
        <v>16</v>
      </c>
      <c r="X10" s="74"/>
      <c r="Y10" s="68" t="s">
        <v>16</v>
      </c>
      <c r="Z10" s="75"/>
      <c r="AA10" s="68"/>
      <c r="AB10" s="76"/>
      <c r="AC10" s="68">
        <v>1</v>
      </c>
      <c r="AD10" s="68">
        <v>0</v>
      </c>
      <c r="AE10" s="68">
        <v>-1</v>
      </c>
      <c r="AF10" s="77" t="s">
        <v>553</v>
      </c>
      <c r="AG10" s="96" t="s">
        <v>292</v>
      </c>
      <c r="AH10" s="91" t="s">
        <v>293</v>
      </c>
      <c r="AI10" s="97"/>
      <c r="AJ10" s="68"/>
      <c r="AK10" s="79" t="s">
        <v>554</v>
      </c>
      <c r="AL10" s="68" t="s">
        <v>199</v>
      </c>
      <c r="AM10" s="68" t="s">
        <v>199</v>
      </c>
      <c r="AN10" s="68" t="s">
        <v>200</v>
      </c>
      <c r="AO10" s="74"/>
      <c r="AP10" s="74"/>
      <c r="AQ10" s="79" t="s">
        <v>554</v>
      </c>
      <c r="AR10" s="74"/>
      <c r="AS10" s="68"/>
      <c r="AT10" s="68"/>
      <c r="AU10" s="68" t="s">
        <v>650</v>
      </c>
      <c r="AV10" s="68" t="s">
        <v>556</v>
      </c>
      <c r="AW10" s="68"/>
      <c r="AX10" s="68"/>
      <c r="AY10" s="68"/>
      <c r="AZ10" s="68" t="s">
        <v>556</v>
      </c>
      <c r="BA10" s="68"/>
      <c r="BB10" s="99"/>
      <c r="BC10" s="74" t="s">
        <v>13</v>
      </c>
      <c r="BD10" s="74" t="s">
        <v>558</v>
      </c>
      <c r="BE10" s="74" t="s">
        <v>651</v>
      </c>
      <c r="BF10" s="74" t="s">
        <v>560</v>
      </c>
      <c r="BG10" s="73" t="s">
        <v>652</v>
      </c>
      <c r="BH10" s="68" t="s">
        <v>13</v>
      </c>
      <c r="BI10" s="68">
        <v>2</v>
      </c>
      <c r="BJ10" s="74"/>
      <c r="BK10" s="80"/>
      <c r="BL10" s="80" t="s">
        <v>653</v>
      </c>
      <c r="BM10" s="81" t="s">
        <v>564</v>
      </c>
      <c r="BN10" s="85" t="s">
        <v>608</v>
      </c>
      <c r="BO10" s="82" t="s">
        <v>566</v>
      </c>
      <c r="BP10" s="83"/>
    </row>
    <row r="11" spans="1:68" ht="22.5" hidden="1" customHeight="1" x14ac:dyDescent="0.35">
      <c r="A11" s="67" t="s">
        <v>616</v>
      </c>
      <c r="B11" s="68">
        <v>246</v>
      </c>
      <c r="C11" s="68"/>
      <c r="D11" s="68"/>
      <c r="E11" s="68"/>
      <c r="F11" s="69" t="s">
        <v>541</v>
      </c>
      <c r="G11" s="160" t="s">
        <v>542</v>
      </c>
      <c r="H11" s="68" t="s">
        <v>541</v>
      </c>
      <c r="I11" s="68" t="s">
        <v>118</v>
      </c>
      <c r="J11" s="71" t="s">
        <v>654</v>
      </c>
      <c r="K11" s="70" t="s">
        <v>544</v>
      </c>
      <c r="L11" s="70" t="s">
        <v>545</v>
      </c>
      <c r="M11" s="70" t="s">
        <v>545</v>
      </c>
      <c r="N11" s="72" t="s">
        <v>546</v>
      </c>
      <c r="O11" s="71" t="s">
        <v>199</v>
      </c>
      <c r="P11" s="73" t="s">
        <v>655</v>
      </c>
      <c r="Q11" s="71" t="s">
        <v>548</v>
      </c>
      <c r="R11" s="71"/>
      <c r="S11" s="70" t="s">
        <v>549</v>
      </c>
      <c r="T11" s="343" t="s">
        <v>16</v>
      </c>
      <c r="U11" s="73"/>
      <c r="V11" s="70" t="s">
        <v>542</v>
      </c>
      <c r="W11" s="73"/>
      <c r="X11" s="74"/>
      <c r="Y11" s="68" t="s">
        <v>13</v>
      </c>
      <c r="Z11" s="75"/>
      <c r="AA11" s="68"/>
      <c r="AB11" s="97"/>
      <c r="AC11" s="68">
        <v>1</v>
      </c>
      <c r="AD11" s="68">
        <v>0</v>
      </c>
      <c r="AE11" s="68">
        <v>-1</v>
      </c>
      <c r="AF11" s="77" t="s">
        <v>553</v>
      </c>
      <c r="AG11" s="96" t="s">
        <v>292</v>
      </c>
      <c r="AH11" s="78" t="s">
        <v>293</v>
      </c>
      <c r="AI11" s="97"/>
      <c r="AJ11" s="68"/>
      <c r="AK11" s="79" t="s">
        <v>554</v>
      </c>
      <c r="AL11" s="68" t="s">
        <v>301</v>
      </c>
      <c r="AM11" s="68" t="s">
        <v>301</v>
      </c>
      <c r="AN11" s="68"/>
      <c r="AO11" s="74"/>
      <c r="AP11" s="74"/>
      <c r="AQ11" s="79" t="s">
        <v>554</v>
      </c>
      <c r="AR11" s="74"/>
      <c r="AS11" s="68"/>
      <c r="AT11" s="68"/>
      <c r="AU11" s="68"/>
      <c r="AV11" s="68"/>
      <c r="AW11" s="68"/>
      <c r="AX11" s="68"/>
      <c r="AY11" s="68"/>
      <c r="AZ11" s="68"/>
      <c r="BA11" s="68"/>
      <c r="BB11" s="74"/>
      <c r="BC11" s="74" t="s">
        <v>13</v>
      </c>
      <c r="BD11" s="74" t="s">
        <v>558</v>
      </c>
      <c r="BE11" s="74" t="s">
        <v>559</v>
      </c>
      <c r="BF11" s="74" t="s">
        <v>560</v>
      </c>
      <c r="BG11" s="73" t="s">
        <v>656</v>
      </c>
      <c r="BH11" s="68" t="s">
        <v>13</v>
      </c>
      <c r="BI11" s="68">
        <v>2</v>
      </c>
      <c r="BJ11" s="74"/>
      <c r="BK11" s="80"/>
      <c r="BL11" s="80"/>
      <c r="BM11" s="81" t="s">
        <v>564</v>
      </c>
      <c r="BN11" s="85" t="s">
        <v>565</v>
      </c>
      <c r="BO11" s="89" t="s">
        <v>566</v>
      </c>
      <c r="BP11" s="83"/>
    </row>
    <row r="12" spans="1:68" ht="22.5" hidden="1" customHeight="1" x14ac:dyDescent="0.35">
      <c r="A12" s="67" t="s">
        <v>616</v>
      </c>
      <c r="B12" s="68">
        <v>248</v>
      </c>
      <c r="C12" s="68"/>
      <c r="D12" s="68"/>
      <c r="E12" s="68"/>
      <c r="F12" s="69" t="s">
        <v>617</v>
      </c>
      <c r="G12" s="160" t="s">
        <v>542</v>
      </c>
      <c r="H12" s="68" t="s">
        <v>617</v>
      </c>
      <c r="I12" s="68" t="s">
        <v>118</v>
      </c>
      <c r="J12" s="71" t="s">
        <v>657</v>
      </c>
      <c r="K12" s="70" t="s">
        <v>544</v>
      </c>
      <c r="L12" s="70" t="s">
        <v>545</v>
      </c>
      <c r="M12" s="70" t="s">
        <v>545</v>
      </c>
      <c r="N12" s="72" t="s">
        <v>546</v>
      </c>
      <c r="O12" s="71" t="s">
        <v>199</v>
      </c>
      <c r="P12" s="73" t="s">
        <v>658</v>
      </c>
      <c r="Q12" s="71" t="s">
        <v>659</v>
      </c>
      <c r="R12" s="71"/>
      <c r="S12" s="70" t="s">
        <v>660</v>
      </c>
      <c r="T12" s="343" t="s">
        <v>16</v>
      </c>
      <c r="U12" s="73"/>
      <c r="V12" s="70" t="s">
        <v>542</v>
      </c>
      <c r="W12" s="73"/>
      <c r="X12" s="74"/>
      <c r="Y12" s="68" t="s">
        <v>16</v>
      </c>
      <c r="Z12" s="75"/>
      <c r="AA12" s="68"/>
      <c r="AB12" s="76"/>
      <c r="AC12" s="68">
        <v>1</v>
      </c>
      <c r="AD12" s="68">
        <v>0</v>
      </c>
      <c r="AE12" s="68">
        <v>-1</v>
      </c>
      <c r="AF12" s="77" t="s">
        <v>553</v>
      </c>
      <c r="AG12" s="78" t="s">
        <v>292</v>
      </c>
      <c r="AH12" s="134" t="s">
        <v>293</v>
      </c>
      <c r="AI12" s="68"/>
      <c r="AJ12" s="68"/>
      <c r="AK12" s="79" t="s">
        <v>554</v>
      </c>
      <c r="AL12" s="68"/>
      <c r="AM12" s="68"/>
      <c r="AN12" s="68"/>
      <c r="AO12" s="74"/>
      <c r="AP12" s="74"/>
      <c r="AQ12" s="79" t="s">
        <v>600</v>
      </c>
      <c r="AR12" s="74"/>
      <c r="AS12" s="68"/>
      <c r="AT12" s="68"/>
      <c r="AU12" s="68"/>
      <c r="AV12" s="68"/>
      <c r="AW12" s="68"/>
      <c r="AX12" s="68"/>
      <c r="AY12" s="68"/>
      <c r="AZ12" s="68"/>
      <c r="BA12" s="68"/>
      <c r="BB12" s="74"/>
      <c r="BC12" s="74" t="s">
        <v>13</v>
      </c>
      <c r="BD12" s="74" t="s">
        <v>617</v>
      </c>
      <c r="BE12" s="74" t="s">
        <v>661</v>
      </c>
      <c r="BF12" s="74" t="s">
        <v>560</v>
      </c>
      <c r="BG12" s="73" t="s">
        <v>662</v>
      </c>
      <c r="BH12" s="68" t="s">
        <v>13</v>
      </c>
      <c r="BI12" s="68">
        <v>2</v>
      </c>
      <c r="BJ12" s="74"/>
      <c r="BK12" s="80"/>
      <c r="BL12" s="71" t="s">
        <v>663</v>
      </c>
      <c r="BM12" s="83" t="s">
        <v>633</v>
      </c>
      <c r="BN12" s="81" t="s">
        <v>63</v>
      </c>
      <c r="BO12" s="89" t="s">
        <v>634</v>
      </c>
      <c r="BP12" s="83"/>
    </row>
    <row r="13" spans="1:68" ht="162" hidden="1" customHeight="1" x14ac:dyDescent="0.35">
      <c r="A13" s="67" t="s">
        <v>616</v>
      </c>
      <c r="B13" s="68">
        <v>249</v>
      </c>
      <c r="C13" s="68"/>
      <c r="D13" s="68"/>
      <c r="E13" s="68"/>
      <c r="F13" s="69" t="s">
        <v>97</v>
      </c>
      <c r="G13" s="160" t="s">
        <v>542</v>
      </c>
      <c r="H13" s="68" t="s">
        <v>70</v>
      </c>
      <c r="I13" s="68" t="s">
        <v>55</v>
      </c>
      <c r="J13" s="73" t="s">
        <v>341</v>
      </c>
      <c r="K13" s="70" t="s">
        <v>620</v>
      </c>
      <c r="L13" s="70" t="s">
        <v>571</v>
      </c>
      <c r="M13" s="70" t="s">
        <v>545</v>
      </c>
      <c r="N13" s="68" t="s">
        <v>86</v>
      </c>
      <c r="O13" s="73" t="s">
        <v>664</v>
      </c>
      <c r="P13" s="73" t="s">
        <v>340</v>
      </c>
      <c r="Q13" s="73"/>
      <c r="R13" s="73"/>
      <c r="S13" s="68"/>
      <c r="T13" s="343" t="s">
        <v>665</v>
      </c>
      <c r="U13" s="73"/>
      <c r="V13" s="70" t="s">
        <v>542</v>
      </c>
      <c r="W13" s="73" t="s">
        <v>666</v>
      </c>
      <c r="X13" s="74"/>
      <c r="Y13" s="74" t="s">
        <v>16</v>
      </c>
      <c r="Z13" s="75" t="s">
        <v>667</v>
      </c>
      <c r="AA13" s="68"/>
      <c r="AB13" s="76"/>
      <c r="AC13" s="68">
        <v>1</v>
      </c>
      <c r="AD13" s="68">
        <v>0</v>
      </c>
      <c r="AE13" s="68">
        <v>-1</v>
      </c>
      <c r="AF13" s="90" t="s">
        <v>624</v>
      </c>
      <c r="AG13" s="78" t="s">
        <v>86</v>
      </c>
      <c r="AH13" s="78" t="s">
        <v>87</v>
      </c>
      <c r="AI13" s="78" t="s">
        <v>668</v>
      </c>
      <c r="AJ13" s="68"/>
      <c r="AK13" s="79" t="s">
        <v>554</v>
      </c>
      <c r="AL13" s="68" t="s">
        <v>117</v>
      </c>
      <c r="AM13" s="68" t="s">
        <v>86</v>
      </c>
      <c r="AN13" s="68" t="s">
        <v>85</v>
      </c>
      <c r="AO13" s="74" t="s">
        <v>669</v>
      </c>
      <c r="AP13" s="100"/>
      <c r="AQ13" s="79" t="s">
        <v>554</v>
      </c>
      <c r="AR13" s="74" t="s">
        <v>670</v>
      </c>
      <c r="AS13" s="101" t="s">
        <v>671</v>
      </c>
      <c r="AT13" s="102"/>
      <c r="AU13" s="74"/>
      <c r="AV13" s="74"/>
      <c r="AW13" s="74"/>
      <c r="AX13" s="74"/>
      <c r="AY13" s="74"/>
      <c r="AZ13" s="74"/>
      <c r="BA13" s="74"/>
      <c r="BB13" s="74"/>
      <c r="BC13" s="74" t="s">
        <v>13</v>
      </c>
      <c r="BD13" s="74" t="s">
        <v>672</v>
      </c>
      <c r="BE13" s="74" t="s">
        <v>586</v>
      </c>
      <c r="BF13" s="74" t="s">
        <v>587</v>
      </c>
      <c r="BG13" s="73" t="s">
        <v>673</v>
      </c>
      <c r="BH13" s="68" t="s">
        <v>13</v>
      </c>
      <c r="BI13" s="74">
        <v>1</v>
      </c>
      <c r="BJ13" s="74" t="s">
        <v>674</v>
      </c>
      <c r="BK13" s="74"/>
      <c r="BL13" s="80" t="s">
        <v>675</v>
      </c>
      <c r="BM13" s="83" t="s">
        <v>608</v>
      </c>
      <c r="BN13" s="81" t="s">
        <v>63</v>
      </c>
      <c r="BO13" s="73" t="s">
        <v>676</v>
      </c>
      <c r="BP13" s="83"/>
    </row>
    <row r="14" spans="1:68" s="22" customFormat="1" ht="57" hidden="1" customHeight="1" x14ac:dyDescent="0.35">
      <c r="A14" s="67" t="s">
        <v>616</v>
      </c>
      <c r="B14" s="68">
        <v>250</v>
      </c>
      <c r="C14" s="68"/>
      <c r="D14" s="68"/>
      <c r="E14" s="68"/>
      <c r="F14" s="69" t="s">
        <v>97</v>
      </c>
      <c r="G14" s="160" t="s">
        <v>542</v>
      </c>
      <c r="H14" s="68" t="s">
        <v>70</v>
      </c>
      <c r="I14" s="68" t="s">
        <v>55</v>
      </c>
      <c r="J14" s="73" t="s">
        <v>677</v>
      </c>
      <c r="K14" s="70" t="s">
        <v>620</v>
      </c>
      <c r="L14" s="70" t="s">
        <v>571</v>
      </c>
      <c r="M14" s="70" t="s">
        <v>545</v>
      </c>
      <c r="N14" s="68" t="s">
        <v>86</v>
      </c>
      <c r="O14" s="73" t="s">
        <v>678</v>
      </c>
      <c r="P14" s="73" t="s">
        <v>679</v>
      </c>
      <c r="Q14" s="73"/>
      <c r="R14" s="73"/>
      <c r="S14" s="68"/>
      <c r="T14" s="343" t="s">
        <v>16</v>
      </c>
      <c r="U14" s="73"/>
      <c r="V14" s="70" t="s">
        <v>542</v>
      </c>
      <c r="W14" s="73" t="s">
        <v>666</v>
      </c>
      <c r="X14" s="74"/>
      <c r="Y14" s="74" t="s">
        <v>16</v>
      </c>
      <c r="Z14" s="75"/>
      <c r="AA14" s="68"/>
      <c r="AB14" s="76"/>
      <c r="AC14" s="68">
        <v>1</v>
      </c>
      <c r="AD14" s="68">
        <v>0</v>
      </c>
      <c r="AE14" s="68">
        <v>-1</v>
      </c>
      <c r="AF14" s="90" t="s">
        <v>624</v>
      </c>
      <c r="AG14" s="78" t="s">
        <v>86</v>
      </c>
      <c r="AH14" s="78" t="s">
        <v>87</v>
      </c>
      <c r="AI14" s="78" t="s">
        <v>680</v>
      </c>
      <c r="AJ14" s="68"/>
      <c r="AK14" s="79" t="s">
        <v>554</v>
      </c>
      <c r="AL14" s="68" t="s">
        <v>124</v>
      </c>
      <c r="AM14" s="68" t="s">
        <v>86</v>
      </c>
      <c r="AN14" s="68" t="s">
        <v>85</v>
      </c>
      <c r="AO14" s="74" t="s">
        <v>681</v>
      </c>
      <c r="AP14" s="100"/>
      <c r="AQ14" s="79" t="s">
        <v>554</v>
      </c>
      <c r="AR14" s="74"/>
      <c r="AS14" s="68"/>
      <c r="AT14" s="74"/>
      <c r="AU14" s="74"/>
      <c r="AV14" s="74"/>
      <c r="AW14" s="74"/>
      <c r="AX14" s="74"/>
      <c r="AY14" s="74"/>
      <c r="AZ14" s="74"/>
      <c r="BA14" s="74"/>
      <c r="BB14" s="74"/>
      <c r="BC14" s="74" t="s">
        <v>13</v>
      </c>
      <c r="BD14" s="74" t="s">
        <v>672</v>
      </c>
      <c r="BE14" s="74" t="s">
        <v>586</v>
      </c>
      <c r="BF14" s="74" t="s">
        <v>560</v>
      </c>
      <c r="BG14" s="73" t="s">
        <v>682</v>
      </c>
      <c r="BH14" s="68" t="s">
        <v>13</v>
      </c>
      <c r="BI14" s="74">
        <v>1</v>
      </c>
      <c r="BJ14" s="74"/>
      <c r="BK14" s="74"/>
      <c r="BL14" s="80"/>
      <c r="BM14" s="83" t="s">
        <v>607</v>
      </c>
      <c r="BN14" s="81" t="s">
        <v>565</v>
      </c>
      <c r="BO14" s="89" t="s">
        <v>683</v>
      </c>
      <c r="BP14" s="92"/>
    </row>
    <row r="15" spans="1:68" s="22" customFormat="1" ht="57" customHeight="1" x14ac:dyDescent="0.35">
      <c r="A15" s="67" t="s">
        <v>616</v>
      </c>
      <c r="B15" s="68">
        <v>251</v>
      </c>
      <c r="C15" s="68"/>
      <c r="D15" s="68"/>
      <c r="E15" s="68"/>
      <c r="F15" s="69" t="s">
        <v>97</v>
      </c>
      <c r="G15" s="160" t="s">
        <v>542</v>
      </c>
      <c r="H15" s="68" t="s">
        <v>70</v>
      </c>
      <c r="I15" s="68" t="s">
        <v>55</v>
      </c>
      <c r="J15" s="73" t="s">
        <v>100</v>
      </c>
      <c r="K15" s="70" t="s">
        <v>620</v>
      </c>
      <c r="L15" s="70" t="s">
        <v>571</v>
      </c>
      <c r="M15" s="70" t="s">
        <v>545</v>
      </c>
      <c r="N15" s="68" t="s">
        <v>86</v>
      </c>
      <c r="O15" s="73" t="s">
        <v>684</v>
      </c>
      <c r="P15" s="73" t="s">
        <v>685</v>
      </c>
      <c r="Q15" s="73"/>
      <c r="R15" s="73"/>
      <c r="S15" s="70" t="s">
        <v>686</v>
      </c>
      <c r="T15" s="343" t="s">
        <v>16</v>
      </c>
      <c r="U15" s="73"/>
      <c r="V15" s="70" t="s">
        <v>542</v>
      </c>
      <c r="W15" s="73" t="s">
        <v>666</v>
      </c>
      <c r="X15" s="74"/>
      <c r="Y15" s="74" t="s">
        <v>16</v>
      </c>
      <c r="Z15" s="75"/>
      <c r="AA15" s="68"/>
      <c r="AB15" s="76"/>
      <c r="AC15" s="68">
        <v>1</v>
      </c>
      <c r="AD15" s="68">
        <v>0</v>
      </c>
      <c r="AE15" s="68">
        <v>-1</v>
      </c>
      <c r="AF15" s="90" t="s">
        <v>624</v>
      </c>
      <c r="AG15" s="78" t="s">
        <v>86</v>
      </c>
      <c r="AH15" s="78" t="s">
        <v>87</v>
      </c>
      <c r="AI15" s="78" t="s">
        <v>625</v>
      </c>
      <c r="AJ15" s="68"/>
      <c r="AK15" s="79" t="s">
        <v>554</v>
      </c>
      <c r="AL15" s="68" t="s">
        <v>117</v>
      </c>
      <c r="AM15" s="68" t="s">
        <v>86</v>
      </c>
      <c r="AN15" s="68" t="s">
        <v>85</v>
      </c>
      <c r="AO15" s="74" t="s">
        <v>687</v>
      </c>
      <c r="AP15" s="74"/>
      <c r="AQ15" s="79" t="s">
        <v>554</v>
      </c>
      <c r="AR15" s="74"/>
      <c r="AS15" s="73" t="s">
        <v>688</v>
      </c>
      <c r="AT15" s="74"/>
      <c r="AU15" s="74"/>
      <c r="AV15" s="74"/>
      <c r="AW15" s="74"/>
      <c r="AX15" s="74"/>
      <c r="AY15" s="74"/>
      <c r="AZ15" s="74"/>
      <c r="BA15" s="74"/>
      <c r="BB15" s="74"/>
      <c r="BC15" s="74" t="s">
        <v>13</v>
      </c>
      <c r="BD15" s="74" t="s">
        <v>672</v>
      </c>
      <c r="BE15" s="74" t="s">
        <v>586</v>
      </c>
      <c r="BF15" s="74" t="s">
        <v>587</v>
      </c>
      <c r="BG15" s="73" t="s">
        <v>689</v>
      </c>
      <c r="BH15" s="68" t="s">
        <v>13</v>
      </c>
      <c r="BI15" s="74">
        <v>1</v>
      </c>
      <c r="BJ15" s="74" t="s">
        <v>690</v>
      </c>
      <c r="BK15" s="74"/>
      <c r="BL15" s="80" t="s">
        <v>691</v>
      </c>
      <c r="BM15" s="83" t="s">
        <v>608</v>
      </c>
      <c r="BN15" s="81" t="s">
        <v>565</v>
      </c>
      <c r="BO15" s="82" t="s">
        <v>566</v>
      </c>
      <c r="BP15" s="92"/>
    </row>
    <row r="16" spans="1:68" ht="34.4" hidden="1" customHeight="1" x14ac:dyDescent="0.35">
      <c r="A16" s="67" t="s">
        <v>616</v>
      </c>
      <c r="B16" s="68">
        <v>252</v>
      </c>
      <c r="C16" s="68"/>
      <c r="D16" s="68"/>
      <c r="E16" s="68"/>
      <c r="F16" s="69" t="s">
        <v>593</v>
      </c>
      <c r="G16" s="160" t="s">
        <v>542</v>
      </c>
      <c r="H16" s="68" t="s">
        <v>593</v>
      </c>
      <c r="I16" s="68" t="s">
        <v>118</v>
      </c>
      <c r="J16" s="73" t="s">
        <v>692</v>
      </c>
      <c r="K16" s="70" t="s">
        <v>594</v>
      </c>
      <c r="L16" s="70" t="s">
        <v>571</v>
      </c>
      <c r="M16" s="70" t="s">
        <v>571</v>
      </c>
      <c r="N16" s="68" t="s">
        <v>112</v>
      </c>
      <c r="O16" s="73" t="s">
        <v>693</v>
      </c>
      <c r="P16" s="73" t="s">
        <v>694</v>
      </c>
      <c r="Q16" s="73" t="s">
        <v>695</v>
      </c>
      <c r="R16" s="73"/>
      <c r="S16" s="70" t="s">
        <v>696</v>
      </c>
      <c r="T16" s="343" t="s">
        <v>16</v>
      </c>
      <c r="U16" s="73"/>
      <c r="V16" s="70" t="s">
        <v>542</v>
      </c>
      <c r="W16" s="73" t="s">
        <v>16</v>
      </c>
      <c r="X16" s="74"/>
      <c r="Y16" s="68" t="s">
        <v>16</v>
      </c>
      <c r="Z16" s="75"/>
      <c r="AA16" s="68"/>
      <c r="AB16" s="76"/>
      <c r="AC16" s="68">
        <v>1</v>
      </c>
      <c r="AD16" s="68">
        <v>0</v>
      </c>
      <c r="AE16" s="68">
        <v>-1</v>
      </c>
      <c r="AF16" s="77" t="s">
        <v>578</v>
      </c>
      <c r="AG16" s="78" t="s">
        <v>112</v>
      </c>
      <c r="AH16" s="78" t="s">
        <v>87</v>
      </c>
      <c r="AI16" s="79" t="s">
        <v>697</v>
      </c>
      <c r="AJ16" s="79" t="s">
        <v>698</v>
      </c>
      <c r="AK16" s="79" t="s">
        <v>554</v>
      </c>
      <c r="AL16" s="68" t="s">
        <v>267</v>
      </c>
      <c r="AM16" s="68" t="s">
        <v>267</v>
      </c>
      <c r="AN16" s="68" t="s">
        <v>268</v>
      </c>
      <c r="AO16" s="103" t="s">
        <v>699</v>
      </c>
      <c r="AP16" s="74"/>
      <c r="AQ16" s="79" t="s">
        <v>600</v>
      </c>
      <c r="AR16" s="74"/>
      <c r="AS16" s="68"/>
      <c r="AT16" s="68"/>
      <c r="AU16" s="68" t="s">
        <v>700</v>
      </c>
      <c r="AV16" s="68" t="s">
        <v>556</v>
      </c>
      <c r="AW16" s="68"/>
      <c r="AX16" s="68"/>
      <c r="AY16" s="68"/>
      <c r="AZ16" s="68"/>
      <c r="BA16" s="68"/>
      <c r="BB16" s="68"/>
      <c r="BC16" s="74" t="s">
        <v>13</v>
      </c>
      <c r="BD16" s="74" t="s">
        <v>603</v>
      </c>
      <c r="BE16" s="74" t="s">
        <v>604</v>
      </c>
      <c r="BF16" s="74" t="s">
        <v>587</v>
      </c>
      <c r="BG16" s="73" t="s">
        <v>701</v>
      </c>
      <c r="BH16" s="68" t="s">
        <v>13</v>
      </c>
      <c r="BI16" s="68">
        <v>1</v>
      </c>
      <c r="BJ16" s="74"/>
      <c r="BK16" s="80"/>
      <c r="BL16" s="80"/>
      <c r="BM16" s="92" t="s">
        <v>702</v>
      </c>
      <c r="BN16" s="81" t="s">
        <v>565</v>
      </c>
      <c r="BO16" s="104" t="s">
        <v>703</v>
      </c>
      <c r="BP16" s="105" t="s">
        <v>704</v>
      </c>
    </row>
    <row r="17" spans="1:68" ht="72" hidden="1" customHeight="1" x14ac:dyDescent="0.35">
      <c r="A17" s="67" t="s">
        <v>616</v>
      </c>
      <c r="B17" s="68">
        <v>253</v>
      </c>
      <c r="C17" s="68"/>
      <c r="D17" s="68"/>
      <c r="E17" s="68"/>
      <c r="F17" s="69" t="s">
        <v>568</v>
      </c>
      <c r="G17" s="160" t="s">
        <v>542</v>
      </c>
      <c r="H17" s="68" t="s">
        <v>568</v>
      </c>
      <c r="I17" s="68" t="s">
        <v>187</v>
      </c>
      <c r="J17" s="71" t="s">
        <v>705</v>
      </c>
      <c r="K17" s="70" t="s">
        <v>594</v>
      </c>
      <c r="L17" s="70" t="s">
        <v>571</v>
      </c>
      <c r="M17" s="70" t="s">
        <v>571</v>
      </c>
      <c r="N17" s="106" t="s">
        <v>112</v>
      </c>
      <c r="O17" s="71" t="s">
        <v>706</v>
      </c>
      <c r="P17" s="73" t="s">
        <v>707</v>
      </c>
      <c r="Q17" s="73" t="s">
        <v>695</v>
      </c>
      <c r="R17" s="71"/>
      <c r="S17" s="70" t="s">
        <v>708</v>
      </c>
      <c r="T17" s="343" t="s">
        <v>640</v>
      </c>
      <c r="U17" s="73" t="s">
        <v>574</v>
      </c>
      <c r="V17" s="70" t="s">
        <v>542</v>
      </c>
      <c r="W17" s="73" t="s">
        <v>666</v>
      </c>
      <c r="X17" s="74"/>
      <c r="Y17" s="68" t="s">
        <v>16</v>
      </c>
      <c r="Z17" s="75"/>
      <c r="AA17" s="68" t="s">
        <v>577</v>
      </c>
      <c r="AB17" s="76"/>
      <c r="AC17" s="68">
        <v>1</v>
      </c>
      <c r="AD17" s="68">
        <v>0</v>
      </c>
      <c r="AE17" s="68">
        <v>-1</v>
      </c>
      <c r="AF17" s="77" t="s">
        <v>578</v>
      </c>
      <c r="AG17" s="78" t="s">
        <v>112</v>
      </c>
      <c r="AH17" s="78" t="s">
        <v>87</v>
      </c>
      <c r="AI17" s="79" t="s">
        <v>709</v>
      </c>
      <c r="AJ17" s="68"/>
      <c r="AK17" s="79" t="s">
        <v>554</v>
      </c>
      <c r="AL17" s="68" t="s">
        <v>124</v>
      </c>
      <c r="AM17" s="68" t="s">
        <v>86</v>
      </c>
      <c r="AN17" s="68" t="s">
        <v>85</v>
      </c>
      <c r="AO17" s="103" t="s">
        <v>699</v>
      </c>
      <c r="AP17" s="74"/>
      <c r="AQ17" s="79" t="s">
        <v>600</v>
      </c>
      <c r="AR17" s="74" t="s">
        <v>710</v>
      </c>
      <c r="AS17" s="68" t="s">
        <v>711</v>
      </c>
      <c r="AT17" s="68"/>
      <c r="AU17" s="70"/>
      <c r="AV17" s="68"/>
      <c r="AW17" s="68"/>
      <c r="AX17" s="68"/>
      <c r="AY17" s="68"/>
      <c r="AZ17" s="68"/>
      <c r="BA17" s="68"/>
      <c r="BB17" s="68"/>
      <c r="BC17" s="74" t="s">
        <v>13</v>
      </c>
      <c r="BD17" s="74" t="s">
        <v>672</v>
      </c>
      <c r="BE17" s="74" t="s">
        <v>712</v>
      </c>
      <c r="BF17" s="74" t="s">
        <v>587</v>
      </c>
      <c r="BG17" s="73" t="s">
        <v>713</v>
      </c>
      <c r="BH17" s="68" t="s">
        <v>13</v>
      </c>
      <c r="BI17" s="68">
        <v>1</v>
      </c>
      <c r="BJ17" s="73" t="s">
        <v>714</v>
      </c>
      <c r="BK17" s="80"/>
      <c r="BL17" s="80" t="s">
        <v>715</v>
      </c>
      <c r="BM17" s="92" t="s">
        <v>593</v>
      </c>
      <c r="BN17" s="85" t="s">
        <v>716</v>
      </c>
      <c r="BO17" s="89" t="s">
        <v>717</v>
      </c>
      <c r="BP17" s="105" t="s">
        <v>704</v>
      </c>
    </row>
    <row r="18" spans="1:68" ht="37.4" hidden="1" customHeight="1" x14ac:dyDescent="0.35">
      <c r="A18" s="67">
        <v>128</v>
      </c>
      <c r="B18" s="68">
        <v>258</v>
      </c>
      <c r="C18" s="68"/>
      <c r="D18" s="68"/>
      <c r="E18" s="68"/>
      <c r="F18" s="69" t="s">
        <v>617</v>
      </c>
      <c r="G18" s="160" t="s">
        <v>542</v>
      </c>
      <c r="H18" s="68" t="s">
        <v>617</v>
      </c>
      <c r="I18" s="68" t="s">
        <v>118</v>
      </c>
      <c r="J18" s="71" t="s">
        <v>718</v>
      </c>
      <c r="K18" s="70" t="s">
        <v>570</v>
      </c>
      <c r="L18" s="70" t="s">
        <v>571</v>
      </c>
      <c r="M18" s="70" t="s">
        <v>571</v>
      </c>
      <c r="N18" s="68" t="s">
        <v>112</v>
      </c>
      <c r="O18" s="71" t="s">
        <v>719</v>
      </c>
      <c r="P18" s="73" t="s">
        <v>720</v>
      </c>
      <c r="Q18" s="71" t="s">
        <v>721</v>
      </c>
      <c r="R18" s="71"/>
      <c r="S18" s="70" t="s">
        <v>722</v>
      </c>
      <c r="T18" s="343" t="s">
        <v>16</v>
      </c>
      <c r="U18" s="73"/>
      <c r="V18" s="70" t="s">
        <v>542</v>
      </c>
      <c r="W18" s="73"/>
      <c r="X18" s="74"/>
      <c r="Y18" s="68" t="s">
        <v>16</v>
      </c>
      <c r="Z18" s="75"/>
      <c r="AA18" s="68"/>
      <c r="AB18" s="76"/>
      <c r="AC18" s="68">
        <v>1</v>
      </c>
      <c r="AD18" s="68">
        <v>0</v>
      </c>
      <c r="AE18" s="68">
        <v>-1</v>
      </c>
      <c r="AF18" s="77" t="s">
        <v>578</v>
      </c>
      <c r="AG18" s="78" t="s">
        <v>112</v>
      </c>
      <c r="AH18" s="78" t="s">
        <v>87</v>
      </c>
      <c r="AI18" s="78" t="s">
        <v>719</v>
      </c>
      <c r="AJ18" s="68"/>
      <c r="AK18" s="79" t="s">
        <v>554</v>
      </c>
      <c r="AL18" s="68"/>
      <c r="AM18" s="68" t="s">
        <v>327</v>
      </c>
      <c r="AN18" s="68" t="s">
        <v>85</v>
      </c>
      <c r="AO18" s="103" t="s">
        <v>699</v>
      </c>
      <c r="AP18" s="73"/>
      <c r="AQ18" s="79" t="s">
        <v>554</v>
      </c>
      <c r="AR18" s="74"/>
      <c r="AS18" s="68"/>
      <c r="AT18" s="68"/>
      <c r="AU18" s="68"/>
      <c r="AV18" s="68"/>
      <c r="AW18" s="68"/>
      <c r="AX18" s="68"/>
      <c r="AY18" s="68"/>
      <c r="AZ18" s="68"/>
      <c r="BA18" s="68"/>
      <c r="BB18" s="68"/>
      <c r="BC18" s="74" t="s">
        <v>13</v>
      </c>
      <c r="BD18" s="74" t="s">
        <v>617</v>
      </c>
      <c r="BE18" s="74" t="s">
        <v>723</v>
      </c>
      <c r="BF18" s="74" t="s">
        <v>560</v>
      </c>
      <c r="BG18" s="73" t="s">
        <v>724</v>
      </c>
      <c r="BH18" s="68" t="s">
        <v>13</v>
      </c>
      <c r="BI18" s="68">
        <v>1</v>
      </c>
      <c r="BJ18" s="74"/>
      <c r="BK18" s="80"/>
      <c r="BL18" s="80" t="s">
        <v>725</v>
      </c>
      <c r="BM18" s="81" t="s">
        <v>726</v>
      </c>
      <c r="BN18" s="85" t="s">
        <v>608</v>
      </c>
      <c r="BO18" s="89" t="s">
        <v>634</v>
      </c>
      <c r="BP18" s="104" t="s">
        <v>727</v>
      </c>
    </row>
    <row r="19" spans="1:68" ht="66" hidden="1" customHeight="1" x14ac:dyDescent="0.35">
      <c r="A19" s="67" t="s">
        <v>616</v>
      </c>
      <c r="B19" s="68">
        <v>259</v>
      </c>
      <c r="C19" s="68"/>
      <c r="D19" s="68"/>
      <c r="E19" s="68"/>
      <c r="F19" s="69" t="s">
        <v>728</v>
      </c>
      <c r="G19" s="340" t="s">
        <v>542</v>
      </c>
      <c r="H19" s="68" t="s">
        <v>593</v>
      </c>
      <c r="I19" s="68" t="s">
        <v>118</v>
      </c>
      <c r="J19" s="73" t="s">
        <v>729</v>
      </c>
      <c r="K19" s="70" t="s">
        <v>570</v>
      </c>
      <c r="L19" s="70" t="s">
        <v>571</v>
      </c>
      <c r="M19" s="70" t="s">
        <v>571</v>
      </c>
      <c r="N19" s="68" t="s">
        <v>112</v>
      </c>
      <c r="O19" s="73" t="s">
        <v>730</v>
      </c>
      <c r="P19" s="73" t="s">
        <v>731</v>
      </c>
      <c r="Q19" s="73"/>
      <c r="R19" s="73"/>
      <c r="S19" s="73" t="s">
        <v>732</v>
      </c>
      <c r="T19" s="343" t="s">
        <v>16</v>
      </c>
      <c r="U19" s="73"/>
      <c r="V19" s="70" t="s">
        <v>542</v>
      </c>
      <c r="W19" s="71" t="s">
        <v>598</v>
      </c>
      <c r="X19" s="80"/>
      <c r="Y19" s="68" t="s">
        <v>16</v>
      </c>
      <c r="Z19" s="75"/>
      <c r="AA19" s="68"/>
      <c r="AB19" s="76"/>
      <c r="AC19" s="68">
        <v>1</v>
      </c>
      <c r="AD19" s="68">
        <v>0</v>
      </c>
      <c r="AE19" s="68">
        <v>-1</v>
      </c>
      <c r="AF19" s="77" t="s">
        <v>578</v>
      </c>
      <c r="AG19" s="78" t="s">
        <v>112</v>
      </c>
      <c r="AH19" s="91" t="s">
        <v>87</v>
      </c>
      <c r="AI19" s="70"/>
      <c r="AJ19" s="79" t="s">
        <v>733</v>
      </c>
      <c r="AK19" s="79" t="s">
        <v>554</v>
      </c>
      <c r="AL19" s="68" t="s">
        <v>267</v>
      </c>
      <c r="AM19" s="68" t="s">
        <v>267</v>
      </c>
      <c r="AN19" s="68" t="s">
        <v>268</v>
      </c>
      <c r="AO19" s="73" t="s">
        <v>734</v>
      </c>
      <c r="AP19" s="73"/>
      <c r="AQ19" s="79" t="s">
        <v>600</v>
      </c>
      <c r="AR19" s="74"/>
      <c r="AS19" s="68"/>
      <c r="AT19" s="68"/>
      <c r="AU19" s="68"/>
      <c r="AV19" s="68"/>
      <c r="AW19" s="68"/>
      <c r="AX19" s="68"/>
      <c r="AY19" s="68"/>
      <c r="AZ19" s="68"/>
      <c r="BA19" s="68"/>
      <c r="BB19" s="68"/>
      <c r="BC19" s="74" t="s">
        <v>13</v>
      </c>
      <c r="BD19" s="74" t="s">
        <v>735</v>
      </c>
      <c r="BE19" s="74" t="s">
        <v>586</v>
      </c>
      <c r="BF19" s="74" t="s">
        <v>587</v>
      </c>
      <c r="BG19" s="73" t="s">
        <v>736</v>
      </c>
      <c r="BH19" s="68" t="s">
        <v>13</v>
      </c>
      <c r="BI19" s="68">
        <v>1</v>
      </c>
      <c r="BJ19" s="74"/>
      <c r="BK19" s="80"/>
      <c r="BL19" s="71" t="s">
        <v>737</v>
      </c>
      <c r="BM19" s="83" t="s">
        <v>738</v>
      </c>
      <c r="BN19" s="81" t="s">
        <v>646</v>
      </c>
      <c r="BO19" s="104" t="s">
        <v>739</v>
      </c>
      <c r="BP19" s="85" t="s">
        <v>740</v>
      </c>
    </row>
    <row r="20" spans="1:68" ht="61.4" hidden="1" customHeight="1" x14ac:dyDescent="0.35">
      <c r="A20" s="67" t="s">
        <v>616</v>
      </c>
      <c r="B20" s="68">
        <v>260</v>
      </c>
      <c r="C20" s="68"/>
      <c r="D20" s="68"/>
      <c r="E20" s="68"/>
      <c r="F20" s="69" t="s">
        <v>617</v>
      </c>
      <c r="G20" s="341" t="s">
        <v>542</v>
      </c>
      <c r="H20" s="68" t="s">
        <v>617</v>
      </c>
      <c r="I20" s="68" t="s">
        <v>118</v>
      </c>
      <c r="J20" s="71" t="s">
        <v>741</v>
      </c>
      <c r="K20" s="70" t="s">
        <v>544</v>
      </c>
      <c r="L20" s="70" t="s">
        <v>545</v>
      </c>
      <c r="M20" s="70" t="s">
        <v>545</v>
      </c>
      <c r="N20" s="72" t="s">
        <v>546</v>
      </c>
      <c r="O20" s="108" t="s">
        <v>742</v>
      </c>
      <c r="P20" s="73" t="s">
        <v>743</v>
      </c>
      <c r="Q20" s="71" t="s">
        <v>744</v>
      </c>
      <c r="R20" s="71"/>
      <c r="S20" s="72" t="s">
        <v>745</v>
      </c>
      <c r="T20" s="343" t="s">
        <v>16</v>
      </c>
      <c r="U20" s="73"/>
      <c r="V20" s="70" t="s">
        <v>542</v>
      </c>
      <c r="W20" s="73"/>
      <c r="X20" s="74"/>
      <c r="Y20" s="68" t="s">
        <v>16</v>
      </c>
      <c r="Z20" s="75"/>
      <c r="AA20" s="68"/>
      <c r="AB20" s="76"/>
      <c r="AC20" s="68">
        <v>1</v>
      </c>
      <c r="AD20" s="68">
        <v>0</v>
      </c>
      <c r="AE20" s="68">
        <v>-1</v>
      </c>
      <c r="AF20" s="77" t="s">
        <v>553</v>
      </c>
      <c r="AG20" s="96" t="s">
        <v>292</v>
      </c>
      <c r="AH20" s="78" t="s">
        <v>293</v>
      </c>
      <c r="AI20" s="109" t="s">
        <v>742</v>
      </c>
      <c r="AJ20" s="68"/>
      <c r="AK20" s="79" t="s">
        <v>554</v>
      </c>
      <c r="AL20" s="68" t="s">
        <v>746</v>
      </c>
      <c r="AM20" s="68"/>
      <c r="AN20" s="68"/>
      <c r="AO20" s="74"/>
      <c r="AP20" s="74"/>
      <c r="AQ20" s="79" t="s">
        <v>600</v>
      </c>
      <c r="AR20" s="74"/>
      <c r="AS20" s="68"/>
      <c r="AT20" s="68" t="s">
        <v>68</v>
      </c>
      <c r="AU20" s="70" t="s">
        <v>747</v>
      </c>
      <c r="AV20" s="68" t="s">
        <v>556</v>
      </c>
      <c r="AW20" s="68"/>
      <c r="AX20" s="68"/>
      <c r="AY20" s="68"/>
      <c r="AZ20" s="68" t="s">
        <v>556</v>
      </c>
      <c r="BA20" s="68"/>
      <c r="BB20" s="74" t="s">
        <v>748</v>
      </c>
      <c r="BC20" s="74" t="s">
        <v>13</v>
      </c>
      <c r="BD20" s="74" t="s">
        <v>617</v>
      </c>
      <c r="BE20" s="74" t="s">
        <v>661</v>
      </c>
      <c r="BF20" s="74" t="s">
        <v>560</v>
      </c>
      <c r="BG20" s="73" t="s">
        <v>749</v>
      </c>
      <c r="BH20" s="68" t="s">
        <v>13</v>
      </c>
      <c r="BI20" s="68">
        <v>1</v>
      </c>
      <c r="BJ20" s="74"/>
      <c r="BK20" s="80"/>
      <c r="BL20" s="71" t="s">
        <v>750</v>
      </c>
      <c r="BM20" s="92" t="s">
        <v>633</v>
      </c>
      <c r="BN20" s="85" t="s">
        <v>187</v>
      </c>
      <c r="BO20" s="89" t="s">
        <v>634</v>
      </c>
      <c r="BP20" s="83"/>
    </row>
    <row r="21" spans="1:68" ht="76.400000000000006" hidden="1" customHeight="1" x14ac:dyDescent="0.35">
      <c r="A21" s="67">
        <v>138</v>
      </c>
      <c r="B21" s="68">
        <v>261</v>
      </c>
      <c r="C21" s="68"/>
      <c r="D21" s="68"/>
      <c r="E21" s="68"/>
      <c r="F21" s="69" t="s">
        <v>617</v>
      </c>
      <c r="G21" s="340" t="s">
        <v>542</v>
      </c>
      <c r="H21" s="68" t="s">
        <v>617</v>
      </c>
      <c r="I21" s="68" t="s">
        <v>118</v>
      </c>
      <c r="J21" s="71" t="s">
        <v>383</v>
      </c>
      <c r="K21" s="70" t="s">
        <v>544</v>
      </c>
      <c r="L21" s="70" t="s">
        <v>545</v>
      </c>
      <c r="M21" s="70" t="s">
        <v>545</v>
      </c>
      <c r="N21" s="72" t="s">
        <v>546</v>
      </c>
      <c r="O21" s="110" t="s">
        <v>751</v>
      </c>
      <c r="P21" s="73" t="s">
        <v>752</v>
      </c>
      <c r="Q21" s="71" t="s">
        <v>744</v>
      </c>
      <c r="R21" s="71"/>
      <c r="S21" s="72" t="s">
        <v>753</v>
      </c>
      <c r="T21" s="343" t="s">
        <v>16</v>
      </c>
      <c r="U21" s="73"/>
      <c r="V21" s="107" t="s">
        <v>542</v>
      </c>
      <c r="W21" s="73"/>
      <c r="X21" s="74"/>
      <c r="Y21" s="68" t="s">
        <v>16</v>
      </c>
      <c r="Z21" s="75"/>
      <c r="AA21" s="68"/>
      <c r="AB21" s="76"/>
      <c r="AC21" s="68">
        <v>1</v>
      </c>
      <c r="AD21" s="68">
        <v>0</v>
      </c>
      <c r="AE21" s="68">
        <v>-1</v>
      </c>
      <c r="AF21" s="77" t="s">
        <v>553</v>
      </c>
      <c r="AG21" s="78" t="s">
        <v>292</v>
      </c>
      <c r="AH21" s="134" t="s">
        <v>293</v>
      </c>
      <c r="AI21" s="110" t="s">
        <v>754</v>
      </c>
      <c r="AJ21" s="110" t="s">
        <v>755</v>
      </c>
      <c r="AK21" s="79" t="s">
        <v>554</v>
      </c>
      <c r="AL21" s="68"/>
      <c r="AM21" s="68"/>
      <c r="AN21" s="68"/>
      <c r="AO21" s="74"/>
      <c r="AP21" s="74"/>
      <c r="AQ21" s="79" t="s">
        <v>600</v>
      </c>
      <c r="AR21" s="74"/>
      <c r="AS21" s="68"/>
      <c r="AT21" s="68" t="s">
        <v>68</v>
      </c>
      <c r="AU21" s="70" t="s">
        <v>747</v>
      </c>
      <c r="AV21" s="68" t="s">
        <v>556</v>
      </c>
      <c r="AW21" s="68"/>
      <c r="AX21" s="68"/>
      <c r="AY21" s="68"/>
      <c r="AZ21" s="68" t="s">
        <v>556</v>
      </c>
      <c r="BA21" s="68"/>
      <c r="BB21" s="74" t="s">
        <v>756</v>
      </c>
      <c r="BC21" s="74" t="s">
        <v>13</v>
      </c>
      <c r="BD21" s="74" t="s">
        <v>617</v>
      </c>
      <c r="BE21" s="74" t="s">
        <v>661</v>
      </c>
      <c r="BF21" s="74" t="s">
        <v>560</v>
      </c>
      <c r="BG21" s="73" t="s">
        <v>757</v>
      </c>
      <c r="BH21" s="68" t="s">
        <v>13</v>
      </c>
      <c r="BI21" s="68">
        <v>1</v>
      </c>
      <c r="BJ21" s="74"/>
      <c r="BK21" s="80"/>
      <c r="BL21" s="71" t="s">
        <v>758</v>
      </c>
      <c r="BM21" s="92" t="s">
        <v>633</v>
      </c>
      <c r="BN21" s="85" t="s">
        <v>608</v>
      </c>
      <c r="BO21" s="89" t="s">
        <v>634</v>
      </c>
      <c r="BP21" s="83"/>
    </row>
    <row r="22" spans="1:68" ht="35.15" hidden="1" customHeight="1" x14ac:dyDescent="0.35">
      <c r="A22" s="67">
        <v>90</v>
      </c>
      <c r="B22" s="68">
        <v>262</v>
      </c>
      <c r="C22" s="68"/>
      <c r="D22" s="68"/>
      <c r="E22" s="68"/>
      <c r="F22" s="69" t="s">
        <v>735</v>
      </c>
      <c r="G22" s="160" t="s">
        <v>542</v>
      </c>
      <c r="H22" s="68" t="s">
        <v>735</v>
      </c>
      <c r="I22" s="68" t="s">
        <v>118</v>
      </c>
      <c r="J22" s="111" t="s">
        <v>759</v>
      </c>
      <c r="K22" s="112" t="s">
        <v>544</v>
      </c>
      <c r="L22" s="112" t="s">
        <v>545</v>
      </c>
      <c r="M22" s="112" t="s">
        <v>545</v>
      </c>
      <c r="N22" s="113" t="s">
        <v>86</v>
      </c>
      <c r="O22" s="111"/>
      <c r="P22" s="114" t="s">
        <v>760</v>
      </c>
      <c r="Q22" s="71" t="s">
        <v>761</v>
      </c>
      <c r="R22" s="71"/>
      <c r="S22" s="70" t="s">
        <v>762</v>
      </c>
      <c r="T22" s="343" t="s">
        <v>16</v>
      </c>
      <c r="U22" s="73"/>
      <c r="V22" s="70" t="s">
        <v>542</v>
      </c>
      <c r="W22" s="73"/>
      <c r="X22" s="74"/>
      <c r="Y22" s="68" t="s">
        <v>16</v>
      </c>
      <c r="Z22" s="75"/>
      <c r="AA22" s="68"/>
      <c r="AB22" s="76"/>
      <c r="AC22" s="68">
        <v>1</v>
      </c>
      <c r="AD22" s="68">
        <v>0</v>
      </c>
      <c r="AE22" s="68">
        <v>-1</v>
      </c>
      <c r="AF22" s="77" t="s">
        <v>553</v>
      </c>
      <c r="AG22" s="78" t="s">
        <v>86</v>
      </c>
      <c r="AH22" s="78" t="s">
        <v>87</v>
      </c>
      <c r="AI22" s="115"/>
      <c r="AJ22" s="68"/>
      <c r="AK22" s="79" t="s">
        <v>554</v>
      </c>
      <c r="AL22" s="68"/>
      <c r="AM22" s="68"/>
      <c r="AN22" s="68"/>
      <c r="AO22" s="74"/>
      <c r="AP22" s="74"/>
      <c r="AQ22" s="79" t="s">
        <v>600</v>
      </c>
      <c r="AR22" s="74"/>
      <c r="AS22" s="68"/>
      <c r="AT22" s="68"/>
      <c r="AU22" s="68" t="s">
        <v>763</v>
      </c>
      <c r="AV22" s="68" t="s">
        <v>556</v>
      </c>
      <c r="AW22" s="68"/>
      <c r="AX22" s="68"/>
      <c r="AY22" s="68"/>
      <c r="AZ22" s="68"/>
      <c r="BA22" s="68"/>
      <c r="BB22" s="74"/>
      <c r="BC22" s="74" t="s">
        <v>13</v>
      </c>
      <c r="BD22" s="74" t="s">
        <v>735</v>
      </c>
      <c r="BE22" s="74" t="s">
        <v>764</v>
      </c>
      <c r="BF22" s="74" t="s">
        <v>587</v>
      </c>
      <c r="BG22" s="73" t="s">
        <v>765</v>
      </c>
      <c r="BH22" s="68" t="s">
        <v>13</v>
      </c>
      <c r="BI22" s="68">
        <v>1</v>
      </c>
      <c r="BJ22" s="73" t="s">
        <v>766</v>
      </c>
      <c r="BK22" s="80"/>
      <c r="BL22" s="80" t="s">
        <v>767</v>
      </c>
      <c r="BM22" s="83" t="s">
        <v>607</v>
      </c>
      <c r="BN22" s="81" t="s">
        <v>565</v>
      </c>
      <c r="BO22" s="82" t="s">
        <v>566</v>
      </c>
      <c r="BP22" s="83"/>
    </row>
    <row r="23" spans="1:68" ht="90" hidden="1" x14ac:dyDescent="0.35">
      <c r="A23" s="67" t="s">
        <v>616</v>
      </c>
      <c r="B23" s="68">
        <v>267</v>
      </c>
      <c r="C23" s="68"/>
      <c r="D23" s="68"/>
      <c r="E23" s="68"/>
      <c r="F23" s="69" t="s">
        <v>593</v>
      </c>
      <c r="G23" s="160" t="s">
        <v>542</v>
      </c>
      <c r="H23" s="68" t="s">
        <v>593</v>
      </c>
      <c r="I23" s="68" t="s">
        <v>118</v>
      </c>
      <c r="J23" s="73" t="s">
        <v>768</v>
      </c>
      <c r="K23" s="70" t="s">
        <v>594</v>
      </c>
      <c r="L23" s="70" t="s">
        <v>571</v>
      </c>
      <c r="M23" s="70" t="s">
        <v>571</v>
      </c>
      <c r="N23" s="68" t="s">
        <v>267</v>
      </c>
      <c r="O23" s="73" t="s">
        <v>769</v>
      </c>
      <c r="P23" s="73" t="s">
        <v>770</v>
      </c>
      <c r="Q23" s="73"/>
      <c r="R23" s="73"/>
      <c r="S23" s="70" t="s">
        <v>597</v>
      </c>
      <c r="T23" s="343" t="s">
        <v>16</v>
      </c>
      <c r="U23" s="73"/>
      <c r="V23" s="70" t="s">
        <v>542</v>
      </c>
      <c r="W23" s="71" t="s">
        <v>598</v>
      </c>
      <c r="X23" s="80"/>
      <c r="Y23" s="68" t="s">
        <v>16</v>
      </c>
      <c r="Z23" s="75"/>
      <c r="AA23" s="68"/>
      <c r="AB23" s="76"/>
      <c r="AC23" s="68">
        <v>1</v>
      </c>
      <c r="AD23" s="68">
        <v>0</v>
      </c>
      <c r="AE23" s="68">
        <v>-1</v>
      </c>
      <c r="AF23" s="77" t="s">
        <v>578</v>
      </c>
      <c r="AG23" s="78" t="s">
        <v>267</v>
      </c>
      <c r="AH23" s="78" t="s">
        <v>269</v>
      </c>
      <c r="AI23" s="79" t="s">
        <v>771</v>
      </c>
      <c r="AJ23" s="68" t="s">
        <v>772</v>
      </c>
      <c r="AK23" s="79" t="s">
        <v>600</v>
      </c>
      <c r="AL23" s="68" t="s">
        <v>267</v>
      </c>
      <c r="AM23" s="68" t="s">
        <v>267</v>
      </c>
      <c r="AN23" s="68" t="s">
        <v>268</v>
      </c>
      <c r="AO23" s="74" t="s">
        <v>773</v>
      </c>
      <c r="AP23" s="74"/>
      <c r="AQ23" s="79" t="s">
        <v>600</v>
      </c>
      <c r="AR23" s="74" t="s">
        <v>774</v>
      </c>
      <c r="AS23" s="68">
        <v>0</v>
      </c>
      <c r="AT23" s="68"/>
      <c r="AU23" s="68" t="s">
        <v>528</v>
      </c>
      <c r="AV23" s="68"/>
      <c r="AW23" s="68"/>
      <c r="AX23" s="68"/>
      <c r="AY23" s="68" t="s">
        <v>556</v>
      </c>
      <c r="AZ23" s="68"/>
      <c r="BA23" s="68"/>
      <c r="BB23" s="74" t="s">
        <v>775</v>
      </c>
      <c r="BC23" s="74" t="s">
        <v>13</v>
      </c>
      <c r="BD23" s="74" t="s">
        <v>603</v>
      </c>
      <c r="BE23" s="74" t="s">
        <v>604</v>
      </c>
      <c r="BF23" s="74" t="s">
        <v>587</v>
      </c>
      <c r="BG23" s="73" t="s">
        <v>776</v>
      </c>
      <c r="BH23" s="68" t="s">
        <v>13</v>
      </c>
      <c r="BI23" s="68">
        <v>1</v>
      </c>
      <c r="BJ23" s="74"/>
      <c r="BK23" s="80"/>
      <c r="BL23" s="80" t="s">
        <v>777</v>
      </c>
      <c r="BM23" s="81" t="s">
        <v>564</v>
      </c>
      <c r="BN23" s="81" t="s">
        <v>565</v>
      </c>
      <c r="BO23" s="104" t="s">
        <v>703</v>
      </c>
      <c r="BP23" s="86" t="s">
        <v>778</v>
      </c>
    </row>
    <row r="24" spans="1:68" ht="162" hidden="1" customHeight="1" x14ac:dyDescent="0.35">
      <c r="A24" s="67">
        <v>65</v>
      </c>
      <c r="B24" s="68">
        <v>268</v>
      </c>
      <c r="C24" s="68"/>
      <c r="D24" s="68"/>
      <c r="E24" s="68"/>
      <c r="F24" s="69" t="s">
        <v>593</v>
      </c>
      <c r="G24" s="340" t="s">
        <v>542</v>
      </c>
      <c r="H24" s="68" t="s">
        <v>593</v>
      </c>
      <c r="I24" s="68" t="s">
        <v>118</v>
      </c>
      <c r="J24" s="73" t="s">
        <v>779</v>
      </c>
      <c r="K24" s="70" t="s">
        <v>570</v>
      </c>
      <c r="L24" s="70" t="s">
        <v>571</v>
      </c>
      <c r="M24" s="70" t="s">
        <v>571</v>
      </c>
      <c r="N24" s="68" t="s">
        <v>267</v>
      </c>
      <c r="O24" s="73" t="s">
        <v>780</v>
      </c>
      <c r="P24" s="73" t="s">
        <v>781</v>
      </c>
      <c r="Q24" s="73"/>
      <c r="R24" s="73"/>
      <c r="S24" s="70" t="s">
        <v>597</v>
      </c>
      <c r="T24" s="343" t="s">
        <v>16</v>
      </c>
      <c r="U24" s="73"/>
      <c r="V24" s="70" t="s">
        <v>542</v>
      </c>
      <c r="W24" s="71" t="s">
        <v>598</v>
      </c>
      <c r="X24" s="80"/>
      <c r="Y24" s="68" t="s">
        <v>16</v>
      </c>
      <c r="Z24" s="75"/>
      <c r="AA24" s="68"/>
      <c r="AB24" s="76"/>
      <c r="AC24" s="68">
        <v>1</v>
      </c>
      <c r="AD24" s="68">
        <v>0</v>
      </c>
      <c r="AE24" s="68">
        <v>-1</v>
      </c>
      <c r="AF24" s="77" t="s">
        <v>578</v>
      </c>
      <c r="AG24" s="78" t="s">
        <v>267</v>
      </c>
      <c r="AH24" s="78" t="s">
        <v>269</v>
      </c>
      <c r="AI24" s="79" t="s">
        <v>782</v>
      </c>
      <c r="AJ24" s="68" t="s">
        <v>783</v>
      </c>
      <c r="AK24" s="79" t="s">
        <v>600</v>
      </c>
      <c r="AL24" s="68" t="s">
        <v>267</v>
      </c>
      <c r="AM24" s="68" t="s">
        <v>267</v>
      </c>
      <c r="AN24" s="68" t="s">
        <v>268</v>
      </c>
      <c r="AO24" s="73" t="s">
        <v>784</v>
      </c>
      <c r="AP24" s="73"/>
      <c r="AQ24" s="79" t="s">
        <v>600</v>
      </c>
      <c r="AR24" s="73" t="s">
        <v>785</v>
      </c>
      <c r="AS24" s="70" t="s">
        <v>786</v>
      </c>
      <c r="AT24" s="70"/>
      <c r="AU24" s="68"/>
      <c r="AV24" s="68"/>
      <c r="AW24" s="68"/>
      <c r="AX24" s="68"/>
      <c r="AY24" s="68"/>
      <c r="AZ24" s="68"/>
      <c r="BA24" s="68"/>
      <c r="BB24" s="74"/>
      <c r="BC24" s="74" t="s">
        <v>13</v>
      </c>
      <c r="BD24" s="74" t="s">
        <v>603</v>
      </c>
      <c r="BE24" s="74" t="s">
        <v>604</v>
      </c>
      <c r="BF24" s="74" t="s">
        <v>587</v>
      </c>
      <c r="BG24" s="73" t="s">
        <v>787</v>
      </c>
      <c r="BH24" s="68" t="s">
        <v>13</v>
      </c>
      <c r="BI24" s="68">
        <v>1</v>
      </c>
      <c r="BJ24" s="74"/>
      <c r="BK24" s="80"/>
      <c r="BL24" s="80"/>
      <c r="BM24" s="83" t="s">
        <v>607</v>
      </c>
      <c r="BN24" s="85" t="s">
        <v>788</v>
      </c>
      <c r="BO24" s="104" t="s">
        <v>703</v>
      </c>
      <c r="BP24" s="86" t="s">
        <v>789</v>
      </c>
    </row>
    <row r="25" spans="1:68" ht="178" hidden="1" customHeight="1" x14ac:dyDescent="0.35">
      <c r="A25" s="67" t="s">
        <v>616</v>
      </c>
      <c r="B25" s="68">
        <v>269</v>
      </c>
      <c r="C25" s="68"/>
      <c r="D25" s="68"/>
      <c r="E25" s="68"/>
      <c r="F25" s="69" t="s">
        <v>593</v>
      </c>
      <c r="G25" s="160" t="s">
        <v>542</v>
      </c>
      <c r="H25" s="68" t="s">
        <v>593</v>
      </c>
      <c r="I25" s="68" t="s">
        <v>118</v>
      </c>
      <c r="J25" s="73" t="s">
        <v>790</v>
      </c>
      <c r="K25" s="70" t="s">
        <v>594</v>
      </c>
      <c r="L25" s="70" t="s">
        <v>571</v>
      </c>
      <c r="M25" s="70" t="s">
        <v>571</v>
      </c>
      <c r="N25" s="68" t="s">
        <v>267</v>
      </c>
      <c r="O25" s="73" t="s">
        <v>791</v>
      </c>
      <c r="P25" s="73" t="s">
        <v>792</v>
      </c>
      <c r="Q25" s="73"/>
      <c r="R25" s="73"/>
      <c r="S25" s="70" t="s">
        <v>597</v>
      </c>
      <c r="T25" s="343" t="s">
        <v>16</v>
      </c>
      <c r="U25" s="73"/>
      <c r="V25" s="70" t="s">
        <v>542</v>
      </c>
      <c r="W25" s="71" t="s">
        <v>598</v>
      </c>
      <c r="X25" s="80"/>
      <c r="Y25" s="68" t="s">
        <v>16</v>
      </c>
      <c r="Z25" s="75"/>
      <c r="AA25" s="68"/>
      <c r="AB25" s="76"/>
      <c r="AC25" s="68">
        <v>1</v>
      </c>
      <c r="AD25" s="68">
        <v>0</v>
      </c>
      <c r="AE25" s="68">
        <v>-1</v>
      </c>
      <c r="AF25" s="77" t="s">
        <v>578</v>
      </c>
      <c r="AG25" s="78" t="s">
        <v>267</v>
      </c>
      <c r="AH25" s="78" t="s">
        <v>269</v>
      </c>
      <c r="AI25" s="79" t="s">
        <v>793</v>
      </c>
      <c r="AJ25" s="79" t="s">
        <v>794</v>
      </c>
      <c r="AK25" s="79" t="s">
        <v>600</v>
      </c>
      <c r="AL25" s="68" t="s">
        <v>267</v>
      </c>
      <c r="AM25" s="68" t="s">
        <v>267</v>
      </c>
      <c r="AN25" s="68" t="s">
        <v>268</v>
      </c>
      <c r="AO25" s="73" t="s">
        <v>795</v>
      </c>
      <c r="AP25" s="73"/>
      <c r="AQ25" s="79" t="s">
        <v>600</v>
      </c>
      <c r="AR25" s="73" t="s">
        <v>796</v>
      </c>
      <c r="AS25" s="70" t="s">
        <v>797</v>
      </c>
      <c r="AT25" s="68"/>
      <c r="AU25" s="68" t="s">
        <v>528</v>
      </c>
      <c r="AV25" s="68"/>
      <c r="AW25" s="68"/>
      <c r="AX25" s="68"/>
      <c r="AY25" s="68" t="s">
        <v>556</v>
      </c>
      <c r="AZ25" s="68"/>
      <c r="BA25" s="68"/>
      <c r="BB25" s="74" t="s">
        <v>798</v>
      </c>
      <c r="BC25" s="74" t="s">
        <v>13</v>
      </c>
      <c r="BD25" s="74" t="s">
        <v>603</v>
      </c>
      <c r="BE25" s="74" t="s">
        <v>604</v>
      </c>
      <c r="BF25" s="74" t="s">
        <v>587</v>
      </c>
      <c r="BG25" s="73" t="s">
        <v>799</v>
      </c>
      <c r="BH25" s="68" t="s">
        <v>13</v>
      </c>
      <c r="BI25" s="68">
        <v>1</v>
      </c>
      <c r="BJ25" s="74"/>
      <c r="BK25" s="80"/>
      <c r="BL25" s="80" t="s">
        <v>777</v>
      </c>
      <c r="BM25" s="83" t="s">
        <v>607</v>
      </c>
      <c r="BN25" s="81" t="s">
        <v>565</v>
      </c>
      <c r="BO25" s="104" t="s">
        <v>703</v>
      </c>
      <c r="BP25" s="86" t="s">
        <v>800</v>
      </c>
    </row>
    <row r="26" spans="1:68" ht="18" hidden="1" customHeight="1" x14ac:dyDescent="0.35">
      <c r="A26" s="67"/>
      <c r="B26" s="68">
        <v>281</v>
      </c>
      <c r="C26" s="68"/>
      <c r="D26" s="68"/>
      <c r="E26" s="68"/>
      <c r="F26" s="69" t="s">
        <v>97</v>
      </c>
      <c r="G26" s="340" t="s">
        <v>542</v>
      </c>
      <c r="H26" s="68" t="s">
        <v>593</v>
      </c>
      <c r="I26" s="68" t="s">
        <v>118</v>
      </c>
      <c r="J26" s="73" t="s">
        <v>801</v>
      </c>
      <c r="K26" s="70" t="s">
        <v>570</v>
      </c>
      <c r="L26" s="70" t="s">
        <v>571</v>
      </c>
      <c r="M26" s="70" t="s">
        <v>571</v>
      </c>
      <c r="N26" s="68" t="s">
        <v>802</v>
      </c>
      <c r="O26" s="73" t="s">
        <v>803</v>
      </c>
      <c r="P26" s="73" t="s">
        <v>804</v>
      </c>
      <c r="Q26" s="73"/>
      <c r="R26" s="73"/>
      <c r="S26" s="68"/>
      <c r="T26" s="343" t="s">
        <v>16</v>
      </c>
      <c r="U26" s="73"/>
      <c r="V26" s="70" t="s">
        <v>542</v>
      </c>
      <c r="W26" s="73" t="s">
        <v>805</v>
      </c>
      <c r="X26" s="74"/>
      <c r="Y26" s="68" t="s">
        <v>16</v>
      </c>
      <c r="Z26" s="68"/>
      <c r="AA26" s="116"/>
      <c r="AB26" s="70"/>
      <c r="AC26" s="68">
        <v>1</v>
      </c>
      <c r="AD26" s="68">
        <v>0</v>
      </c>
      <c r="AE26" s="68">
        <v>-1</v>
      </c>
      <c r="AF26" s="77" t="s">
        <v>578</v>
      </c>
      <c r="AG26" s="78" t="s">
        <v>378</v>
      </c>
      <c r="AH26" s="78" t="s">
        <v>200</v>
      </c>
      <c r="AI26" s="78" t="s">
        <v>806</v>
      </c>
      <c r="AJ26" s="68" t="s">
        <v>807</v>
      </c>
      <c r="AK26" s="79" t="s">
        <v>808</v>
      </c>
      <c r="AL26" s="68" t="s">
        <v>378</v>
      </c>
      <c r="AM26" s="68" t="s">
        <v>378</v>
      </c>
      <c r="AN26" s="68" t="s">
        <v>200</v>
      </c>
      <c r="AO26" s="74" t="s">
        <v>806</v>
      </c>
      <c r="AP26" s="100"/>
      <c r="AQ26" s="79" t="s">
        <v>600</v>
      </c>
      <c r="AR26" s="74" t="s">
        <v>809</v>
      </c>
      <c r="AS26" s="68">
        <v>14623752.76</v>
      </c>
      <c r="AT26" s="68"/>
      <c r="AU26" s="68"/>
      <c r="AV26" s="68"/>
      <c r="AW26" s="68"/>
      <c r="AX26" s="68"/>
      <c r="AY26" s="68"/>
      <c r="AZ26" s="68"/>
      <c r="BA26" s="68"/>
      <c r="BB26" s="74"/>
      <c r="BC26" s="74" t="s">
        <v>13</v>
      </c>
      <c r="BD26" s="74" t="s">
        <v>603</v>
      </c>
      <c r="BE26" s="74" t="s">
        <v>604</v>
      </c>
      <c r="BF26" s="74" t="s">
        <v>587</v>
      </c>
      <c r="BG26" s="73" t="s">
        <v>810</v>
      </c>
      <c r="BH26" s="68" t="s">
        <v>13</v>
      </c>
      <c r="BI26" s="68">
        <v>1</v>
      </c>
      <c r="BJ26" s="74" t="s">
        <v>811</v>
      </c>
      <c r="BK26" s="80"/>
      <c r="BL26" s="80" t="s">
        <v>777</v>
      </c>
      <c r="BM26" s="81" t="s">
        <v>607</v>
      </c>
      <c r="BN26" s="81" t="s">
        <v>565</v>
      </c>
      <c r="BO26" s="73" t="s">
        <v>812</v>
      </c>
      <c r="BP26" s="86" t="s">
        <v>813</v>
      </c>
    </row>
    <row r="27" spans="1:68" ht="198" hidden="1" x14ac:dyDescent="0.35">
      <c r="A27" s="67" t="s">
        <v>616</v>
      </c>
      <c r="B27" s="68">
        <v>205</v>
      </c>
      <c r="C27" s="68" t="s">
        <v>728</v>
      </c>
      <c r="D27" s="68" t="s">
        <v>266</v>
      </c>
      <c r="E27" s="68"/>
      <c r="F27" s="69" t="s">
        <v>593</v>
      </c>
      <c r="G27" s="160" t="s">
        <v>542</v>
      </c>
      <c r="H27" s="68" t="s">
        <v>593</v>
      </c>
      <c r="I27" s="68" t="s">
        <v>118</v>
      </c>
      <c r="J27" s="73" t="s">
        <v>266</v>
      </c>
      <c r="K27" s="70" t="s">
        <v>570</v>
      </c>
      <c r="L27" s="70" t="s">
        <v>571</v>
      </c>
      <c r="M27" s="70" t="s">
        <v>571</v>
      </c>
      <c r="N27" s="68" t="s">
        <v>267</v>
      </c>
      <c r="O27" s="73" t="s">
        <v>814</v>
      </c>
      <c r="P27" s="73" t="s">
        <v>815</v>
      </c>
      <c r="Q27" s="73"/>
      <c r="R27" s="73"/>
      <c r="S27" s="70" t="s">
        <v>816</v>
      </c>
      <c r="T27" s="343" t="s">
        <v>16</v>
      </c>
      <c r="U27" s="73"/>
      <c r="V27" s="70" t="s">
        <v>542</v>
      </c>
      <c r="W27" s="71" t="s">
        <v>598</v>
      </c>
      <c r="X27" s="80"/>
      <c r="Y27" s="68" t="s">
        <v>16</v>
      </c>
      <c r="Z27" s="75"/>
      <c r="AA27" s="68"/>
      <c r="AB27" s="76"/>
      <c r="AC27" s="68">
        <v>0</v>
      </c>
      <c r="AD27" s="68">
        <v>1</v>
      </c>
      <c r="AE27" s="68">
        <v>1</v>
      </c>
      <c r="AF27" s="77" t="s">
        <v>578</v>
      </c>
      <c r="AG27" s="78" t="s">
        <v>267</v>
      </c>
      <c r="AH27" s="78" t="s">
        <v>269</v>
      </c>
      <c r="AI27" s="79" t="s">
        <v>817</v>
      </c>
      <c r="AJ27" s="68"/>
      <c r="AK27" s="79" t="s">
        <v>600</v>
      </c>
      <c r="AL27" s="68" t="s">
        <v>267</v>
      </c>
      <c r="AM27" s="68" t="s">
        <v>267</v>
      </c>
      <c r="AN27" s="68" t="s">
        <v>268</v>
      </c>
      <c r="AO27" s="73" t="s">
        <v>818</v>
      </c>
      <c r="AP27" s="117"/>
      <c r="AQ27" s="79" t="s">
        <v>600</v>
      </c>
      <c r="AR27" s="118" t="s">
        <v>819</v>
      </c>
      <c r="AS27" s="68"/>
      <c r="AT27" s="68"/>
      <c r="AU27" s="68"/>
      <c r="AV27" s="68"/>
      <c r="AW27" s="68"/>
      <c r="AX27" s="68"/>
      <c r="AY27" s="68"/>
      <c r="AZ27" s="68"/>
      <c r="BA27" s="68"/>
      <c r="BB27" s="74"/>
      <c r="BC27" s="74" t="s">
        <v>13</v>
      </c>
      <c r="BD27" s="74" t="s">
        <v>603</v>
      </c>
      <c r="BE27" s="74" t="s">
        <v>604</v>
      </c>
      <c r="BF27" s="74" t="s">
        <v>587</v>
      </c>
      <c r="BG27" s="73" t="s">
        <v>820</v>
      </c>
      <c r="BH27" s="68" t="s">
        <v>13</v>
      </c>
      <c r="BI27" s="68">
        <v>1</v>
      </c>
      <c r="BJ27" s="73" t="s">
        <v>821</v>
      </c>
      <c r="BK27" s="80"/>
      <c r="BL27" s="119"/>
      <c r="BM27" s="81" t="s">
        <v>607</v>
      </c>
      <c r="BN27" s="81" t="s">
        <v>565</v>
      </c>
      <c r="BO27" s="104" t="s">
        <v>703</v>
      </c>
      <c r="BP27" s="86" t="s">
        <v>822</v>
      </c>
    </row>
    <row r="28" spans="1:68" ht="141.65" hidden="1" customHeight="1" x14ac:dyDescent="0.35">
      <c r="A28" s="67" t="s">
        <v>616</v>
      </c>
      <c r="B28" s="68">
        <v>290</v>
      </c>
      <c r="C28" s="68"/>
      <c r="D28" s="68"/>
      <c r="E28" s="68"/>
      <c r="F28" s="69" t="s">
        <v>97</v>
      </c>
      <c r="G28" s="340" t="s">
        <v>542</v>
      </c>
      <c r="H28" s="68" t="s">
        <v>593</v>
      </c>
      <c r="I28" s="68" t="s">
        <v>118</v>
      </c>
      <c r="J28" s="73" t="s">
        <v>823</v>
      </c>
      <c r="K28" s="70" t="s">
        <v>594</v>
      </c>
      <c r="L28" s="70" t="s">
        <v>571</v>
      </c>
      <c r="M28" s="70" t="s">
        <v>571</v>
      </c>
      <c r="N28" s="68" t="s">
        <v>267</v>
      </c>
      <c r="O28" s="73" t="s">
        <v>824</v>
      </c>
      <c r="P28" s="73" t="s">
        <v>825</v>
      </c>
      <c r="Q28" s="73"/>
      <c r="R28" s="73"/>
      <c r="S28" s="70" t="s">
        <v>597</v>
      </c>
      <c r="T28" s="343" t="s">
        <v>16</v>
      </c>
      <c r="U28" s="73"/>
      <c r="V28" s="70" t="s">
        <v>542</v>
      </c>
      <c r="W28" s="71" t="s">
        <v>598</v>
      </c>
      <c r="X28" s="80"/>
      <c r="Y28" s="68" t="s">
        <v>16</v>
      </c>
      <c r="Z28" s="75"/>
      <c r="AA28" s="68"/>
      <c r="AB28" s="76"/>
      <c r="AC28" s="68">
        <v>1</v>
      </c>
      <c r="AD28" s="68">
        <v>0</v>
      </c>
      <c r="AE28" s="68">
        <v>-1</v>
      </c>
      <c r="AF28" s="77" t="s">
        <v>578</v>
      </c>
      <c r="AG28" s="78" t="s">
        <v>267</v>
      </c>
      <c r="AH28" s="78" t="s">
        <v>269</v>
      </c>
      <c r="AI28" s="79" t="s">
        <v>826</v>
      </c>
      <c r="AJ28" s="68"/>
      <c r="AK28" s="79" t="s">
        <v>600</v>
      </c>
      <c r="AL28" s="68" t="s">
        <v>267</v>
      </c>
      <c r="AM28" s="68" t="s">
        <v>267</v>
      </c>
      <c r="AN28" s="68" t="s">
        <v>268</v>
      </c>
      <c r="AO28" s="120" t="s">
        <v>827</v>
      </c>
      <c r="AP28" s="120"/>
      <c r="AQ28" s="79" t="s">
        <v>600</v>
      </c>
      <c r="AR28" s="73" t="s">
        <v>828</v>
      </c>
      <c r="AS28" s="68">
        <v>45</v>
      </c>
      <c r="AT28" s="68"/>
      <c r="AU28" s="68"/>
      <c r="AV28" s="68"/>
      <c r="AW28" s="68"/>
      <c r="AX28" s="68"/>
      <c r="AY28" s="68"/>
      <c r="AZ28" s="68"/>
      <c r="BA28" s="68"/>
      <c r="BB28" s="74"/>
      <c r="BC28" s="74" t="s">
        <v>13</v>
      </c>
      <c r="BD28" s="74" t="s">
        <v>603</v>
      </c>
      <c r="BE28" s="74" t="s">
        <v>604</v>
      </c>
      <c r="BF28" s="74" t="s">
        <v>587</v>
      </c>
      <c r="BG28" s="73" t="s">
        <v>829</v>
      </c>
      <c r="BH28" s="68" t="s">
        <v>13</v>
      </c>
      <c r="BI28" s="68">
        <v>1</v>
      </c>
      <c r="BJ28" s="74"/>
      <c r="BK28" s="80"/>
      <c r="BL28" s="80"/>
      <c r="BM28" s="83" t="s">
        <v>607</v>
      </c>
      <c r="BN28" s="85" t="s">
        <v>187</v>
      </c>
      <c r="BO28" s="104" t="s">
        <v>703</v>
      </c>
      <c r="BP28" s="86" t="s">
        <v>830</v>
      </c>
    </row>
    <row r="29" spans="1:68" s="22" customFormat="1" ht="123" hidden="1" customHeight="1" x14ac:dyDescent="0.35">
      <c r="A29" s="67">
        <v>89</v>
      </c>
      <c r="B29" s="68">
        <v>291</v>
      </c>
      <c r="C29" s="68"/>
      <c r="D29" s="68"/>
      <c r="E29" s="68"/>
      <c r="F29" s="69" t="s">
        <v>97</v>
      </c>
      <c r="G29" s="160" t="s">
        <v>542</v>
      </c>
      <c r="H29" s="68" t="s">
        <v>593</v>
      </c>
      <c r="I29" s="68" t="s">
        <v>118</v>
      </c>
      <c r="J29" s="73" t="s">
        <v>831</v>
      </c>
      <c r="K29" s="70" t="s">
        <v>594</v>
      </c>
      <c r="L29" s="70" t="s">
        <v>571</v>
      </c>
      <c r="M29" s="70" t="s">
        <v>571</v>
      </c>
      <c r="N29" s="68" t="s">
        <v>267</v>
      </c>
      <c r="O29" s="73" t="s">
        <v>832</v>
      </c>
      <c r="P29" s="73" t="s">
        <v>833</v>
      </c>
      <c r="Q29" s="73"/>
      <c r="R29" s="73"/>
      <c r="S29" s="70" t="s">
        <v>597</v>
      </c>
      <c r="T29" s="343" t="s">
        <v>16</v>
      </c>
      <c r="U29" s="73"/>
      <c r="V29" s="70" t="s">
        <v>542</v>
      </c>
      <c r="W29" s="71" t="s">
        <v>598</v>
      </c>
      <c r="X29" s="80"/>
      <c r="Y29" s="68" t="s">
        <v>16</v>
      </c>
      <c r="Z29" s="75"/>
      <c r="AA29" s="68"/>
      <c r="AB29" s="76"/>
      <c r="AC29" s="68">
        <v>1</v>
      </c>
      <c r="AD29" s="68">
        <v>0</v>
      </c>
      <c r="AE29" s="68">
        <v>-1</v>
      </c>
      <c r="AF29" s="77" t="s">
        <v>578</v>
      </c>
      <c r="AG29" s="78" t="s">
        <v>267</v>
      </c>
      <c r="AH29" s="78" t="s">
        <v>269</v>
      </c>
      <c r="AI29" s="79" t="s">
        <v>834</v>
      </c>
      <c r="AJ29" s="68"/>
      <c r="AK29" s="79" t="s">
        <v>600</v>
      </c>
      <c r="AL29" s="68" t="s">
        <v>267</v>
      </c>
      <c r="AM29" s="68" t="s">
        <v>267</v>
      </c>
      <c r="AN29" s="68" t="s">
        <v>268</v>
      </c>
      <c r="AO29" s="73" t="s">
        <v>835</v>
      </c>
      <c r="AP29" s="73"/>
      <c r="AQ29" s="79" t="s">
        <v>600</v>
      </c>
      <c r="AR29" s="73" t="s">
        <v>836</v>
      </c>
      <c r="AS29" s="70" t="s">
        <v>837</v>
      </c>
      <c r="AT29" s="68"/>
      <c r="AU29" s="68"/>
      <c r="AV29" s="68"/>
      <c r="AW29" s="68"/>
      <c r="AX29" s="68"/>
      <c r="AY29" s="68"/>
      <c r="AZ29" s="68"/>
      <c r="BA29" s="68"/>
      <c r="BB29" s="74"/>
      <c r="BC29" s="74" t="s">
        <v>13</v>
      </c>
      <c r="BD29" s="74" t="s">
        <v>603</v>
      </c>
      <c r="BE29" s="74" t="s">
        <v>604</v>
      </c>
      <c r="BF29" s="74" t="s">
        <v>587</v>
      </c>
      <c r="BG29" s="73" t="s">
        <v>838</v>
      </c>
      <c r="BH29" s="68" t="s">
        <v>13</v>
      </c>
      <c r="BI29" s="68">
        <v>1</v>
      </c>
      <c r="BJ29" s="74"/>
      <c r="BK29" s="80"/>
      <c r="BL29" s="80"/>
      <c r="BM29" s="83" t="s">
        <v>607</v>
      </c>
      <c r="BN29" s="85" t="s">
        <v>565</v>
      </c>
      <c r="BO29" s="104" t="s">
        <v>703</v>
      </c>
      <c r="BP29" s="86" t="s">
        <v>839</v>
      </c>
    </row>
    <row r="30" spans="1:68" ht="54" hidden="1" customHeight="1" x14ac:dyDescent="0.35">
      <c r="A30" s="67">
        <v>82</v>
      </c>
      <c r="B30" s="68">
        <v>45</v>
      </c>
      <c r="C30" s="68" t="s">
        <v>840</v>
      </c>
      <c r="D30" s="68" t="s">
        <v>841</v>
      </c>
      <c r="E30" s="68" t="s">
        <v>842</v>
      </c>
      <c r="F30" s="69" t="s">
        <v>97</v>
      </c>
      <c r="G30" s="160" t="s">
        <v>542</v>
      </c>
      <c r="H30" s="68" t="s">
        <v>70</v>
      </c>
      <c r="I30" s="68" t="s">
        <v>55</v>
      </c>
      <c r="J30" s="73" t="s">
        <v>841</v>
      </c>
      <c r="K30" s="70" t="s">
        <v>620</v>
      </c>
      <c r="L30" s="70" t="s">
        <v>571</v>
      </c>
      <c r="M30" s="70" t="s">
        <v>545</v>
      </c>
      <c r="N30" s="68" t="s">
        <v>86</v>
      </c>
      <c r="O30" s="73" t="s">
        <v>843</v>
      </c>
      <c r="P30" s="73" t="s">
        <v>844</v>
      </c>
      <c r="Q30" s="73"/>
      <c r="R30" s="73"/>
      <c r="S30" s="68"/>
      <c r="T30" s="343" t="s">
        <v>665</v>
      </c>
      <c r="U30" s="73" t="s">
        <v>845</v>
      </c>
      <c r="V30" s="70" t="s">
        <v>542</v>
      </c>
      <c r="W30" s="73" t="s">
        <v>666</v>
      </c>
      <c r="X30" s="74"/>
      <c r="Y30" s="74" t="s">
        <v>16</v>
      </c>
      <c r="Z30" s="75" t="s">
        <v>667</v>
      </c>
      <c r="AA30" s="68"/>
      <c r="AB30" s="76"/>
      <c r="AC30" s="68">
        <v>0</v>
      </c>
      <c r="AD30" s="68">
        <v>1</v>
      </c>
      <c r="AE30" s="68">
        <v>1</v>
      </c>
      <c r="AF30" s="90" t="s">
        <v>624</v>
      </c>
      <c r="AG30" s="78" t="s">
        <v>86</v>
      </c>
      <c r="AH30" s="78" t="s">
        <v>87</v>
      </c>
      <c r="AI30" s="78" t="s">
        <v>846</v>
      </c>
      <c r="AJ30" s="68"/>
      <c r="AK30" s="79" t="s">
        <v>554</v>
      </c>
      <c r="AL30" s="68" t="s">
        <v>86</v>
      </c>
      <c r="AM30" s="68" t="s">
        <v>86</v>
      </c>
      <c r="AN30" s="68" t="s">
        <v>85</v>
      </c>
      <c r="AO30" s="74" t="s">
        <v>847</v>
      </c>
      <c r="AP30" s="78"/>
      <c r="AQ30" s="79" t="s">
        <v>554</v>
      </c>
      <c r="AR30" s="74" t="s">
        <v>848</v>
      </c>
      <c r="AS30" s="101" t="s">
        <v>849</v>
      </c>
      <c r="AT30" s="102"/>
      <c r="AU30" s="74"/>
      <c r="AV30" s="74"/>
      <c r="AW30" s="74"/>
      <c r="AX30" s="74"/>
      <c r="AY30" s="74"/>
      <c r="AZ30" s="74"/>
      <c r="BA30" s="74"/>
      <c r="BB30" s="74"/>
      <c r="BC30" s="74" t="s">
        <v>13</v>
      </c>
      <c r="BD30" s="74" t="s">
        <v>672</v>
      </c>
      <c r="BE30" s="74" t="s">
        <v>586</v>
      </c>
      <c r="BF30" s="74" t="s">
        <v>587</v>
      </c>
      <c r="BG30" s="73" t="s">
        <v>850</v>
      </c>
      <c r="BH30" s="68" t="s">
        <v>13</v>
      </c>
      <c r="BI30" s="74">
        <v>1</v>
      </c>
      <c r="BJ30" s="74"/>
      <c r="BK30" s="74"/>
      <c r="BL30" s="80" t="s">
        <v>851</v>
      </c>
      <c r="BM30" s="83" t="s">
        <v>607</v>
      </c>
      <c r="BN30" s="81" t="s">
        <v>565</v>
      </c>
      <c r="BO30" s="73" t="s">
        <v>676</v>
      </c>
      <c r="BP30" s="83"/>
    </row>
    <row r="31" spans="1:68" ht="22.5" hidden="1" customHeight="1" x14ac:dyDescent="0.35">
      <c r="A31" s="67" t="s">
        <v>616</v>
      </c>
      <c r="B31" s="68">
        <v>41</v>
      </c>
      <c r="C31" s="68" t="s">
        <v>840</v>
      </c>
      <c r="D31" s="68" t="s">
        <v>110</v>
      </c>
      <c r="E31" s="68" t="s">
        <v>852</v>
      </c>
      <c r="F31" s="69" t="s">
        <v>97</v>
      </c>
      <c r="G31" s="160" t="s">
        <v>542</v>
      </c>
      <c r="H31" s="68" t="s">
        <v>70</v>
      </c>
      <c r="I31" s="68" t="s">
        <v>55</v>
      </c>
      <c r="J31" s="73" t="s">
        <v>110</v>
      </c>
      <c r="K31" s="70" t="s">
        <v>594</v>
      </c>
      <c r="L31" s="70" t="s">
        <v>571</v>
      </c>
      <c r="M31" s="70" t="s">
        <v>571</v>
      </c>
      <c r="N31" s="68" t="s">
        <v>112</v>
      </c>
      <c r="O31" s="73" t="s">
        <v>853</v>
      </c>
      <c r="P31" s="73" t="s">
        <v>854</v>
      </c>
      <c r="Q31" s="73" t="s">
        <v>695</v>
      </c>
      <c r="R31" s="73"/>
      <c r="S31" s="68"/>
      <c r="T31" s="343" t="s">
        <v>16</v>
      </c>
      <c r="U31" s="73"/>
      <c r="V31" s="70" t="s">
        <v>542</v>
      </c>
      <c r="W31" s="73" t="s">
        <v>666</v>
      </c>
      <c r="X31" s="74"/>
      <c r="Y31" s="74" t="s">
        <v>16</v>
      </c>
      <c r="Z31" s="75" t="s">
        <v>855</v>
      </c>
      <c r="AA31" s="68" t="s">
        <v>577</v>
      </c>
      <c r="AB31" s="76"/>
      <c r="AC31" s="68">
        <v>0</v>
      </c>
      <c r="AD31" s="68">
        <v>1</v>
      </c>
      <c r="AE31" s="68">
        <v>1</v>
      </c>
      <c r="AF31" s="77" t="s">
        <v>578</v>
      </c>
      <c r="AG31" s="78" t="s">
        <v>112</v>
      </c>
      <c r="AH31" s="78" t="s">
        <v>87</v>
      </c>
      <c r="AI31" s="78" t="s">
        <v>853</v>
      </c>
      <c r="AJ31" s="68"/>
      <c r="AK31" s="79" t="s">
        <v>554</v>
      </c>
      <c r="AL31" s="68" t="s">
        <v>117</v>
      </c>
      <c r="AM31" s="68" t="s">
        <v>86</v>
      </c>
      <c r="AN31" s="68" t="s">
        <v>85</v>
      </c>
      <c r="AO31" s="73" t="s">
        <v>856</v>
      </c>
      <c r="AP31" s="73"/>
      <c r="AQ31" s="79" t="s">
        <v>554</v>
      </c>
      <c r="AR31" s="73" t="s">
        <v>857</v>
      </c>
      <c r="AS31" s="68" t="s">
        <v>858</v>
      </c>
      <c r="AT31" s="74" t="s">
        <v>859</v>
      </c>
      <c r="AU31" s="74"/>
      <c r="AV31" s="74"/>
      <c r="AW31" s="74"/>
      <c r="AX31" s="74"/>
      <c r="AY31" s="74"/>
      <c r="AZ31" s="74"/>
      <c r="BA31" s="74"/>
      <c r="BB31" s="74"/>
      <c r="BC31" s="74" t="s">
        <v>13</v>
      </c>
      <c r="BD31" s="74" t="s">
        <v>672</v>
      </c>
      <c r="BE31" s="74" t="s">
        <v>586</v>
      </c>
      <c r="BF31" s="74" t="s">
        <v>587</v>
      </c>
      <c r="BG31" s="73" t="s">
        <v>860</v>
      </c>
      <c r="BH31" s="68" t="s">
        <v>13</v>
      </c>
      <c r="BI31" s="74">
        <v>1</v>
      </c>
      <c r="BJ31" s="73"/>
      <c r="BK31" s="74"/>
      <c r="BL31" s="80" t="s">
        <v>861</v>
      </c>
      <c r="BM31" s="83" t="s">
        <v>607</v>
      </c>
      <c r="BN31" s="81" t="s">
        <v>565</v>
      </c>
      <c r="BO31" s="82" t="s">
        <v>566</v>
      </c>
      <c r="BP31" s="83"/>
    </row>
    <row r="32" spans="1:68" ht="16.5" hidden="1" customHeight="1" x14ac:dyDescent="0.35">
      <c r="A32" s="67" t="s">
        <v>616</v>
      </c>
      <c r="B32" s="68">
        <v>302</v>
      </c>
      <c r="C32" s="68"/>
      <c r="D32" s="68"/>
      <c r="E32" s="68"/>
      <c r="F32" s="69" t="s">
        <v>541</v>
      </c>
      <c r="G32" s="160" t="s">
        <v>542</v>
      </c>
      <c r="H32" s="68" t="s">
        <v>541</v>
      </c>
      <c r="I32" s="68" t="s">
        <v>118</v>
      </c>
      <c r="J32" s="71" t="s">
        <v>862</v>
      </c>
      <c r="K32" s="70" t="s">
        <v>544</v>
      </c>
      <c r="L32" s="70" t="s">
        <v>545</v>
      </c>
      <c r="M32" s="70" t="s">
        <v>545</v>
      </c>
      <c r="N32" s="72" t="s">
        <v>546</v>
      </c>
      <c r="O32" s="71" t="s">
        <v>199</v>
      </c>
      <c r="P32" s="73" t="s">
        <v>863</v>
      </c>
      <c r="Q32" s="71"/>
      <c r="R32" s="71"/>
      <c r="S32" s="70" t="s">
        <v>549</v>
      </c>
      <c r="T32" s="343" t="s">
        <v>16</v>
      </c>
      <c r="U32" s="73"/>
      <c r="V32" s="70" t="s">
        <v>542</v>
      </c>
      <c r="W32" s="73" t="s">
        <v>550</v>
      </c>
      <c r="X32" s="74"/>
      <c r="Y32" s="68" t="s">
        <v>16</v>
      </c>
      <c r="Z32" s="75"/>
      <c r="AA32" s="68"/>
      <c r="AB32" s="76"/>
      <c r="AC32" s="68">
        <v>1</v>
      </c>
      <c r="AD32" s="68">
        <v>0</v>
      </c>
      <c r="AE32" s="68">
        <v>-1</v>
      </c>
      <c r="AF32" s="77" t="s">
        <v>553</v>
      </c>
      <c r="AG32" s="78" t="s">
        <v>292</v>
      </c>
      <c r="AH32" s="134" t="s">
        <v>293</v>
      </c>
      <c r="AI32" s="68"/>
      <c r="AJ32" s="68"/>
      <c r="AK32" s="79" t="s">
        <v>554</v>
      </c>
      <c r="AL32" s="68" t="s">
        <v>199</v>
      </c>
      <c r="AM32" s="68" t="s">
        <v>199</v>
      </c>
      <c r="AN32" s="68" t="s">
        <v>200</v>
      </c>
      <c r="AO32" s="74"/>
      <c r="AP32" s="74"/>
      <c r="AQ32" s="79" t="s">
        <v>554</v>
      </c>
      <c r="AR32" s="74"/>
      <c r="AS32" s="68"/>
      <c r="AT32" s="68"/>
      <c r="AU32" s="68" t="s">
        <v>650</v>
      </c>
      <c r="AV32" s="78" t="s">
        <v>556</v>
      </c>
      <c r="AW32" s="68"/>
      <c r="AX32" s="68"/>
      <c r="AY32" s="68"/>
      <c r="AZ32" s="68" t="s">
        <v>556</v>
      </c>
      <c r="BA32" s="68"/>
      <c r="BB32" s="73"/>
      <c r="BC32" s="74" t="s">
        <v>13</v>
      </c>
      <c r="BD32" s="74" t="s">
        <v>558</v>
      </c>
      <c r="BE32" s="74" t="s">
        <v>864</v>
      </c>
      <c r="BF32" s="74" t="s">
        <v>560</v>
      </c>
      <c r="BG32" s="73" t="s">
        <v>865</v>
      </c>
      <c r="BH32" s="68" t="s">
        <v>13</v>
      </c>
      <c r="BI32" s="68">
        <v>2</v>
      </c>
      <c r="BJ32" s="74"/>
      <c r="BK32" s="80"/>
      <c r="BL32" s="80" t="s">
        <v>866</v>
      </c>
      <c r="BM32" s="81" t="s">
        <v>607</v>
      </c>
      <c r="BN32" s="81" t="s">
        <v>565</v>
      </c>
      <c r="BO32" s="82" t="s">
        <v>566</v>
      </c>
      <c r="BP32" s="83"/>
    </row>
    <row r="33" spans="1:68" ht="43.5" hidden="1" customHeight="1" x14ac:dyDescent="0.35">
      <c r="A33" s="121"/>
      <c r="B33" s="68">
        <v>308</v>
      </c>
      <c r="C33" s="68"/>
      <c r="D33" s="68"/>
      <c r="E33" s="68"/>
      <c r="F33" s="69" t="s">
        <v>867</v>
      </c>
      <c r="G33" s="160" t="s">
        <v>542</v>
      </c>
      <c r="H33" s="68" t="s">
        <v>867</v>
      </c>
      <c r="I33" s="68" t="s">
        <v>118</v>
      </c>
      <c r="J33" s="71" t="s">
        <v>116</v>
      </c>
      <c r="K33" s="70" t="s">
        <v>594</v>
      </c>
      <c r="L33" s="70" t="s">
        <v>571</v>
      </c>
      <c r="M33" s="70" t="s">
        <v>571</v>
      </c>
      <c r="N33" s="68" t="s">
        <v>112</v>
      </c>
      <c r="O33" s="71" t="s">
        <v>868</v>
      </c>
      <c r="P33" s="73" t="s">
        <v>869</v>
      </c>
      <c r="Q33" s="73" t="s">
        <v>695</v>
      </c>
      <c r="R33" s="71"/>
      <c r="S33" s="68"/>
      <c r="T33" s="343" t="s">
        <v>16</v>
      </c>
      <c r="U33" s="73"/>
      <c r="V33" s="70" t="s">
        <v>542</v>
      </c>
      <c r="W33" s="73" t="s">
        <v>870</v>
      </c>
      <c r="X33" s="73" t="s">
        <v>871</v>
      </c>
      <c r="Y33" s="68" t="s">
        <v>16</v>
      </c>
      <c r="Z33" s="75"/>
      <c r="AA33" s="68"/>
      <c r="AB33" s="76" t="s">
        <v>552</v>
      </c>
      <c r="AC33" s="68">
        <v>1</v>
      </c>
      <c r="AD33" s="68">
        <v>0</v>
      </c>
      <c r="AE33" s="68">
        <v>-1</v>
      </c>
      <c r="AF33" s="77" t="s">
        <v>578</v>
      </c>
      <c r="AG33" s="78" t="s">
        <v>112</v>
      </c>
      <c r="AH33" s="78" t="s">
        <v>87</v>
      </c>
      <c r="AI33" s="79" t="s">
        <v>872</v>
      </c>
      <c r="AJ33" s="68"/>
      <c r="AK33" s="79" t="s">
        <v>554</v>
      </c>
      <c r="AL33" s="68" t="s">
        <v>117</v>
      </c>
      <c r="AM33" s="68" t="s">
        <v>117</v>
      </c>
      <c r="AN33" s="68" t="s">
        <v>85</v>
      </c>
      <c r="AO33" s="74" t="s">
        <v>873</v>
      </c>
      <c r="AP33" s="74"/>
      <c r="AQ33" s="79" t="s">
        <v>554</v>
      </c>
      <c r="AR33" s="74" t="s">
        <v>874</v>
      </c>
      <c r="AS33" s="68">
        <v>6213525.6600000001</v>
      </c>
      <c r="AT33" s="68"/>
      <c r="AU33" s="68"/>
      <c r="AV33" s="68"/>
      <c r="AW33" s="68"/>
      <c r="AX33" s="68"/>
      <c r="AY33" s="68"/>
      <c r="AZ33" s="68"/>
      <c r="BA33" s="68"/>
      <c r="BB33" s="74"/>
      <c r="BC33" s="74" t="s">
        <v>13</v>
      </c>
      <c r="BD33" s="74" t="s">
        <v>672</v>
      </c>
      <c r="BE33" s="74" t="s">
        <v>586</v>
      </c>
      <c r="BF33" s="74" t="s">
        <v>587</v>
      </c>
      <c r="BG33" s="73" t="s">
        <v>875</v>
      </c>
      <c r="BH33" s="68" t="s">
        <v>13</v>
      </c>
      <c r="BI33" s="68">
        <v>1</v>
      </c>
      <c r="BJ33" s="74" t="s">
        <v>876</v>
      </c>
      <c r="BK33" s="80"/>
      <c r="BL33" s="80"/>
      <c r="BM33" s="92" t="s">
        <v>607</v>
      </c>
      <c r="BN33" s="83" t="s">
        <v>738</v>
      </c>
      <c r="BO33" s="89" t="s">
        <v>877</v>
      </c>
      <c r="BP33" s="86" t="s">
        <v>878</v>
      </c>
    </row>
    <row r="34" spans="1:68" ht="43.5" hidden="1" customHeight="1" x14ac:dyDescent="0.35">
      <c r="A34" s="67" t="s">
        <v>616</v>
      </c>
      <c r="B34" s="68">
        <v>311</v>
      </c>
      <c r="C34" s="68"/>
      <c r="D34" s="68"/>
      <c r="E34" s="68"/>
      <c r="F34" s="69" t="s">
        <v>867</v>
      </c>
      <c r="G34" s="160" t="s">
        <v>542</v>
      </c>
      <c r="H34" s="68" t="s">
        <v>867</v>
      </c>
      <c r="I34" s="68" t="s">
        <v>118</v>
      </c>
      <c r="J34" s="71" t="s">
        <v>879</v>
      </c>
      <c r="K34" s="70" t="s">
        <v>570</v>
      </c>
      <c r="L34" s="70" t="s">
        <v>571</v>
      </c>
      <c r="M34" s="70" t="s">
        <v>571</v>
      </c>
      <c r="N34" s="68" t="s">
        <v>112</v>
      </c>
      <c r="O34" s="71" t="s">
        <v>880</v>
      </c>
      <c r="P34" s="73" t="s">
        <v>881</v>
      </c>
      <c r="Q34" s="71"/>
      <c r="R34" s="71"/>
      <c r="S34" s="68"/>
      <c r="T34" s="343" t="s">
        <v>16</v>
      </c>
      <c r="U34" s="73"/>
      <c r="V34" s="70" t="s">
        <v>542</v>
      </c>
      <c r="W34" s="73" t="s">
        <v>870</v>
      </c>
      <c r="X34" s="73" t="s">
        <v>871</v>
      </c>
      <c r="Y34" s="68" t="s">
        <v>16</v>
      </c>
      <c r="Z34" s="75"/>
      <c r="AA34" s="68"/>
      <c r="AB34" s="76" t="s">
        <v>552</v>
      </c>
      <c r="AC34" s="68">
        <v>1</v>
      </c>
      <c r="AD34" s="68">
        <v>0</v>
      </c>
      <c r="AE34" s="68">
        <v>-1</v>
      </c>
      <c r="AF34" s="77" t="s">
        <v>578</v>
      </c>
      <c r="AG34" s="78" t="s">
        <v>112</v>
      </c>
      <c r="AH34" s="78" t="s">
        <v>87</v>
      </c>
      <c r="AI34" s="79" t="s">
        <v>882</v>
      </c>
      <c r="AJ34" s="68"/>
      <c r="AK34" s="79" t="s">
        <v>554</v>
      </c>
      <c r="AL34" s="68" t="s">
        <v>117</v>
      </c>
      <c r="AM34" s="68" t="s">
        <v>117</v>
      </c>
      <c r="AN34" s="68" t="s">
        <v>85</v>
      </c>
      <c r="AO34" s="74" t="s">
        <v>883</v>
      </c>
      <c r="AP34" s="74"/>
      <c r="AQ34" s="79" t="s">
        <v>554</v>
      </c>
      <c r="AR34" s="74" t="s">
        <v>884</v>
      </c>
      <c r="AS34" s="68">
        <v>4214859</v>
      </c>
      <c r="AT34" s="68"/>
      <c r="AU34" s="68"/>
      <c r="AV34" s="68"/>
      <c r="AW34" s="68"/>
      <c r="AX34" s="68"/>
      <c r="AY34" s="68"/>
      <c r="AZ34" s="68"/>
      <c r="BA34" s="68"/>
      <c r="BB34" s="74"/>
      <c r="BC34" s="74" t="s">
        <v>13</v>
      </c>
      <c r="BD34" s="74" t="s">
        <v>672</v>
      </c>
      <c r="BE34" s="74" t="s">
        <v>586</v>
      </c>
      <c r="BF34" s="74" t="s">
        <v>560</v>
      </c>
      <c r="BG34" s="73" t="s">
        <v>885</v>
      </c>
      <c r="BH34" s="68" t="s">
        <v>13</v>
      </c>
      <c r="BI34" s="68">
        <v>1</v>
      </c>
      <c r="BJ34" s="74" t="s">
        <v>876</v>
      </c>
      <c r="BK34" s="80"/>
      <c r="BL34" s="80"/>
      <c r="BM34" s="81" t="s">
        <v>607</v>
      </c>
      <c r="BN34" s="83" t="s">
        <v>716</v>
      </c>
      <c r="BO34" s="89" t="s">
        <v>877</v>
      </c>
      <c r="BP34" s="86" t="s">
        <v>886</v>
      </c>
    </row>
    <row r="35" spans="1:68" ht="31.75" hidden="1" customHeight="1" x14ac:dyDescent="0.35">
      <c r="A35" s="67" t="s">
        <v>616</v>
      </c>
      <c r="B35" s="68">
        <v>313</v>
      </c>
      <c r="C35" s="68"/>
      <c r="D35" s="68"/>
      <c r="E35" s="68"/>
      <c r="F35" s="69" t="s">
        <v>568</v>
      </c>
      <c r="G35" s="160" t="s">
        <v>542</v>
      </c>
      <c r="H35" s="68" t="s">
        <v>568</v>
      </c>
      <c r="I35" s="68" t="s">
        <v>187</v>
      </c>
      <c r="J35" s="71" t="s">
        <v>887</v>
      </c>
      <c r="K35" s="70" t="s">
        <v>594</v>
      </c>
      <c r="L35" s="70" t="s">
        <v>571</v>
      </c>
      <c r="M35" s="70" t="s">
        <v>571</v>
      </c>
      <c r="N35" s="68" t="s">
        <v>183</v>
      </c>
      <c r="O35" s="71" t="s">
        <v>888</v>
      </c>
      <c r="P35" s="73" t="s">
        <v>889</v>
      </c>
      <c r="Q35" s="71"/>
      <c r="R35" s="71"/>
      <c r="S35" s="70" t="s">
        <v>890</v>
      </c>
      <c r="T35" s="343" t="s">
        <v>665</v>
      </c>
      <c r="U35" s="73" t="s">
        <v>891</v>
      </c>
      <c r="V35" s="70" t="s">
        <v>542</v>
      </c>
      <c r="W35" s="73" t="s">
        <v>892</v>
      </c>
      <c r="X35" s="74"/>
      <c r="Y35" s="68" t="s">
        <v>16</v>
      </c>
      <c r="Z35" s="75"/>
      <c r="AA35" s="68" t="s">
        <v>893</v>
      </c>
      <c r="AB35" s="76" t="s">
        <v>552</v>
      </c>
      <c r="AC35" s="68">
        <v>1</v>
      </c>
      <c r="AD35" s="68">
        <v>0</v>
      </c>
      <c r="AE35" s="68">
        <v>-1</v>
      </c>
      <c r="AF35" s="77" t="s">
        <v>578</v>
      </c>
      <c r="AG35" s="78" t="s">
        <v>185</v>
      </c>
      <c r="AH35" s="78" t="s">
        <v>186</v>
      </c>
      <c r="AI35" s="79" t="s">
        <v>888</v>
      </c>
      <c r="AJ35" s="68"/>
      <c r="AK35" s="79" t="s">
        <v>554</v>
      </c>
      <c r="AL35" s="68" t="s">
        <v>84</v>
      </c>
      <c r="AM35" s="68" t="s">
        <v>112</v>
      </c>
      <c r="AN35" s="68" t="s">
        <v>85</v>
      </c>
      <c r="AO35" s="73" t="s">
        <v>894</v>
      </c>
      <c r="AP35" s="117"/>
      <c r="AQ35" s="79" t="s">
        <v>554</v>
      </c>
      <c r="AR35" s="73" t="s">
        <v>895</v>
      </c>
      <c r="AS35" s="68" t="s">
        <v>896</v>
      </c>
      <c r="AT35" s="68"/>
      <c r="AU35" s="68" t="s">
        <v>528</v>
      </c>
      <c r="AV35" s="68"/>
      <c r="AW35" s="68"/>
      <c r="AX35" s="68"/>
      <c r="AY35" s="68" t="s">
        <v>556</v>
      </c>
      <c r="AZ35" s="68"/>
      <c r="BA35" s="68"/>
      <c r="BB35" s="73" t="s">
        <v>897</v>
      </c>
      <c r="BC35" s="74" t="s">
        <v>13</v>
      </c>
      <c r="BD35" s="74" t="s">
        <v>560</v>
      </c>
      <c r="BE35" s="74" t="s">
        <v>712</v>
      </c>
      <c r="BF35" s="74" t="s">
        <v>587</v>
      </c>
      <c r="BG35" s="73" t="s">
        <v>898</v>
      </c>
      <c r="BH35" s="68" t="s">
        <v>13</v>
      </c>
      <c r="BI35" s="68">
        <v>1</v>
      </c>
      <c r="BJ35" s="73" t="s">
        <v>899</v>
      </c>
      <c r="BK35" s="80"/>
      <c r="BL35" s="71" t="s">
        <v>900</v>
      </c>
      <c r="BM35" s="83" t="s">
        <v>901</v>
      </c>
      <c r="BN35" s="83" t="s">
        <v>716</v>
      </c>
      <c r="BO35" s="82" t="s">
        <v>566</v>
      </c>
      <c r="BP35" s="83"/>
    </row>
    <row r="36" spans="1:68" s="22" customFormat="1" ht="57" hidden="1" customHeight="1" x14ac:dyDescent="0.35">
      <c r="A36" s="67" t="s">
        <v>616</v>
      </c>
      <c r="B36" s="68">
        <v>1</v>
      </c>
      <c r="C36" s="68" t="s">
        <v>187</v>
      </c>
      <c r="D36" s="68" t="s">
        <v>902</v>
      </c>
      <c r="E36" s="68" t="s">
        <v>191</v>
      </c>
      <c r="F36" s="69" t="s">
        <v>568</v>
      </c>
      <c r="G36" s="160" t="s">
        <v>542</v>
      </c>
      <c r="H36" s="68" t="s">
        <v>568</v>
      </c>
      <c r="I36" s="68" t="s">
        <v>187</v>
      </c>
      <c r="J36" s="71" t="s">
        <v>192</v>
      </c>
      <c r="K36" s="70" t="s">
        <v>594</v>
      </c>
      <c r="L36" s="70" t="s">
        <v>571</v>
      </c>
      <c r="M36" s="70" t="s">
        <v>571</v>
      </c>
      <c r="N36" s="68" t="s">
        <v>183</v>
      </c>
      <c r="O36" s="71" t="s">
        <v>903</v>
      </c>
      <c r="P36" s="73" t="s">
        <v>191</v>
      </c>
      <c r="Q36" s="71"/>
      <c r="R36" s="71"/>
      <c r="S36" s="70" t="s">
        <v>890</v>
      </c>
      <c r="T36" s="343" t="s">
        <v>16</v>
      </c>
      <c r="U36" s="73"/>
      <c r="V36" s="70" t="s">
        <v>542</v>
      </c>
      <c r="W36" s="73" t="s">
        <v>904</v>
      </c>
      <c r="X36" s="74"/>
      <c r="Y36" s="68" t="s">
        <v>16</v>
      </c>
      <c r="Z36" s="75" t="s">
        <v>905</v>
      </c>
      <c r="AA36" s="68" t="s">
        <v>577</v>
      </c>
      <c r="AB36" s="76" t="s">
        <v>906</v>
      </c>
      <c r="AC36" s="68">
        <v>0</v>
      </c>
      <c r="AD36" s="68">
        <v>1</v>
      </c>
      <c r="AE36" s="68">
        <v>1</v>
      </c>
      <c r="AF36" s="77" t="s">
        <v>578</v>
      </c>
      <c r="AG36" s="78" t="s">
        <v>185</v>
      </c>
      <c r="AH36" s="78" t="s">
        <v>186</v>
      </c>
      <c r="AI36" s="79" t="s">
        <v>907</v>
      </c>
      <c r="AJ36" s="68"/>
      <c r="AK36" s="79" t="s">
        <v>554</v>
      </c>
      <c r="AL36" s="68" t="s">
        <v>84</v>
      </c>
      <c r="AM36" s="68" t="s">
        <v>193</v>
      </c>
      <c r="AN36" s="68" t="s">
        <v>85</v>
      </c>
      <c r="AO36" s="74" t="s">
        <v>908</v>
      </c>
      <c r="AP36" s="74"/>
      <c r="AQ36" s="79" t="s">
        <v>554</v>
      </c>
      <c r="AR36" s="74" t="s">
        <v>909</v>
      </c>
      <c r="AS36" s="68" t="s">
        <v>910</v>
      </c>
      <c r="AT36" s="68"/>
      <c r="AU36" s="68"/>
      <c r="AV36" s="68"/>
      <c r="AW36" s="68"/>
      <c r="AX36" s="68"/>
      <c r="AY36" s="68"/>
      <c r="AZ36" s="68"/>
      <c r="BA36" s="68"/>
      <c r="BB36" s="74"/>
      <c r="BC36" s="74" t="s">
        <v>13</v>
      </c>
      <c r="BD36" s="74" t="s">
        <v>585</v>
      </c>
      <c r="BE36" s="74" t="s">
        <v>712</v>
      </c>
      <c r="BF36" s="74" t="s">
        <v>587</v>
      </c>
      <c r="BG36" s="73" t="s">
        <v>911</v>
      </c>
      <c r="BH36" s="68" t="s">
        <v>13</v>
      </c>
      <c r="BI36" s="68">
        <v>1</v>
      </c>
      <c r="BJ36" s="74"/>
      <c r="BK36" s="80"/>
      <c r="BL36" s="80"/>
      <c r="BM36" s="122" t="s">
        <v>607</v>
      </c>
      <c r="BN36" s="85" t="s">
        <v>716</v>
      </c>
      <c r="BO36" s="73" t="s">
        <v>576</v>
      </c>
      <c r="BP36" s="92"/>
    </row>
    <row r="37" spans="1:68" ht="54" hidden="1" customHeight="1" x14ac:dyDescent="0.35">
      <c r="A37" s="67" t="s">
        <v>616</v>
      </c>
      <c r="B37" s="68">
        <v>315</v>
      </c>
      <c r="C37" s="68"/>
      <c r="D37" s="68"/>
      <c r="E37" s="68"/>
      <c r="F37" s="69" t="s">
        <v>568</v>
      </c>
      <c r="G37" s="160" t="s">
        <v>542</v>
      </c>
      <c r="H37" s="68" t="s">
        <v>568</v>
      </c>
      <c r="I37" s="68" t="s">
        <v>187</v>
      </c>
      <c r="J37" s="71" t="s">
        <v>912</v>
      </c>
      <c r="K37" s="70" t="s">
        <v>594</v>
      </c>
      <c r="L37" s="70" t="s">
        <v>571</v>
      </c>
      <c r="M37" s="70" t="s">
        <v>571</v>
      </c>
      <c r="N37" s="68" t="s">
        <v>183</v>
      </c>
      <c r="O37" s="71" t="s">
        <v>913</v>
      </c>
      <c r="P37" s="73" t="s">
        <v>914</v>
      </c>
      <c r="Q37" s="71"/>
      <c r="R37" s="71"/>
      <c r="S37" s="70" t="s">
        <v>915</v>
      </c>
      <c r="T37" s="343" t="s">
        <v>16</v>
      </c>
      <c r="U37" s="73" t="s">
        <v>63</v>
      </c>
      <c r="V37" s="70" t="s">
        <v>542</v>
      </c>
      <c r="W37" s="73" t="s">
        <v>904</v>
      </c>
      <c r="X37" s="74"/>
      <c r="Y37" s="68" t="s">
        <v>16</v>
      </c>
      <c r="Z37" s="75"/>
      <c r="AA37" s="68" t="s">
        <v>577</v>
      </c>
      <c r="AB37" s="76" t="s">
        <v>906</v>
      </c>
      <c r="AC37" s="68">
        <v>1</v>
      </c>
      <c r="AD37" s="68">
        <v>0</v>
      </c>
      <c r="AE37" s="68">
        <v>-1</v>
      </c>
      <c r="AF37" s="77" t="s">
        <v>578</v>
      </c>
      <c r="AG37" s="78" t="s">
        <v>185</v>
      </c>
      <c r="AH37" s="78" t="s">
        <v>186</v>
      </c>
      <c r="AI37" s="79" t="s">
        <v>916</v>
      </c>
      <c r="AJ37" s="68"/>
      <c r="AK37" s="79" t="s">
        <v>554</v>
      </c>
      <c r="AL37" s="68" t="s">
        <v>84</v>
      </c>
      <c r="AM37" s="68" t="s">
        <v>112</v>
      </c>
      <c r="AN37" s="68" t="s">
        <v>85</v>
      </c>
      <c r="AO37" s="73" t="s">
        <v>917</v>
      </c>
      <c r="AP37" s="73"/>
      <c r="AQ37" s="79" t="s">
        <v>554</v>
      </c>
      <c r="AR37" s="73" t="s">
        <v>918</v>
      </c>
      <c r="AS37" s="68" t="s">
        <v>896</v>
      </c>
      <c r="AT37" s="68"/>
      <c r="AU37" s="68" t="s">
        <v>528</v>
      </c>
      <c r="AV37" s="68"/>
      <c r="AW37" s="68"/>
      <c r="AX37" s="68"/>
      <c r="AY37" s="68" t="s">
        <v>556</v>
      </c>
      <c r="AZ37" s="68"/>
      <c r="BA37" s="68"/>
      <c r="BB37" s="73" t="s">
        <v>919</v>
      </c>
      <c r="BC37" s="74" t="s">
        <v>13</v>
      </c>
      <c r="BD37" s="74" t="s">
        <v>920</v>
      </c>
      <c r="BE37" s="74" t="s">
        <v>712</v>
      </c>
      <c r="BF37" s="74" t="s">
        <v>587</v>
      </c>
      <c r="BG37" s="73" t="s">
        <v>921</v>
      </c>
      <c r="BH37" s="68" t="s">
        <v>13</v>
      </c>
      <c r="BI37" s="68">
        <v>1</v>
      </c>
      <c r="BJ37" s="74" t="s">
        <v>922</v>
      </c>
      <c r="BK37" s="80"/>
      <c r="BL37" s="80"/>
      <c r="BM37" s="83" t="s">
        <v>607</v>
      </c>
      <c r="BN37" s="81" t="s">
        <v>565</v>
      </c>
      <c r="BO37" s="82" t="s">
        <v>566</v>
      </c>
      <c r="BP37" s="83"/>
    </row>
    <row r="38" spans="1:68" ht="44.5" hidden="1" customHeight="1" x14ac:dyDescent="0.35">
      <c r="A38" s="67">
        <v>116</v>
      </c>
      <c r="B38" s="68">
        <v>316</v>
      </c>
      <c r="C38" s="68"/>
      <c r="D38" s="68"/>
      <c r="E38" s="68"/>
      <c r="F38" s="69" t="s">
        <v>568</v>
      </c>
      <c r="G38" s="160" t="s">
        <v>542</v>
      </c>
      <c r="H38" s="68" t="s">
        <v>568</v>
      </c>
      <c r="I38" s="68" t="s">
        <v>187</v>
      </c>
      <c r="J38" s="71" t="s">
        <v>206</v>
      </c>
      <c r="K38" s="70" t="s">
        <v>544</v>
      </c>
      <c r="L38" s="70" t="s">
        <v>571</v>
      </c>
      <c r="M38" s="70" t="s">
        <v>571</v>
      </c>
      <c r="N38" s="68" t="s">
        <v>199</v>
      </c>
      <c r="O38" s="71" t="s">
        <v>923</v>
      </c>
      <c r="P38" s="73" t="s">
        <v>205</v>
      </c>
      <c r="Q38" s="71" t="s">
        <v>924</v>
      </c>
      <c r="R38" s="71"/>
      <c r="S38" s="70" t="s">
        <v>925</v>
      </c>
      <c r="T38" s="343" t="s">
        <v>16</v>
      </c>
      <c r="U38" s="73" t="s">
        <v>63</v>
      </c>
      <c r="V38" s="70" t="s">
        <v>542</v>
      </c>
      <c r="W38" s="73" t="s">
        <v>550</v>
      </c>
      <c r="X38" s="74"/>
      <c r="Y38" s="123" t="s">
        <v>16</v>
      </c>
      <c r="Z38" s="75"/>
      <c r="AA38" s="68" t="s">
        <v>577</v>
      </c>
      <c r="AB38" s="76" t="s">
        <v>906</v>
      </c>
      <c r="AC38" s="68">
        <v>1</v>
      </c>
      <c r="AD38" s="68">
        <v>0</v>
      </c>
      <c r="AE38" s="68">
        <v>-1</v>
      </c>
      <c r="AF38" s="77" t="s">
        <v>578</v>
      </c>
      <c r="AG38" s="78" t="s">
        <v>201</v>
      </c>
      <c r="AH38" s="78" t="s">
        <v>202</v>
      </c>
      <c r="AI38" s="79" t="s">
        <v>926</v>
      </c>
      <c r="AJ38" s="68"/>
      <c r="AK38" s="79" t="s">
        <v>554</v>
      </c>
      <c r="AL38" s="68" t="s">
        <v>199</v>
      </c>
      <c r="AM38" s="68" t="s">
        <v>199</v>
      </c>
      <c r="AN38" s="68" t="s">
        <v>200</v>
      </c>
      <c r="AO38" s="73" t="s">
        <v>927</v>
      </c>
      <c r="AP38" s="73"/>
      <c r="AQ38" s="79" t="s">
        <v>554</v>
      </c>
      <c r="AR38" s="73" t="s">
        <v>928</v>
      </c>
      <c r="AS38" s="68"/>
      <c r="AT38" s="68"/>
      <c r="AU38" s="68" t="s">
        <v>528</v>
      </c>
      <c r="AV38" s="68"/>
      <c r="AW38" s="68"/>
      <c r="AX38" s="68"/>
      <c r="AY38" s="68" t="s">
        <v>556</v>
      </c>
      <c r="AZ38" s="68"/>
      <c r="BA38" s="68"/>
      <c r="BB38" s="73" t="s">
        <v>929</v>
      </c>
      <c r="BC38" s="74" t="s">
        <v>13</v>
      </c>
      <c r="BD38" s="74" t="s">
        <v>196</v>
      </c>
      <c r="BE38" s="74" t="s">
        <v>712</v>
      </c>
      <c r="BF38" s="74" t="s">
        <v>587</v>
      </c>
      <c r="BG38" s="73" t="s">
        <v>930</v>
      </c>
      <c r="BH38" s="68" t="s">
        <v>13</v>
      </c>
      <c r="BI38" s="68">
        <v>1</v>
      </c>
      <c r="BJ38" s="74" t="s">
        <v>931</v>
      </c>
      <c r="BK38" s="80"/>
      <c r="BL38" s="71" t="s">
        <v>932</v>
      </c>
      <c r="BM38" s="83" t="s">
        <v>607</v>
      </c>
      <c r="BN38" s="81" t="s">
        <v>565</v>
      </c>
      <c r="BO38" s="82" t="s">
        <v>566</v>
      </c>
      <c r="BP38" s="86" t="s">
        <v>933</v>
      </c>
    </row>
    <row r="39" spans="1:68" ht="186" hidden="1" customHeight="1" x14ac:dyDescent="0.35">
      <c r="A39" s="84" t="s">
        <v>616</v>
      </c>
      <c r="B39" s="68">
        <v>157</v>
      </c>
      <c r="C39" s="68" t="s">
        <v>118</v>
      </c>
      <c r="D39" s="68" t="s">
        <v>934</v>
      </c>
      <c r="E39" s="68" t="s">
        <v>935</v>
      </c>
      <c r="F39" s="69" t="s">
        <v>735</v>
      </c>
      <c r="G39" s="160" t="s">
        <v>542</v>
      </c>
      <c r="H39" s="68" t="s">
        <v>735</v>
      </c>
      <c r="I39" s="68" t="s">
        <v>118</v>
      </c>
      <c r="J39" s="71" t="s">
        <v>936</v>
      </c>
      <c r="K39" s="70" t="s">
        <v>594</v>
      </c>
      <c r="L39" s="70" t="s">
        <v>571</v>
      </c>
      <c r="M39" s="70" t="s">
        <v>571</v>
      </c>
      <c r="N39" s="68" t="s">
        <v>267</v>
      </c>
      <c r="O39" s="71" t="s">
        <v>937</v>
      </c>
      <c r="P39" s="73" t="s">
        <v>938</v>
      </c>
      <c r="Q39" s="71"/>
      <c r="R39" s="71"/>
      <c r="S39" s="70" t="s">
        <v>597</v>
      </c>
      <c r="T39" s="343" t="s">
        <v>16</v>
      </c>
      <c r="U39" s="73"/>
      <c r="V39" s="70" t="s">
        <v>542</v>
      </c>
      <c r="W39" s="71" t="s">
        <v>598</v>
      </c>
      <c r="X39" s="80"/>
      <c r="Y39" s="68" t="s">
        <v>16</v>
      </c>
      <c r="Z39" s="75"/>
      <c r="AA39" s="68" t="s">
        <v>893</v>
      </c>
      <c r="AB39" s="76"/>
      <c r="AC39" s="68">
        <v>0</v>
      </c>
      <c r="AD39" s="68">
        <v>1</v>
      </c>
      <c r="AE39" s="68">
        <v>1</v>
      </c>
      <c r="AF39" s="77" t="s">
        <v>578</v>
      </c>
      <c r="AG39" s="78" t="s">
        <v>267</v>
      </c>
      <c r="AH39" s="78" t="s">
        <v>269</v>
      </c>
      <c r="AI39" s="117" t="s">
        <v>939</v>
      </c>
      <c r="AJ39" s="68"/>
      <c r="AK39" s="79" t="s">
        <v>600</v>
      </c>
      <c r="AL39" s="68" t="s">
        <v>267</v>
      </c>
      <c r="AM39" s="68" t="s">
        <v>267</v>
      </c>
      <c r="AN39" s="68" t="s">
        <v>268</v>
      </c>
      <c r="AO39" s="73" t="s">
        <v>940</v>
      </c>
      <c r="AP39" s="73"/>
      <c r="AQ39" s="79" t="s">
        <v>600</v>
      </c>
      <c r="AR39" s="73" t="s">
        <v>941</v>
      </c>
      <c r="AS39" s="68">
        <v>1.6486318799999999</v>
      </c>
      <c r="AT39" s="68"/>
      <c r="AU39" s="68"/>
      <c r="AV39" s="68"/>
      <c r="AW39" s="68"/>
      <c r="AX39" s="68"/>
      <c r="AY39" s="68"/>
      <c r="AZ39" s="68"/>
      <c r="BA39" s="68"/>
      <c r="BB39" s="74"/>
      <c r="BC39" s="74" t="s">
        <v>13</v>
      </c>
      <c r="BD39" s="74" t="s">
        <v>603</v>
      </c>
      <c r="BE39" s="74" t="s">
        <v>604</v>
      </c>
      <c r="BF39" s="74" t="s">
        <v>587</v>
      </c>
      <c r="BG39" s="73" t="s">
        <v>942</v>
      </c>
      <c r="BH39" s="68" t="s">
        <v>13</v>
      </c>
      <c r="BI39" s="68">
        <v>1</v>
      </c>
      <c r="BJ39" s="74"/>
      <c r="BK39" s="80"/>
      <c r="BL39" s="74"/>
      <c r="BM39" s="81" t="s">
        <v>607</v>
      </c>
      <c r="BN39" s="85" t="s">
        <v>565</v>
      </c>
      <c r="BO39" s="82" t="s">
        <v>566</v>
      </c>
      <c r="BP39" s="86" t="s">
        <v>943</v>
      </c>
    </row>
    <row r="40" spans="1:68" ht="36" hidden="1" customHeight="1" x14ac:dyDescent="0.35">
      <c r="A40" s="67">
        <v>95</v>
      </c>
      <c r="B40" s="68">
        <v>144</v>
      </c>
      <c r="C40" s="68" t="s">
        <v>55</v>
      </c>
      <c r="D40" s="68" t="s">
        <v>944</v>
      </c>
      <c r="E40" s="68"/>
      <c r="F40" s="69" t="s">
        <v>735</v>
      </c>
      <c r="G40" s="160" t="s">
        <v>542</v>
      </c>
      <c r="H40" s="68" t="s">
        <v>735</v>
      </c>
      <c r="I40" s="68" t="s">
        <v>118</v>
      </c>
      <c r="J40" s="71" t="s">
        <v>216</v>
      </c>
      <c r="K40" s="70" t="s">
        <v>594</v>
      </c>
      <c r="L40" s="70" t="s">
        <v>571</v>
      </c>
      <c r="M40" s="70" t="s">
        <v>571</v>
      </c>
      <c r="N40" s="68" t="s">
        <v>199</v>
      </c>
      <c r="O40" s="71" t="s">
        <v>945</v>
      </c>
      <c r="P40" s="73" t="s">
        <v>946</v>
      </c>
      <c r="Q40" s="71"/>
      <c r="R40" s="71"/>
      <c r="S40" s="70" t="s">
        <v>947</v>
      </c>
      <c r="T40" s="343" t="s">
        <v>16</v>
      </c>
      <c r="U40" s="73"/>
      <c r="V40" s="70" t="s">
        <v>542</v>
      </c>
      <c r="W40" s="73" t="s">
        <v>550</v>
      </c>
      <c r="X40" s="74"/>
      <c r="Y40" s="68" t="s">
        <v>16</v>
      </c>
      <c r="Z40" s="75"/>
      <c r="AA40" s="68" t="s">
        <v>893</v>
      </c>
      <c r="AB40" s="76"/>
      <c r="AC40" s="68">
        <v>0</v>
      </c>
      <c r="AD40" s="68">
        <v>1</v>
      </c>
      <c r="AE40" s="68">
        <v>1</v>
      </c>
      <c r="AF40" s="77" t="s">
        <v>578</v>
      </c>
      <c r="AG40" s="78" t="s">
        <v>201</v>
      </c>
      <c r="AH40" s="78" t="s">
        <v>202</v>
      </c>
      <c r="AI40" s="79" t="s">
        <v>948</v>
      </c>
      <c r="AJ40" s="68"/>
      <c r="AK40" s="79" t="s">
        <v>554</v>
      </c>
      <c r="AL40" s="68" t="s">
        <v>199</v>
      </c>
      <c r="AM40" s="68" t="s">
        <v>199</v>
      </c>
      <c r="AN40" s="68" t="s">
        <v>200</v>
      </c>
      <c r="AO40" s="74" t="s">
        <v>949</v>
      </c>
      <c r="AP40" s="74"/>
      <c r="AQ40" s="79" t="s">
        <v>554</v>
      </c>
      <c r="AR40" s="74" t="s">
        <v>950</v>
      </c>
      <c r="AS40" s="68">
        <v>4.0999999999999996</v>
      </c>
      <c r="AT40" s="68" t="s">
        <v>68</v>
      </c>
      <c r="AU40" s="68"/>
      <c r="AV40" s="68"/>
      <c r="AW40" s="68"/>
      <c r="AX40" s="68"/>
      <c r="AY40" s="68"/>
      <c r="AZ40" s="68"/>
      <c r="BA40" s="68"/>
      <c r="BB40" s="74"/>
      <c r="BC40" s="74" t="s">
        <v>13</v>
      </c>
      <c r="BD40" s="74" t="s">
        <v>735</v>
      </c>
      <c r="BE40" s="74" t="s">
        <v>586</v>
      </c>
      <c r="BF40" s="74" t="s">
        <v>587</v>
      </c>
      <c r="BG40" s="73" t="s">
        <v>951</v>
      </c>
      <c r="BH40" s="68" t="s">
        <v>13</v>
      </c>
      <c r="BI40" s="68">
        <v>1</v>
      </c>
      <c r="BJ40" s="74"/>
      <c r="BK40" s="80"/>
      <c r="BL40" s="80"/>
      <c r="BM40" s="83" t="s">
        <v>607</v>
      </c>
      <c r="BN40" s="81" t="s">
        <v>565</v>
      </c>
      <c r="BO40" s="82" t="s">
        <v>566</v>
      </c>
      <c r="BP40" s="83"/>
    </row>
    <row r="41" spans="1:68" ht="34.4" hidden="1" customHeight="1" x14ac:dyDescent="0.35">
      <c r="A41" s="67">
        <v>130</v>
      </c>
      <c r="B41" s="68">
        <v>317</v>
      </c>
      <c r="C41" s="68"/>
      <c r="D41" s="68"/>
      <c r="E41" s="68"/>
      <c r="F41" s="69" t="s">
        <v>735</v>
      </c>
      <c r="G41" s="160" t="s">
        <v>542</v>
      </c>
      <c r="H41" s="68" t="s">
        <v>735</v>
      </c>
      <c r="I41" s="68" t="s">
        <v>118</v>
      </c>
      <c r="J41" s="71" t="s">
        <v>952</v>
      </c>
      <c r="K41" s="70" t="s">
        <v>544</v>
      </c>
      <c r="L41" s="70" t="s">
        <v>545</v>
      </c>
      <c r="M41" s="70" t="s">
        <v>545</v>
      </c>
      <c r="N41" s="68" t="s">
        <v>86</v>
      </c>
      <c r="O41" s="71"/>
      <c r="P41" s="73" t="s">
        <v>953</v>
      </c>
      <c r="Q41" s="71" t="s">
        <v>954</v>
      </c>
      <c r="R41" s="71"/>
      <c r="S41" s="70" t="s">
        <v>955</v>
      </c>
      <c r="T41" s="343" t="s">
        <v>16</v>
      </c>
      <c r="U41" s="73"/>
      <c r="V41" s="70" t="s">
        <v>542</v>
      </c>
      <c r="W41" s="73"/>
      <c r="X41" s="74"/>
      <c r="Y41" s="68" t="s">
        <v>16</v>
      </c>
      <c r="Z41" s="75"/>
      <c r="AA41" s="68"/>
      <c r="AB41" s="76"/>
      <c r="AC41" s="68">
        <v>1</v>
      </c>
      <c r="AD41" s="68">
        <v>0</v>
      </c>
      <c r="AE41" s="68">
        <v>-1</v>
      </c>
      <c r="AF41" s="77" t="s">
        <v>553</v>
      </c>
      <c r="AG41" s="78" t="s">
        <v>86</v>
      </c>
      <c r="AH41" s="78" t="s">
        <v>87</v>
      </c>
      <c r="AI41" s="68"/>
      <c r="AJ41" s="68"/>
      <c r="AK41" s="79" t="s">
        <v>554</v>
      </c>
      <c r="AL41" s="68"/>
      <c r="AM41" s="68"/>
      <c r="AN41" s="68"/>
      <c r="AO41" s="74"/>
      <c r="AP41" s="74"/>
      <c r="AQ41" s="79" t="s">
        <v>600</v>
      </c>
      <c r="AR41" s="74"/>
      <c r="AS41" s="68"/>
      <c r="AT41" s="68"/>
      <c r="AU41" s="68"/>
      <c r="AV41" s="68"/>
      <c r="AW41" s="68"/>
      <c r="AX41" s="68"/>
      <c r="AY41" s="68"/>
      <c r="AZ41" s="68"/>
      <c r="BA41" s="68"/>
      <c r="BB41" s="74"/>
      <c r="BC41" s="74" t="s">
        <v>13</v>
      </c>
      <c r="BD41" s="74" t="s">
        <v>735</v>
      </c>
      <c r="BE41" s="74" t="s">
        <v>764</v>
      </c>
      <c r="BF41" s="74" t="s">
        <v>587</v>
      </c>
      <c r="BG41" s="73" t="s">
        <v>956</v>
      </c>
      <c r="BH41" s="68" t="s">
        <v>13</v>
      </c>
      <c r="BI41" s="68">
        <v>1</v>
      </c>
      <c r="BJ41" s="73" t="s">
        <v>957</v>
      </c>
      <c r="BK41" s="80"/>
      <c r="BL41" s="80" t="s">
        <v>767</v>
      </c>
      <c r="BM41" s="83" t="s">
        <v>607</v>
      </c>
      <c r="BN41" s="85" t="s">
        <v>608</v>
      </c>
      <c r="BO41" s="82" t="s">
        <v>566</v>
      </c>
      <c r="BP41" s="83"/>
    </row>
    <row r="42" spans="1:68" ht="18.649999999999999" hidden="1" customHeight="1" x14ac:dyDescent="0.35">
      <c r="A42" s="67">
        <v>171</v>
      </c>
      <c r="B42" s="68">
        <v>319</v>
      </c>
      <c r="C42" s="68"/>
      <c r="D42" s="68"/>
      <c r="E42" s="68"/>
      <c r="F42" s="69" t="s">
        <v>568</v>
      </c>
      <c r="G42" s="160" t="s">
        <v>542</v>
      </c>
      <c r="H42" s="68" t="s">
        <v>568</v>
      </c>
      <c r="I42" s="68" t="s">
        <v>187</v>
      </c>
      <c r="J42" s="71" t="s">
        <v>958</v>
      </c>
      <c r="K42" s="70" t="s">
        <v>594</v>
      </c>
      <c r="L42" s="70" t="s">
        <v>571</v>
      </c>
      <c r="M42" s="70" t="s">
        <v>571</v>
      </c>
      <c r="N42" s="68" t="s">
        <v>183</v>
      </c>
      <c r="O42" s="71" t="s">
        <v>959</v>
      </c>
      <c r="P42" s="73" t="s">
        <v>960</v>
      </c>
      <c r="Q42" s="71"/>
      <c r="R42" s="71"/>
      <c r="S42" s="70" t="s">
        <v>961</v>
      </c>
      <c r="T42" s="343" t="s">
        <v>16</v>
      </c>
      <c r="U42" s="73"/>
      <c r="V42" s="70" t="s">
        <v>542</v>
      </c>
      <c r="W42" s="73" t="s">
        <v>575</v>
      </c>
      <c r="X42" s="74" t="s">
        <v>576</v>
      </c>
      <c r="Y42" s="68" t="s">
        <v>16</v>
      </c>
      <c r="Z42" s="68"/>
      <c r="AA42" s="88" t="s">
        <v>577</v>
      </c>
      <c r="AB42" s="70"/>
      <c r="AC42" s="68">
        <v>1</v>
      </c>
      <c r="AD42" s="68">
        <v>0</v>
      </c>
      <c r="AE42" s="68">
        <v>-1</v>
      </c>
      <c r="AF42" s="77" t="s">
        <v>578</v>
      </c>
      <c r="AG42" s="78" t="s">
        <v>185</v>
      </c>
      <c r="AH42" s="78" t="s">
        <v>186</v>
      </c>
      <c r="AI42" s="79" t="s">
        <v>962</v>
      </c>
      <c r="AJ42" s="68"/>
      <c r="AK42" s="79" t="s">
        <v>554</v>
      </c>
      <c r="AL42" s="68" t="s">
        <v>183</v>
      </c>
      <c r="AM42" s="68" t="s">
        <v>183</v>
      </c>
      <c r="AN42" s="68" t="s">
        <v>184</v>
      </c>
      <c r="AO42" s="73" t="s">
        <v>963</v>
      </c>
      <c r="AP42" s="73"/>
      <c r="AQ42" s="79" t="s">
        <v>554</v>
      </c>
      <c r="AR42" s="73" t="s">
        <v>964</v>
      </c>
      <c r="AS42" s="70" t="s">
        <v>965</v>
      </c>
      <c r="AT42" s="70"/>
      <c r="AU42" s="68"/>
      <c r="AV42" s="68"/>
      <c r="AW42" s="68"/>
      <c r="AX42" s="68"/>
      <c r="AY42" s="68"/>
      <c r="AZ42" s="68"/>
      <c r="BA42" s="68"/>
      <c r="BB42" s="74"/>
      <c r="BC42" s="74" t="s">
        <v>13</v>
      </c>
      <c r="BD42" s="74" t="s">
        <v>585</v>
      </c>
      <c r="BE42" s="74" t="s">
        <v>712</v>
      </c>
      <c r="BF42" s="74" t="s">
        <v>587</v>
      </c>
      <c r="BG42" s="73" t="s">
        <v>966</v>
      </c>
      <c r="BH42" s="68" t="s">
        <v>13</v>
      </c>
      <c r="BI42" s="68">
        <v>1</v>
      </c>
      <c r="BJ42" s="73" t="s">
        <v>967</v>
      </c>
      <c r="BK42" s="80"/>
      <c r="BL42" s="80" t="s">
        <v>968</v>
      </c>
      <c r="BM42" s="83" t="s">
        <v>607</v>
      </c>
      <c r="BN42" s="81" t="s">
        <v>565</v>
      </c>
      <c r="BO42" s="73" t="s">
        <v>969</v>
      </c>
      <c r="BP42" s="83"/>
    </row>
    <row r="43" spans="1:68" ht="54" hidden="1" customHeight="1" x14ac:dyDescent="0.35">
      <c r="A43" s="67" t="s">
        <v>616</v>
      </c>
      <c r="B43" s="68">
        <v>320</v>
      </c>
      <c r="C43" s="68"/>
      <c r="D43" s="68"/>
      <c r="E43" s="68"/>
      <c r="F43" s="69" t="s">
        <v>617</v>
      </c>
      <c r="G43" s="160" t="s">
        <v>542</v>
      </c>
      <c r="H43" s="68" t="s">
        <v>617</v>
      </c>
      <c r="I43" s="68" t="s">
        <v>118</v>
      </c>
      <c r="J43" s="71" t="s">
        <v>970</v>
      </c>
      <c r="K43" s="124" t="s">
        <v>620</v>
      </c>
      <c r="L43" s="93" t="s">
        <v>571</v>
      </c>
      <c r="M43" s="93" t="s">
        <v>545</v>
      </c>
      <c r="N43" s="68" t="s">
        <v>86</v>
      </c>
      <c r="O43" s="110" t="s">
        <v>971</v>
      </c>
      <c r="P43" s="73" t="s">
        <v>972</v>
      </c>
      <c r="Q43" s="71" t="s">
        <v>973</v>
      </c>
      <c r="R43" s="71"/>
      <c r="S43" s="70" t="s">
        <v>660</v>
      </c>
      <c r="T43" s="343" t="s">
        <v>16</v>
      </c>
      <c r="U43" s="73"/>
      <c r="V43" s="70" t="s">
        <v>542</v>
      </c>
      <c r="W43" s="73"/>
      <c r="X43" s="74"/>
      <c r="Y43" s="68" t="s">
        <v>16</v>
      </c>
      <c r="Z43" s="68"/>
      <c r="AA43" s="125"/>
      <c r="AB43" s="70"/>
      <c r="AC43" s="68">
        <v>1</v>
      </c>
      <c r="AD43" s="68">
        <v>0</v>
      </c>
      <c r="AE43" s="68">
        <v>-1</v>
      </c>
      <c r="AF43" s="90" t="s">
        <v>624</v>
      </c>
      <c r="AG43" s="78" t="s">
        <v>86</v>
      </c>
      <c r="AH43" s="78" t="s">
        <v>87</v>
      </c>
      <c r="AI43" s="68"/>
      <c r="AJ43" s="68"/>
      <c r="AK43" s="79" t="s">
        <v>554</v>
      </c>
      <c r="AL43" s="68" t="s">
        <v>746</v>
      </c>
      <c r="AM43" s="68"/>
      <c r="AN43" s="68"/>
      <c r="AO43" s="74" t="s">
        <v>628</v>
      </c>
      <c r="AP43" s="74"/>
      <c r="AQ43" s="79" t="s">
        <v>600</v>
      </c>
      <c r="AR43" s="74"/>
      <c r="AS43" s="68"/>
      <c r="AT43" s="68"/>
      <c r="AU43" s="70" t="s">
        <v>747</v>
      </c>
      <c r="AV43" s="68" t="s">
        <v>556</v>
      </c>
      <c r="AW43" s="68"/>
      <c r="AX43" s="68"/>
      <c r="AY43" s="68"/>
      <c r="AZ43" s="68" t="s">
        <v>556</v>
      </c>
      <c r="BA43" s="68"/>
      <c r="BB43" s="74" t="s">
        <v>974</v>
      </c>
      <c r="BC43" s="74" t="s">
        <v>13</v>
      </c>
      <c r="BD43" s="74" t="s">
        <v>617</v>
      </c>
      <c r="BE43" s="74" t="s">
        <v>723</v>
      </c>
      <c r="BF43" s="74" t="s">
        <v>560</v>
      </c>
      <c r="BG43" s="73" t="s">
        <v>975</v>
      </c>
      <c r="BH43" s="68" t="s">
        <v>13</v>
      </c>
      <c r="BI43" s="68">
        <v>1</v>
      </c>
      <c r="BJ43" s="74"/>
      <c r="BK43" s="80"/>
      <c r="BL43" s="80" t="s">
        <v>976</v>
      </c>
      <c r="BM43" s="83" t="s">
        <v>607</v>
      </c>
      <c r="BN43" s="92" t="s">
        <v>565</v>
      </c>
      <c r="BO43" s="89" t="s">
        <v>634</v>
      </c>
      <c r="BP43" s="83"/>
    </row>
    <row r="44" spans="1:68" ht="162" hidden="1" customHeight="1" x14ac:dyDescent="0.35">
      <c r="A44" s="67">
        <v>5</v>
      </c>
      <c r="B44" s="68">
        <v>321</v>
      </c>
      <c r="C44" s="68"/>
      <c r="D44" s="68"/>
      <c r="E44" s="68"/>
      <c r="F44" s="69" t="s">
        <v>735</v>
      </c>
      <c r="G44" s="160" t="s">
        <v>542</v>
      </c>
      <c r="H44" s="68" t="s">
        <v>735</v>
      </c>
      <c r="I44" s="68" t="s">
        <v>118</v>
      </c>
      <c r="J44" s="71" t="s">
        <v>977</v>
      </c>
      <c r="K44" s="70" t="s">
        <v>544</v>
      </c>
      <c r="L44" s="70" t="s">
        <v>545</v>
      </c>
      <c r="M44" s="70" t="s">
        <v>545</v>
      </c>
      <c r="N44" s="68" t="s">
        <v>86</v>
      </c>
      <c r="O44" s="71"/>
      <c r="P44" s="73" t="s">
        <v>978</v>
      </c>
      <c r="Q44" s="71" t="s">
        <v>979</v>
      </c>
      <c r="R44" s="71"/>
      <c r="S44" s="70" t="s">
        <v>955</v>
      </c>
      <c r="T44" s="343" t="s">
        <v>16</v>
      </c>
      <c r="U44" s="73"/>
      <c r="V44" s="70" t="s">
        <v>542</v>
      </c>
      <c r="W44" s="73"/>
      <c r="X44" s="74"/>
      <c r="Y44" s="68" t="s">
        <v>16</v>
      </c>
      <c r="Z44" s="75"/>
      <c r="AA44" s="68"/>
      <c r="AB44" s="76"/>
      <c r="AC44" s="68">
        <v>1</v>
      </c>
      <c r="AD44" s="68">
        <v>0</v>
      </c>
      <c r="AE44" s="68">
        <v>-1</v>
      </c>
      <c r="AF44" s="77" t="s">
        <v>553</v>
      </c>
      <c r="AG44" s="78" t="s">
        <v>86</v>
      </c>
      <c r="AH44" s="78" t="s">
        <v>87</v>
      </c>
      <c r="AI44" s="68"/>
      <c r="AJ44" s="68"/>
      <c r="AK44" s="79" t="s">
        <v>554</v>
      </c>
      <c r="AL44" s="68"/>
      <c r="AM44" s="68"/>
      <c r="AN44" s="68"/>
      <c r="AO44" s="74"/>
      <c r="AP44" s="74"/>
      <c r="AQ44" s="79" t="s">
        <v>600</v>
      </c>
      <c r="AR44" s="74"/>
      <c r="AS44" s="68"/>
      <c r="AT44" s="68"/>
      <c r="AU44" s="68"/>
      <c r="AV44" s="68"/>
      <c r="AW44" s="68"/>
      <c r="AX44" s="68"/>
      <c r="AY44" s="68"/>
      <c r="AZ44" s="68"/>
      <c r="BA44" s="68"/>
      <c r="BB44" s="74"/>
      <c r="BC44" s="74" t="s">
        <v>13</v>
      </c>
      <c r="BD44" s="74" t="s">
        <v>735</v>
      </c>
      <c r="BE44" s="74" t="s">
        <v>764</v>
      </c>
      <c r="BF44" s="74" t="s">
        <v>587</v>
      </c>
      <c r="BG44" s="73" t="s">
        <v>980</v>
      </c>
      <c r="BH44" s="68" t="s">
        <v>13</v>
      </c>
      <c r="BI44" s="68">
        <v>1</v>
      </c>
      <c r="BJ44" s="73" t="s">
        <v>957</v>
      </c>
      <c r="BK44" s="80"/>
      <c r="BL44" s="80" t="s">
        <v>767</v>
      </c>
      <c r="BM44" s="81" t="s">
        <v>607</v>
      </c>
      <c r="BN44" s="85" t="s">
        <v>187</v>
      </c>
      <c r="BO44" s="82" t="s">
        <v>566</v>
      </c>
      <c r="BP44" s="83"/>
    </row>
    <row r="45" spans="1:68" ht="90" hidden="1" x14ac:dyDescent="0.35">
      <c r="A45" s="67">
        <v>110</v>
      </c>
      <c r="B45" s="68">
        <v>322</v>
      </c>
      <c r="C45" s="68"/>
      <c r="D45" s="68"/>
      <c r="E45" s="68"/>
      <c r="F45" s="69" t="s">
        <v>735</v>
      </c>
      <c r="G45" s="160" t="s">
        <v>542</v>
      </c>
      <c r="H45" s="68" t="s">
        <v>735</v>
      </c>
      <c r="I45" s="68" t="s">
        <v>118</v>
      </c>
      <c r="J45" s="71" t="s">
        <v>981</v>
      </c>
      <c r="K45" s="70" t="s">
        <v>544</v>
      </c>
      <c r="L45" s="70" t="s">
        <v>545</v>
      </c>
      <c r="M45" s="70" t="s">
        <v>545</v>
      </c>
      <c r="N45" s="68" t="s">
        <v>86</v>
      </c>
      <c r="O45" s="71"/>
      <c r="P45" s="73" t="s">
        <v>982</v>
      </c>
      <c r="Q45" s="71" t="s">
        <v>983</v>
      </c>
      <c r="R45" s="71"/>
      <c r="S45" s="70" t="s">
        <v>984</v>
      </c>
      <c r="T45" s="343" t="s">
        <v>16</v>
      </c>
      <c r="U45" s="73"/>
      <c r="V45" s="70" t="s">
        <v>542</v>
      </c>
      <c r="W45" s="73"/>
      <c r="X45" s="74"/>
      <c r="Y45" s="68" t="s">
        <v>16</v>
      </c>
      <c r="Z45" s="75"/>
      <c r="AA45" s="68"/>
      <c r="AB45" s="76"/>
      <c r="AC45" s="68">
        <v>1</v>
      </c>
      <c r="AD45" s="68">
        <v>0</v>
      </c>
      <c r="AE45" s="68">
        <v>-1</v>
      </c>
      <c r="AF45" s="77" t="s">
        <v>553</v>
      </c>
      <c r="AG45" s="78" t="s">
        <v>86</v>
      </c>
      <c r="AH45" s="78" t="s">
        <v>87</v>
      </c>
      <c r="AI45" s="68"/>
      <c r="AJ45" s="68"/>
      <c r="AK45" s="79" t="s">
        <v>554</v>
      </c>
      <c r="AL45" s="68"/>
      <c r="AM45" s="68"/>
      <c r="AN45" s="68"/>
      <c r="AO45" s="74"/>
      <c r="AP45" s="74"/>
      <c r="AQ45" s="79" t="s">
        <v>600</v>
      </c>
      <c r="AR45" s="74"/>
      <c r="AS45" s="68"/>
      <c r="AT45" s="68"/>
      <c r="AU45" s="68"/>
      <c r="AV45" s="68"/>
      <c r="AW45" s="68"/>
      <c r="AX45" s="68"/>
      <c r="AY45" s="68"/>
      <c r="AZ45" s="68"/>
      <c r="BA45" s="68"/>
      <c r="BB45" s="74"/>
      <c r="BC45" s="74" t="s">
        <v>13</v>
      </c>
      <c r="BD45" s="74" t="s">
        <v>735</v>
      </c>
      <c r="BE45" s="74" t="s">
        <v>764</v>
      </c>
      <c r="BF45" s="74" t="s">
        <v>587</v>
      </c>
      <c r="BG45" s="73" t="s">
        <v>985</v>
      </c>
      <c r="BH45" s="68" t="s">
        <v>13</v>
      </c>
      <c r="BI45" s="68">
        <v>1</v>
      </c>
      <c r="BJ45" s="73" t="s">
        <v>957</v>
      </c>
      <c r="BK45" s="80"/>
      <c r="BL45" s="80" t="s">
        <v>767</v>
      </c>
      <c r="BM45" s="92" t="s">
        <v>607</v>
      </c>
      <c r="BN45" s="85" t="s">
        <v>716</v>
      </c>
      <c r="BO45" s="82" t="s">
        <v>566</v>
      </c>
      <c r="BP45" s="83"/>
    </row>
    <row r="46" spans="1:68" ht="89.5" hidden="1" customHeight="1" x14ac:dyDescent="0.35">
      <c r="A46" s="67" t="s">
        <v>616</v>
      </c>
      <c r="B46" s="68">
        <v>163</v>
      </c>
      <c r="C46" s="68" t="s">
        <v>118</v>
      </c>
      <c r="D46" s="68" t="s">
        <v>986</v>
      </c>
      <c r="E46" s="68" t="s">
        <v>987</v>
      </c>
      <c r="F46" s="69" t="s">
        <v>541</v>
      </c>
      <c r="G46" s="160" t="s">
        <v>542</v>
      </c>
      <c r="H46" s="68" t="s">
        <v>541</v>
      </c>
      <c r="I46" s="68" t="s">
        <v>118</v>
      </c>
      <c r="J46" s="71" t="s">
        <v>986</v>
      </c>
      <c r="K46" s="70" t="s">
        <v>544</v>
      </c>
      <c r="L46" s="70" t="s">
        <v>545</v>
      </c>
      <c r="M46" s="70" t="s">
        <v>545</v>
      </c>
      <c r="N46" s="72" t="s">
        <v>546</v>
      </c>
      <c r="O46" s="126"/>
      <c r="P46" s="73" t="s">
        <v>988</v>
      </c>
      <c r="Q46" s="71" t="s">
        <v>989</v>
      </c>
      <c r="R46" s="71"/>
      <c r="S46" s="68"/>
      <c r="T46" s="343" t="s">
        <v>16</v>
      </c>
      <c r="U46" s="73"/>
      <c r="V46" s="70" t="s">
        <v>542</v>
      </c>
      <c r="W46" s="73" t="s">
        <v>550</v>
      </c>
      <c r="X46" s="74"/>
      <c r="Y46" s="68" t="s">
        <v>16</v>
      </c>
      <c r="Z46" s="75" t="s">
        <v>990</v>
      </c>
      <c r="AA46" s="68"/>
      <c r="AB46" s="76"/>
      <c r="AC46" s="68">
        <v>0</v>
      </c>
      <c r="AD46" s="68">
        <v>1</v>
      </c>
      <c r="AE46" s="68">
        <v>1</v>
      </c>
      <c r="AF46" s="77" t="s">
        <v>553</v>
      </c>
      <c r="AG46" s="78" t="s">
        <v>292</v>
      </c>
      <c r="AH46" s="78" t="s">
        <v>202</v>
      </c>
      <c r="AI46" s="79" t="s">
        <v>991</v>
      </c>
      <c r="AJ46" s="68"/>
      <c r="AK46" s="79" t="s">
        <v>554</v>
      </c>
      <c r="AL46" s="68" t="s">
        <v>199</v>
      </c>
      <c r="AM46" s="68" t="s">
        <v>199</v>
      </c>
      <c r="AN46" s="68" t="s">
        <v>200</v>
      </c>
      <c r="AO46" s="74" t="s">
        <v>992</v>
      </c>
      <c r="AP46" s="74"/>
      <c r="AQ46" s="79" t="s">
        <v>554</v>
      </c>
      <c r="AR46" s="74" t="s">
        <v>993</v>
      </c>
      <c r="AS46" s="68"/>
      <c r="AT46" s="68"/>
      <c r="AU46" s="68" t="s">
        <v>528</v>
      </c>
      <c r="AV46" s="68"/>
      <c r="AW46" s="68"/>
      <c r="AX46" s="68"/>
      <c r="AY46" s="68" t="s">
        <v>556</v>
      </c>
      <c r="AZ46" s="68"/>
      <c r="BA46" s="68"/>
      <c r="BB46" s="74" t="s">
        <v>994</v>
      </c>
      <c r="BC46" s="74" t="s">
        <v>13</v>
      </c>
      <c r="BD46" s="74" t="s">
        <v>558</v>
      </c>
      <c r="BE46" s="74" t="s">
        <v>586</v>
      </c>
      <c r="BF46" s="74" t="s">
        <v>560</v>
      </c>
      <c r="BG46" s="73" t="s">
        <v>995</v>
      </c>
      <c r="BH46" s="68" t="s">
        <v>13</v>
      </c>
      <c r="BI46" s="68">
        <v>1</v>
      </c>
      <c r="BJ46" s="74" t="s">
        <v>996</v>
      </c>
      <c r="BK46" s="80"/>
      <c r="BL46" s="80"/>
      <c r="BM46" s="81" t="s">
        <v>646</v>
      </c>
      <c r="BN46" s="85" t="s">
        <v>565</v>
      </c>
      <c r="BO46" s="82" t="s">
        <v>566</v>
      </c>
      <c r="BP46" s="83"/>
    </row>
    <row r="47" spans="1:68" ht="34.4" hidden="1" customHeight="1" x14ac:dyDescent="0.35">
      <c r="A47" s="67">
        <v>196</v>
      </c>
      <c r="B47" s="68">
        <v>14</v>
      </c>
      <c r="C47" s="68" t="s">
        <v>187</v>
      </c>
      <c r="D47" s="68" t="s">
        <v>997</v>
      </c>
      <c r="E47" s="68" t="s">
        <v>998</v>
      </c>
      <c r="F47" s="69" t="s">
        <v>568</v>
      </c>
      <c r="G47" s="160" t="s">
        <v>542</v>
      </c>
      <c r="H47" s="68" t="s">
        <v>568</v>
      </c>
      <c r="I47" s="68" t="s">
        <v>187</v>
      </c>
      <c r="J47" s="71" t="s">
        <v>239</v>
      </c>
      <c r="K47" s="70" t="s">
        <v>544</v>
      </c>
      <c r="L47" s="70" t="s">
        <v>545</v>
      </c>
      <c r="M47" s="70" t="s">
        <v>545</v>
      </c>
      <c r="N47" s="127" t="s">
        <v>999</v>
      </c>
      <c r="O47" s="71"/>
      <c r="P47" s="73" t="s">
        <v>238</v>
      </c>
      <c r="Q47" s="71" t="s">
        <v>1000</v>
      </c>
      <c r="R47" s="71"/>
      <c r="S47" s="70" t="s">
        <v>1001</v>
      </c>
      <c r="T47" s="343" t="s">
        <v>16</v>
      </c>
      <c r="U47" s="73" t="s">
        <v>574</v>
      </c>
      <c r="V47" s="70" t="s">
        <v>542</v>
      </c>
      <c r="W47" s="73"/>
      <c r="X47" s="74"/>
      <c r="Y47" s="68" t="s">
        <v>16</v>
      </c>
      <c r="Z47" s="75" t="s">
        <v>855</v>
      </c>
      <c r="AA47" s="68" t="s">
        <v>577</v>
      </c>
      <c r="AB47" s="76" t="s">
        <v>906</v>
      </c>
      <c r="AC47" s="68">
        <v>0</v>
      </c>
      <c r="AD47" s="68">
        <v>1</v>
      </c>
      <c r="AE47" s="68">
        <v>1</v>
      </c>
      <c r="AF47" s="77" t="s">
        <v>553</v>
      </c>
      <c r="AG47" s="78" t="s">
        <v>240</v>
      </c>
      <c r="AH47" s="78" t="s">
        <v>186</v>
      </c>
      <c r="AI47" s="68"/>
      <c r="AJ47" s="115"/>
      <c r="AK47" s="79" t="s">
        <v>554</v>
      </c>
      <c r="AL47" s="68"/>
      <c r="AM47" s="68"/>
      <c r="AN47" s="68"/>
      <c r="AO47" s="74"/>
      <c r="AP47" s="74"/>
      <c r="AQ47" s="79" t="s">
        <v>600</v>
      </c>
      <c r="AR47" s="74"/>
      <c r="AS47" s="68"/>
      <c r="AT47" s="68"/>
      <c r="AU47" s="70" t="s">
        <v>583</v>
      </c>
      <c r="AV47" s="70" t="s">
        <v>556</v>
      </c>
      <c r="AW47" s="70"/>
      <c r="AX47" s="70"/>
      <c r="AY47" s="70" t="s">
        <v>556</v>
      </c>
      <c r="AZ47" s="70"/>
      <c r="BA47" s="70"/>
      <c r="BB47" s="73" t="s">
        <v>1002</v>
      </c>
      <c r="BC47" s="74" t="s">
        <v>13</v>
      </c>
      <c r="BD47" s="74" t="s">
        <v>585</v>
      </c>
      <c r="BE47" s="74" t="s">
        <v>586</v>
      </c>
      <c r="BF47" s="74" t="s">
        <v>587</v>
      </c>
      <c r="BG47" s="73" t="s">
        <v>1003</v>
      </c>
      <c r="BH47" s="68" t="s">
        <v>13</v>
      </c>
      <c r="BI47" s="68">
        <v>1</v>
      </c>
      <c r="BJ47" s="74"/>
      <c r="BK47" s="80"/>
      <c r="BL47" s="80" t="s">
        <v>1004</v>
      </c>
      <c r="BM47" s="83" t="s">
        <v>607</v>
      </c>
      <c r="BN47" s="85" t="s">
        <v>608</v>
      </c>
      <c r="BO47" s="82" t="s">
        <v>566</v>
      </c>
      <c r="BP47" s="83"/>
    </row>
    <row r="48" spans="1:68" ht="34.4" hidden="1" customHeight="1" x14ac:dyDescent="0.35">
      <c r="A48" s="67" t="s">
        <v>616</v>
      </c>
      <c r="B48" s="68">
        <v>15</v>
      </c>
      <c r="C48" s="68" t="s">
        <v>187</v>
      </c>
      <c r="D48" s="68" t="s">
        <v>1005</v>
      </c>
      <c r="E48" s="68" t="s">
        <v>1006</v>
      </c>
      <c r="F48" s="69" t="s">
        <v>568</v>
      </c>
      <c r="G48" s="160" t="s">
        <v>542</v>
      </c>
      <c r="H48" s="68" t="s">
        <v>568</v>
      </c>
      <c r="I48" s="68" t="s">
        <v>187</v>
      </c>
      <c r="J48" s="71" t="s">
        <v>244</v>
      </c>
      <c r="K48" s="70" t="s">
        <v>544</v>
      </c>
      <c r="L48" s="70" t="s">
        <v>545</v>
      </c>
      <c r="M48" s="70" t="s">
        <v>545</v>
      </c>
      <c r="N48" s="127" t="s">
        <v>999</v>
      </c>
      <c r="O48" s="71"/>
      <c r="P48" s="73" t="s">
        <v>243</v>
      </c>
      <c r="Q48" s="71" t="s">
        <v>1000</v>
      </c>
      <c r="R48" s="71"/>
      <c r="S48" s="70" t="s">
        <v>1001</v>
      </c>
      <c r="T48" s="343" t="s">
        <v>16</v>
      </c>
      <c r="U48" s="73" t="s">
        <v>574</v>
      </c>
      <c r="V48" s="70" t="s">
        <v>542</v>
      </c>
      <c r="W48" s="73"/>
      <c r="X48" s="74"/>
      <c r="Y48" s="68" t="s">
        <v>16</v>
      </c>
      <c r="Z48" s="75" t="s">
        <v>855</v>
      </c>
      <c r="AA48" s="68" t="s">
        <v>577</v>
      </c>
      <c r="AB48" s="76" t="s">
        <v>906</v>
      </c>
      <c r="AC48" s="68">
        <v>0</v>
      </c>
      <c r="AD48" s="68">
        <v>1</v>
      </c>
      <c r="AE48" s="68">
        <v>1</v>
      </c>
      <c r="AF48" s="77" t="s">
        <v>553</v>
      </c>
      <c r="AG48" s="78" t="s">
        <v>240</v>
      </c>
      <c r="AH48" s="78" t="s">
        <v>186</v>
      </c>
      <c r="AI48" s="68"/>
      <c r="AJ48" s="68"/>
      <c r="AK48" s="79" t="s">
        <v>554</v>
      </c>
      <c r="AL48" s="68"/>
      <c r="AM48" s="68"/>
      <c r="AN48" s="68"/>
      <c r="AO48" s="74"/>
      <c r="AP48" s="74"/>
      <c r="AQ48" s="79" t="s">
        <v>600</v>
      </c>
      <c r="AR48" s="74"/>
      <c r="AS48" s="68"/>
      <c r="AT48" s="68"/>
      <c r="AU48" s="70" t="s">
        <v>583</v>
      </c>
      <c r="AV48" s="70" t="s">
        <v>556</v>
      </c>
      <c r="AW48" s="70"/>
      <c r="AX48" s="70"/>
      <c r="AY48" s="70" t="s">
        <v>556</v>
      </c>
      <c r="AZ48" s="70"/>
      <c r="BA48" s="70"/>
      <c r="BB48" s="73" t="s">
        <v>1002</v>
      </c>
      <c r="BC48" s="74" t="s">
        <v>13</v>
      </c>
      <c r="BD48" s="74" t="s">
        <v>585</v>
      </c>
      <c r="BE48" s="74" t="s">
        <v>586</v>
      </c>
      <c r="BF48" s="74" t="s">
        <v>587</v>
      </c>
      <c r="BG48" s="73" t="s">
        <v>1003</v>
      </c>
      <c r="BH48" s="68" t="s">
        <v>13</v>
      </c>
      <c r="BI48" s="68">
        <v>1</v>
      </c>
      <c r="BJ48" s="74"/>
      <c r="BK48" s="80"/>
      <c r="BL48" s="80" t="s">
        <v>1004</v>
      </c>
      <c r="BM48" s="83" t="s">
        <v>607</v>
      </c>
      <c r="BN48" s="85" t="s">
        <v>565</v>
      </c>
      <c r="BO48" s="82" t="s">
        <v>566</v>
      </c>
      <c r="BP48" s="83"/>
    </row>
    <row r="49" spans="1:68" ht="34.4" hidden="1" customHeight="1" x14ac:dyDescent="0.35">
      <c r="A49" s="84" t="s">
        <v>616</v>
      </c>
      <c r="B49" s="68">
        <v>16</v>
      </c>
      <c r="C49" s="68" t="s">
        <v>187</v>
      </c>
      <c r="D49" s="68" t="s">
        <v>1005</v>
      </c>
      <c r="E49" s="68" t="s">
        <v>1007</v>
      </c>
      <c r="F49" s="69" t="s">
        <v>568</v>
      </c>
      <c r="G49" s="160" t="s">
        <v>542</v>
      </c>
      <c r="H49" s="68" t="s">
        <v>568</v>
      </c>
      <c r="I49" s="68" t="s">
        <v>187</v>
      </c>
      <c r="J49" s="71" t="s">
        <v>247</v>
      </c>
      <c r="K49" s="70" t="s">
        <v>544</v>
      </c>
      <c r="L49" s="70" t="s">
        <v>545</v>
      </c>
      <c r="M49" s="70" t="s">
        <v>545</v>
      </c>
      <c r="N49" s="127" t="s">
        <v>999</v>
      </c>
      <c r="O49" s="71"/>
      <c r="P49" s="73" t="s">
        <v>246</v>
      </c>
      <c r="Q49" s="71" t="s">
        <v>1000</v>
      </c>
      <c r="R49" s="71"/>
      <c r="S49" s="70" t="s">
        <v>1001</v>
      </c>
      <c r="T49" s="343" t="s">
        <v>16</v>
      </c>
      <c r="U49" s="73" t="s">
        <v>574</v>
      </c>
      <c r="V49" s="70" t="s">
        <v>542</v>
      </c>
      <c r="W49" s="73"/>
      <c r="X49" s="74"/>
      <c r="Y49" s="68" t="s">
        <v>16</v>
      </c>
      <c r="Z49" s="75" t="s">
        <v>855</v>
      </c>
      <c r="AA49" s="68" t="s">
        <v>577</v>
      </c>
      <c r="AB49" s="76" t="s">
        <v>906</v>
      </c>
      <c r="AC49" s="68">
        <v>0</v>
      </c>
      <c r="AD49" s="68">
        <v>1</v>
      </c>
      <c r="AE49" s="68">
        <v>1</v>
      </c>
      <c r="AF49" s="77" t="s">
        <v>553</v>
      </c>
      <c r="AG49" s="78" t="s">
        <v>240</v>
      </c>
      <c r="AH49" s="78" t="s">
        <v>186</v>
      </c>
      <c r="AI49" s="68"/>
      <c r="AJ49" s="68"/>
      <c r="AK49" s="79" t="s">
        <v>554</v>
      </c>
      <c r="AL49" s="68"/>
      <c r="AM49" s="68"/>
      <c r="AN49" s="68"/>
      <c r="AO49" s="74"/>
      <c r="AP49" s="74"/>
      <c r="AQ49" s="79" t="s">
        <v>600</v>
      </c>
      <c r="AR49" s="74"/>
      <c r="AS49" s="68"/>
      <c r="AT49" s="68"/>
      <c r="AU49" s="70" t="s">
        <v>583</v>
      </c>
      <c r="AV49" s="70" t="s">
        <v>556</v>
      </c>
      <c r="AW49" s="70"/>
      <c r="AX49" s="70"/>
      <c r="AY49" s="70" t="s">
        <v>556</v>
      </c>
      <c r="AZ49" s="70"/>
      <c r="BA49" s="70"/>
      <c r="BB49" s="73" t="s">
        <v>1002</v>
      </c>
      <c r="BC49" s="74" t="s">
        <v>13</v>
      </c>
      <c r="BD49" s="74" t="s">
        <v>585</v>
      </c>
      <c r="BE49" s="74" t="s">
        <v>586</v>
      </c>
      <c r="BF49" s="74" t="s">
        <v>587</v>
      </c>
      <c r="BG49" s="73" t="s">
        <v>1003</v>
      </c>
      <c r="BH49" s="68" t="s">
        <v>13</v>
      </c>
      <c r="BI49" s="68">
        <v>1</v>
      </c>
      <c r="BJ49" s="74"/>
      <c r="BK49" s="80"/>
      <c r="BL49" s="80" t="s">
        <v>1004</v>
      </c>
      <c r="BM49" s="83" t="s">
        <v>607</v>
      </c>
      <c r="BN49" s="85" t="s">
        <v>591</v>
      </c>
      <c r="BO49" s="82" t="s">
        <v>566</v>
      </c>
      <c r="BP49" s="83"/>
    </row>
    <row r="50" spans="1:68" s="22" customFormat="1" ht="57" hidden="1" customHeight="1" x14ac:dyDescent="0.35">
      <c r="A50" s="84" t="s">
        <v>616</v>
      </c>
      <c r="B50" s="68">
        <v>326</v>
      </c>
      <c r="C50" s="68"/>
      <c r="D50" s="68"/>
      <c r="E50" s="68"/>
      <c r="F50" s="69" t="s">
        <v>568</v>
      </c>
      <c r="G50" s="160" t="s">
        <v>542</v>
      </c>
      <c r="H50" s="68" t="s">
        <v>568</v>
      </c>
      <c r="I50" s="68" t="s">
        <v>187</v>
      </c>
      <c r="J50" s="71" t="s">
        <v>211</v>
      </c>
      <c r="K50" s="70" t="s">
        <v>594</v>
      </c>
      <c r="L50" s="70" t="s">
        <v>571</v>
      </c>
      <c r="M50" s="70" t="s">
        <v>571</v>
      </c>
      <c r="N50" s="68" t="s">
        <v>183</v>
      </c>
      <c r="O50" s="73" t="s">
        <v>1008</v>
      </c>
      <c r="P50" s="73" t="s">
        <v>1009</v>
      </c>
      <c r="Q50" s="71"/>
      <c r="R50" s="71"/>
      <c r="S50" s="68"/>
      <c r="T50" s="343" t="s">
        <v>665</v>
      </c>
      <c r="U50" s="73" t="s">
        <v>1010</v>
      </c>
      <c r="V50" s="70" t="s">
        <v>542</v>
      </c>
      <c r="W50" s="73" t="s">
        <v>892</v>
      </c>
      <c r="X50" s="74"/>
      <c r="Y50" s="68" t="s">
        <v>16</v>
      </c>
      <c r="Z50" s="75"/>
      <c r="AA50" s="68" t="s">
        <v>893</v>
      </c>
      <c r="AB50" s="76" t="s">
        <v>552</v>
      </c>
      <c r="AC50" s="68">
        <v>1</v>
      </c>
      <c r="AD50" s="68">
        <v>0</v>
      </c>
      <c r="AE50" s="68">
        <v>-1</v>
      </c>
      <c r="AF50" s="77" t="s">
        <v>578</v>
      </c>
      <c r="AG50" s="78" t="s">
        <v>185</v>
      </c>
      <c r="AH50" s="78" t="s">
        <v>186</v>
      </c>
      <c r="AI50" s="79" t="s">
        <v>1011</v>
      </c>
      <c r="AJ50" s="68"/>
      <c r="AK50" s="79" t="s">
        <v>554</v>
      </c>
      <c r="AL50" s="68" t="s">
        <v>1012</v>
      </c>
      <c r="AM50" s="68" t="s">
        <v>86</v>
      </c>
      <c r="AN50" s="68" t="s">
        <v>85</v>
      </c>
      <c r="AO50" s="73" t="s">
        <v>1013</v>
      </c>
      <c r="AP50" s="73"/>
      <c r="AQ50" s="79" t="s">
        <v>554</v>
      </c>
      <c r="AR50" s="73" t="s">
        <v>1014</v>
      </c>
      <c r="AS50" s="68" t="s">
        <v>1015</v>
      </c>
      <c r="AT50" s="68"/>
      <c r="AU50" s="68" t="s">
        <v>528</v>
      </c>
      <c r="AV50" s="68"/>
      <c r="AW50" s="68"/>
      <c r="AX50" s="68"/>
      <c r="AY50" s="68" t="s">
        <v>556</v>
      </c>
      <c r="AZ50" s="68"/>
      <c r="BA50" s="68"/>
      <c r="BB50" s="73" t="s">
        <v>1016</v>
      </c>
      <c r="BC50" s="74" t="s">
        <v>13</v>
      </c>
      <c r="BD50" s="74" t="s">
        <v>560</v>
      </c>
      <c r="BE50" s="74" t="s">
        <v>586</v>
      </c>
      <c r="BF50" s="74" t="s">
        <v>587</v>
      </c>
      <c r="BG50" s="73" t="s">
        <v>1017</v>
      </c>
      <c r="BH50" s="68" t="s">
        <v>13</v>
      </c>
      <c r="BI50" s="68">
        <v>1</v>
      </c>
      <c r="BJ50" s="73" t="s">
        <v>1018</v>
      </c>
      <c r="BK50" s="80"/>
      <c r="BL50" s="80"/>
      <c r="BM50" s="83" t="s">
        <v>607</v>
      </c>
      <c r="BN50" s="85" t="s">
        <v>608</v>
      </c>
      <c r="BO50" s="82" t="s">
        <v>566</v>
      </c>
      <c r="BP50" s="92"/>
    </row>
    <row r="51" spans="1:68" s="22" customFormat="1" ht="57" hidden="1" customHeight="1" x14ac:dyDescent="0.35">
      <c r="A51" s="84" t="s">
        <v>616</v>
      </c>
      <c r="B51" s="68">
        <v>2</v>
      </c>
      <c r="C51" s="68" t="s">
        <v>187</v>
      </c>
      <c r="D51" s="68" t="s">
        <v>1019</v>
      </c>
      <c r="E51" s="68" t="s">
        <v>181</v>
      </c>
      <c r="F51" s="69" t="s">
        <v>568</v>
      </c>
      <c r="G51" s="160" t="s">
        <v>542</v>
      </c>
      <c r="H51" s="68" t="s">
        <v>568</v>
      </c>
      <c r="I51" s="68" t="s">
        <v>187</v>
      </c>
      <c r="J51" s="71" t="s">
        <v>182</v>
      </c>
      <c r="K51" s="70" t="s">
        <v>594</v>
      </c>
      <c r="L51" s="70" t="s">
        <v>571</v>
      </c>
      <c r="M51" s="70" t="s">
        <v>571</v>
      </c>
      <c r="N51" s="68" t="s">
        <v>183</v>
      </c>
      <c r="O51" s="73" t="s">
        <v>1020</v>
      </c>
      <c r="P51" s="73" t="s">
        <v>181</v>
      </c>
      <c r="Q51" s="71"/>
      <c r="R51" s="71"/>
      <c r="S51" s="68"/>
      <c r="T51" s="343" t="s">
        <v>16</v>
      </c>
      <c r="U51" s="73"/>
      <c r="V51" s="70" t="s">
        <v>542</v>
      </c>
      <c r="W51" s="73" t="s">
        <v>575</v>
      </c>
      <c r="X51" s="74" t="s">
        <v>576</v>
      </c>
      <c r="Y51" s="68" t="s">
        <v>16</v>
      </c>
      <c r="Z51" s="75"/>
      <c r="AA51" s="68" t="s">
        <v>577</v>
      </c>
      <c r="AB51" s="76" t="s">
        <v>906</v>
      </c>
      <c r="AC51" s="68">
        <v>0</v>
      </c>
      <c r="AD51" s="68">
        <v>1</v>
      </c>
      <c r="AE51" s="68">
        <v>1</v>
      </c>
      <c r="AF51" s="77" t="s">
        <v>578</v>
      </c>
      <c r="AG51" s="78" t="s">
        <v>185</v>
      </c>
      <c r="AH51" s="78" t="s">
        <v>186</v>
      </c>
      <c r="AI51" s="79" t="s">
        <v>1021</v>
      </c>
      <c r="AJ51" s="68"/>
      <c r="AK51" s="79" t="s">
        <v>554</v>
      </c>
      <c r="AL51" s="68" t="s">
        <v>183</v>
      </c>
      <c r="AM51" s="68" t="s">
        <v>183</v>
      </c>
      <c r="AN51" s="68" t="s">
        <v>184</v>
      </c>
      <c r="AO51" s="74" t="s">
        <v>1022</v>
      </c>
      <c r="AP51" s="74"/>
      <c r="AQ51" s="79" t="s">
        <v>554</v>
      </c>
      <c r="AR51" s="74" t="s">
        <v>1023</v>
      </c>
      <c r="AS51" s="68" t="s">
        <v>1024</v>
      </c>
      <c r="AT51" s="68"/>
      <c r="AU51" s="68" t="s">
        <v>528</v>
      </c>
      <c r="AV51" s="68"/>
      <c r="AW51" s="68"/>
      <c r="AX51" s="68"/>
      <c r="AY51" s="68" t="s">
        <v>556</v>
      </c>
      <c r="AZ51" s="68"/>
      <c r="BA51" s="68"/>
      <c r="BB51" s="74" t="s">
        <v>1025</v>
      </c>
      <c r="BC51" s="74" t="s">
        <v>13</v>
      </c>
      <c r="BD51" s="74" t="s">
        <v>585</v>
      </c>
      <c r="BE51" s="74" t="s">
        <v>586</v>
      </c>
      <c r="BF51" s="74" t="s">
        <v>587</v>
      </c>
      <c r="BG51" s="73" t="s">
        <v>1026</v>
      </c>
      <c r="BH51" s="68" t="s">
        <v>13</v>
      </c>
      <c r="BI51" s="68">
        <v>1</v>
      </c>
      <c r="BJ51" s="74" t="s">
        <v>1027</v>
      </c>
      <c r="BK51" s="80"/>
      <c r="BL51" s="80" t="s">
        <v>1028</v>
      </c>
      <c r="BM51" s="83" t="s">
        <v>607</v>
      </c>
      <c r="BN51" s="85" t="s">
        <v>608</v>
      </c>
      <c r="BO51" s="73" t="s">
        <v>576</v>
      </c>
      <c r="BP51" s="92"/>
    </row>
    <row r="52" spans="1:68" ht="55.75" hidden="1" customHeight="1" x14ac:dyDescent="0.35">
      <c r="A52" s="67">
        <v>206</v>
      </c>
      <c r="B52" s="68">
        <v>328</v>
      </c>
      <c r="C52" s="68"/>
      <c r="D52" s="68"/>
      <c r="E52" s="68"/>
      <c r="F52" s="69" t="s">
        <v>568</v>
      </c>
      <c r="G52" s="160" t="s">
        <v>542</v>
      </c>
      <c r="H52" s="68" t="s">
        <v>568</v>
      </c>
      <c r="I52" s="68" t="s">
        <v>187</v>
      </c>
      <c r="J52" s="71" t="s">
        <v>1029</v>
      </c>
      <c r="K52" s="70" t="s">
        <v>594</v>
      </c>
      <c r="L52" s="70" t="s">
        <v>571</v>
      </c>
      <c r="M52" s="70" t="s">
        <v>571</v>
      </c>
      <c r="N52" s="68" t="s">
        <v>183</v>
      </c>
      <c r="O52" s="73" t="s">
        <v>1030</v>
      </c>
      <c r="P52" s="73" t="s">
        <v>1031</v>
      </c>
      <c r="Q52" s="71"/>
      <c r="R52" s="71"/>
      <c r="S52" s="68"/>
      <c r="T52" s="343" t="s">
        <v>16</v>
      </c>
      <c r="U52" s="73"/>
      <c r="V52" s="70" t="s">
        <v>542</v>
      </c>
      <c r="W52" s="73" t="s">
        <v>904</v>
      </c>
      <c r="X52" s="74"/>
      <c r="Y52" s="68" t="s">
        <v>16</v>
      </c>
      <c r="Z52" s="75"/>
      <c r="AA52" s="68" t="s">
        <v>577</v>
      </c>
      <c r="AB52" s="76" t="s">
        <v>906</v>
      </c>
      <c r="AC52" s="68">
        <v>1</v>
      </c>
      <c r="AD52" s="68">
        <v>0</v>
      </c>
      <c r="AE52" s="68">
        <v>-1</v>
      </c>
      <c r="AF52" s="77" t="s">
        <v>578</v>
      </c>
      <c r="AG52" s="78" t="s">
        <v>185</v>
      </c>
      <c r="AH52" s="78" t="s">
        <v>186</v>
      </c>
      <c r="AI52" s="79" t="s">
        <v>1032</v>
      </c>
      <c r="AJ52" s="123"/>
      <c r="AK52" s="79" t="s">
        <v>554</v>
      </c>
      <c r="AL52" s="68" t="s">
        <v>1012</v>
      </c>
      <c r="AM52" s="68" t="s">
        <v>84</v>
      </c>
      <c r="AN52" s="68" t="s">
        <v>85</v>
      </c>
      <c r="AO52" s="74" t="s">
        <v>1033</v>
      </c>
      <c r="AP52" s="74"/>
      <c r="AQ52" s="79" t="s">
        <v>554</v>
      </c>
      <c r="AR52" s="73" t="s">
        <v>1034</v>
      </c>
      <c r="AS52" s="68" t="s">
        <v>1035</v>
      </c>
      <c r="AT52" s="68"/>
      <c r="AU52" s="68" t="s">
        <v>528</v>
      </c>
      <c r="AV52" s="68"/>
      <c r="AW52" s="68"/>
      <c r="AX52" s="68"/>
      <c r="AY52" s="68" t="s">
        <v>556</v>
      </c>
      <c r="AZ52" s="68"/>
      <c r="BA52" s="68"/>
      <c r="BB52" s="73" t="s">
        <v>1036</v>
      </c>
      <c r="BC52" s="74" t="s">
        <v>13</v>
      </c>
      <c r="BD52" s="74" t="s">
        <v>920</v>
      </c>
      <c r="BE52" s="74" t="s">
        <v>586</v>
      </c>
      <c r="BF52" s="74" t="s">
        <v>587</v>
      </c>
      <c r="BG52" s="73" t="s">
        <v>1017</v>
      </c>
      <c r="BH52" s="68" t="s">
        <v>13</v>
      </c>
      <c r="BI52" s="68">
        <v>1</v>
      </c>
      <c r="BJ52" s="73" t="s">
        <v>1037</v>
      </c>
      <c r="BK52" s="80"/>
      <c r="BL52" s="80"/>
      <c r="BM52" s="83" t="s">
        <v>607</v>
      </c>
      <c r="BN52" s="85" t="s">
        <v>716</v>
      </c>
      <c r="BO52" s="82" t="s">
        <v>566</v>
      </c>
      <c r="BP52" s="83"/>
    </row>
    <row r="53" spans="1:68" ht="53.5" hidden="1" customHeight="1" x14ac:dyDescent="0.35">
      <c r="A53" s="67">
        <v>210</v>
      </c>
      <c r="B53" s="68">
        <v>6</v>
      </c>
      <c r="C53" s="68" t="s">
        <v>187</v>
      </c>
      <c r="D53" s="68" t="s">
        <v>1038</v>
      </c>
      <c r="E53" s="68"/>
      <c r="F53" s="69" t="s">
        <v>568</v>
      </c>
      <c r="G53" s="160" t="s">
        <v>542</v>
      </c>
      <c r="H53" s="68" t="s">
        <v>568</v>
      </c>
      <c r="I53" s="68" t="s">
        <v>187</v>
      </c>
      <c r="J53" s="71" t="s">
        <v>198</v>
      </c>
      <c r="K53" s="70" t="s">
        <v>594</v>
      </c>
      <c r="L53" s="70" t="s">
        <v>571</v>
      </c>
      <c r="M53" s="70" t="s">
        <v>571</v>
      </c>
      <c r="N53" s="68" t="s">
        <v>199</v>
      </c>
      <c r="O53" s="71" t="s">
        <v>1039</v>
      </c>
      <c r="P53" s="73" t="s">
        <v>1009</v>
      </c>
      <c r="Q53" s="81"/>
      <c r="R53" s="71"/>
      <c r="S53" s="70" t="s">
        <v>1040</v>
      </c>
      <c r="T53" s="343" t="s">
        <v>16</v>
      </c>
      <c r="U53" s="73"/>
      <c r="V53" s="70" t="s">
        <v>542</v>
      </c>
      <c r="W53" s="73" t="s">
        <v>550</v>
      </c>
      <c r="X53" s="74"/>
      <c r="Y53" s="68" t="s">
        <v>16</v>
      </c>
      <c r="Z53" s="75"/>
      <c r="AA53" s="68" t="s">
        <v>577</v>
      </c>
      <c r="AB53" s="76" t="s">
        <v>906</v>
      </c>
      <c r="AC53" s="68">
        <v>0</v>
      </c>
      <c r="AD53" s="68">
        <v>1</v>
      </c>
      <c r="AE53" s="68">
        <v>1</v>
      </c>
      <c r="AF53" s="77" t="s">
        <v>578</v>
      </c>
      <c r="AG53" s="78" t="s">
        <v>201</v>
      </c>
      <c r="AH53" s="91" t="s">
        <v>202</v>
      </c>
      <c r="AI53" s="79" t="s">
        <v>1041</v>
      </c>
      <c r="AJ53" s="68"/>
      <c r="AK53" s="79" t="s">
        <v>554</v>
      </c>
      <c r="AL53" s="68" t="s">
        <v>199</v>
      </c>
      <c r="AM53" s="68" t="s">
        <v>199</v>
      </c>
      <c r="AN53" s="68" t="s">
        <v>200</v>
      </c>
      <c r="AO53" s="74" t="s">
        <v>1042</v>
      </c>
      <c r="AP53" s="74"/>
      <c r="AQ53" s="79" t="s">
        <v>554</v>
      </c>
      <c r="AR53" s="74" t="s">
        <v>1043</v>
      </c>
      <c r="AS53" s="68" t="s">
        <v>1044</v>
      </c>
      <c r="AT53" s="68"/>
      <c r="AU53" s="70" t="s">
        <v>1045</v>
      </c>
      <c r="AV53" s="70"/>
      <c r="AW53" s="70" t="s">
        <v>556</v>
      </c>
      <c r="AX53" s="70"/>
      <c r="AY53" s="70" t="s">
        <v>556</v>
      </c>
      <c r="AZ53" s="70"/>
      <c r="BA53" s="70"/>
      <c r="BB53" s="73" t="s">
        <v>1046</v>
      </c>
      <c r="BC53" s="74" t="s">
        <v>13</v>
      </c>
      <c r="BD53" s="74" t="s">
        <v>196</v>
      </c>
      <c r="BE53" s="74" t="s">
        <v>586</v>
      </c>
      <c r="BF53" s="74" t="s">
        <v>587</v>
      </c>
      <c r="BG53" s="73" t="s">
        <v>1047</v>
      </c>
      <c r="BH53" s="68" t="s">
        <v>13</v>
      </c>
      <c r="BI53" s="68">
        <v>1</v>
      </c>
      <c r="BJ53" s="73" t="s">
        <v>1048</v>
      </c>
      <c r="BK53" s="80"/>
      <c r="BL53" s="71" t="s">
        <v>1049</v>
      </c>
      <c r="BM53" s="83" t="s">
        <v>607</v>
      </c>
      <c r="BN53" s="81" t="s">
        <v>702</v>
      </c>
      <c r="BO53" s="82" t="s">
        <v>566</v>
      </c>
      <c r="BP53" s="86" t="s">
        <v>1050</v>
      </c>
    </row>
    <row r="54" spans="1:68" ht="63" hidden="1" customHeight="1" x14ac:dyDescent="0.35">
      <c r="A54" s="67" t="s">
        <v>616</v>
      </c>
      <c r="B54" s="68">
        <v>329</v>
      </c>
      <c r="C54" s="68"/>
      <c r="D54" s="68"/>
      <c r="E54" s="68"/>
      <c r="F54" s="69" t="s">
        <v>728</v>
      </c>
      <c r="G54" s="160" t="s">
        <v>542</v>
      </c>
      <c r="H54" s="68" t="s">
        <v>70</v>
      </c>
      <c r="I54" s="68" t="s">
        <v>118</v>
      </c>
      <c r="J54" s="73" t="s">
        <v>1051</v>
      </c>
      <c r="K54" s="70" t="s">
        <v>1052</v>
      </c>
      <c r="L54" s="70" t="s">
        <v>545</v>
      </c>
      <c r="M54" s="70" t="s">
        <v>545</v>
      </c>
      <c r="N54" s="70" t="s">
        <v>112</v>
      </c>
      <c r="O54" s="129" t="s">
        <v>1053</v>
      </c>
      <c r="P54" s="71" t="s">
        <v>1054</v>
      </c>
      <c r="Q54" s="73" t="s">
        <v>1055</v>
      </c>
      <c r="R54" s="73"/>
      <c r="S54" s="73" t="s">
        <v>1056</v>
      </c>
      <c r="T54" s="343" t="s">
        <v>16</v>
      </c>
      <c r="U54" s="73"/>
      <c r="V54" s="130" t="s">
        <v>542</v>
      </c>
      <c r="W54" s="73"/>
      <c r="X54" s="74"/>
      <c r="Y54" s="68" t="s">
        <v>16</v>
      </c>
      <c r="Z54" s="75"/>
      <c r="AA54" s="68"/>
      <c r="AB54" s="76"/>
      <c r="AC54" s="68">
        <v>1</v>
      </c>
      <c r="AD54" s="68">
        <v>0</v>
      </c>
      <c r="AE54" s="68">
        <v>-1</v>
      </c>
      <c r="AF54" s="77" t="s">
        <v>578</v>
      </c>
      <c r="AG54" s="131" t="s">
        <v>112</v>
      </c>
      <c r="AH54" s="78" t="s">
        <v>87</v>
      </c>
      <c r="AI54" s="132" t="s">
        <v>1057</v>
      </c>
      <c r="AJ54" s="79" t="s">
        <v>1058</v>
      </c>
      <c r="AK54" s="79" t="s">
        <v>554</v>
      </c>
      <c r="AL54" s="68" t="s">
        <v>728</v>
      </c>
      <c r="AM54" s="68" t="s">
        <v>1059</v>
      </c>
      <c r="AN54" s="68" t="s">
        <v>1060</v>
      </c>
      <c r="AO54" s="70" t="s">
        <v>1061</v>
      </c>
      <c r="AP54" s="79" t="s">
        <v>1062</v>
      </c>
      <c r="AQ54" s="79" t="s">
        <v>1063</v>
      </c>
      <c r="AR54" s="74"/>
      <c r="AS54" s="68"/>
      <c r="AT54" s="74"/>
      <c r="AU54" s="74"/>
      <c r="AV54" s="74"/>
      <c r="AW54" s="74"/>
      <c r="AX54" s="74"/>
      <c r="AY54" s="74"/>
      <c r="AZ54" s="74"/>
      <c r="BA54" s="74"/>
      <c r="BB54" s="74"/>
      <c r="BC54" s="74" t="s">
        <v>13</v>
      </c>
      <c r="BD54" s="74" t="s">
        <v>735</v>
      </c>
      <c r="BE54" s="74" t="s">
        <v>1064</v>
      </c>
      <c r="BF54" s="74" t="s">
        <v>587</v>
      </c>
      <c r="BG54" s="73" t="s">
        <v>1065</v>
      </c>
      <c r="BH54" s="68" t="s">
        <v>13</v>
      </c>
      <c r="BI54" s="74">
        <v>1</v>
      </c>
      <c r="BJ54" s="74"/>
      <c r="BK54" s="74"/>
      <c r="BL54" s="119"/>
      <c r="BM54" s="83" t="s">
        <v>607</v>
      </c>
      <c r="BN54" s="85" t="s">
        <v>565</v>
      </c>
      <c r="BO54" s="104" t="s">
        <v>1066</v>
      </c>
      <c r="BP54" s="83"/>
    </row>
    <row r="55" spans="1:68" s="22" customFormat="1" ht="71.5" hidden="1" customHeight="1" x14ac:dyDescent="0.35">
      <c r="A55" s="67" t="s">
        <v>616</v>
      </c>
      <c r="B55" s="68">
        <v>218</v>
      </c>
      <c r="C55" s="68" t="s">
        <v>1067</v>
      </c>
      <c r="D55" s="68" t="s">
        <v>1068</v>
      </c>
      <c r="E55" s="68"/>
      <c r="F55" s="69" t="s">
        <v>728</v>
      </c>
      <c r="G55" s="160" t="s">
        <v>542</v>
      </c>
      <c r="H55" s="68" t="s">
        <v>70</v>
      </c>
      <c r="I55" s="68" t="s">
        <v>118</v>
      </c>
      <c r="J55" s="73" t="s">
        <v>1068</v>
      </c>
      <c r="K55" s="70" t="s">
        <v>1052</v>
      </c>
      <c r="L55" s="70" t="s">
        <v>545</v>
      </c>
      <c r="M55" s="70" t="s">
        <v>545</v>
      </c>
      <c r="N55" s="70" t="s">
        <v>112</v>
      </c>
      <c r="O55" s="129" t="s">
        <v>1053</v>
      </c>
      <c r="P55" s="71" t="s">
        <v>1069</v>
      </c>
      <c r="Q55" s="73" t="s">
        <v>1070</v>
      </c>
      <c r="R55" s="73"/>
      <c r="S55" s="133" t="s">
        <v>1071</v>
      </c>
      <c r="T55" s="343" t="s">
        <v>16</v>
      </c>
      <c r="U55" s="73"/>
      <c r="V55" s="130" t="s">
        <v>542</v>
      </c>
      <c r="W55" s="73"/>
      <c r="X55" s="74"/>
      <c r="Y55" s="68" t="s">
        <v>16</v>
      </c>
      <c r="Z55" s="75"/>
      <c r="AA55" s="68"/>
      <c r="AB55" s="76"/>
      <c r="AC55" s="68">
        <v>0</v>
      </c>
      <c r="AD55" s="68">
        <v>1</v>
      </c>
      <c r="AE55" s="68">
        <v>1</v>
      </c>
      <c r="AF55" s="77" t="s">
        <v>578</v>
      </c>
      <c r="AG55" s="79" t="s">
        <v>112</v>
      </c>
      <c r="AH55" s="134" t="s">
        <v>87</v>
      </c>
      <c r="AI55" s="79" t="s">
        <v>1057</v>
      </c>
      <c r="AJ55" s="79" t="s">
        <v>1072</v>
      </c>
      <c r="AK55" s="79" t="s">
        <v>554</v>
      </c>
      <c r="AL55" s="68" t="s">
        <v>728</v>
      </c>
      <c r="AM55" s="68" t="s">
        <v>1059</v>
      </c>
      <c r="AN55" s="68" t="s">
        <v>1060</v>
      </c>
      <c r="AO55" s="70" t="s">
        <v>1061</v>
      </c>
      <c r="AP55" s="79" t="s">
        <v>1073</v>
      </c>
      <c r="AQ55" s="79" t="s">
        <v>554</v>
      </c>
      <c r="AR55" s="74"/>
      <c r="AS55" s="68"/>
      <c r="AT55" s="74"/>
      <c r="AU55" s="74"/>
      <c r="AV55" s="74"/>
      <c r="AW55" s="74"/>
      <c r="AX55" s="74"/>
      <c r="AY55" s="74"/>
      <c r="AZ55" s="74"/>
      <c r="BA55" s="74"/>
      <c r="BB55" s="74"/>
      <c r="BC55" s="74" t="s">
        <v>13</v>
      </c>
      <c r="BD55" s="74" t="s">
        <v>735</v>
      </c>
      <c r="BE55" s="74" t="s">
        <v>764</v>
      </c>
      <c r="BF55" s="74" t="s">
        <v>587</v>
      </c>
      <c r="BG55" s="73" t="s">
        <v>1074</v>
      </c>
      <c r="BH55" s="68" t="s">
        <v>13</v>
      </c>
      <c r="BI55" s="74">
        <v>1</v>
      </c>
      <c r="BJ55" s="74" t="s">
        <v>1075</v>
      </c>
      <c r="BK55" s="74"/>
      <c r="BL55" s="135"/>
      <c r="BM55" s="83" t="s">
        <v>607</v>
      </c>
      <c r="BN55" s="85" t="s">
        <v>565</v>
      </c>
      <c r="BO55" s="104" t="s">
        <v>1066</v>
      </c>
      <c r="BP55" s="92"/>
    </row>
    <row r="56" spans="1:68" s="22" customFormat="1" ht="57" hidden="1" customHeight="1" x14ac:dyDescent="0.35">
      <c r="A56" s="67" t="s">
        <v>616</v>
      </c>
      <c r="B56" s="68">
        <v>330</v>
      </c>
      <c r="C56" s="68"/>
      <c r="D56" s="68"/>
      <c r="E56" s="68"/>
      <c r="F56" s="69" t="s">
        <v>735</v>
      </c>
      <c r="G56" s="160" t="s">
        <v>542</v>
      </c>
      <c r="H56" s="68" t="s">
        <v>735</v>
      </c>
      <c r="I56" s="68" t="s">
        <v>118</v>
      </c>
      <c r="J56" s="71" t="s">
        <v>1076</v>
      </c>
      <c r="K56" s="70" t="s">
        <v>544</v>
      </c>
      <c r="L56" s="70" t="s">
        <v>545</v>
      </c>
      <c r="M56" s="70" t="s">
        <v>545</v>
      </c>
      <c r="N56" s="68" t="s">
        <v>86</v>
      </c>
      <c r="O56" s="71"/>
      <c r="P56" s="73" t="s">
        <v>1077</v>
      </c>
      <c r="Q56" s="73" t="s">
        <v>983</v>
      </c>
      <c r="R56" s="71"/>
      <c r="S56" s="70" t="s">
        <v>1078</v>
      </c>
      <c r="T56" s="343" t="s">
        <v>16</v>
      </c>
      <c r="U56" s="73"/>
      <c r="V56" s="70" t="s">
        <v>542</v>
      </c>
      <c r="W56" s="73"/>
      <c r="X56" s="74"/>
      <c r="Y56" s="68" t="s">
        <v>16</v>
      </c>
      <c r="Z56" s="75"/>
      <c r="AA56" s="68"/>
      <c r="AB56" s="76"/>
      <c r="AC56" s="68">
        <v>1</v>
      </c>
      <c r="AD56" s="68">
        <v>0</v>
      </c>
      <c r="AE56" s="68">
        <v>-1</v>
      </c>
      <c r="AF56" s="77" t="s">
        <v>553</v>
      </c>
      <c r="AG56" s="78" t="s">
        <v>86</v>
      </c>
      <c r="AH56" s="78" t="s">
        <v>87</v>
      </c>
      <c r="AI56" s="68"/>
      <c r="AJ56" s="68"/>
      <c r="AK56" s="79" t="s">
        <v>554</v>
      </c>
      <c r="AL56" s="68"/>
      <c r="AM56" s="123"/>
      <c r="AN56" s="68"/>
      <c r="AO56" s="74"/>
      <c r="AP56" s="74"/>
      <c r="AQ56" s="79" t="s">
        <v>600</v>
      </c>
      <c r="AR56" s="74"/>
      <c r="AS56" s="68"/>
      <c r="AT56" s="68"/>
      <c r="AU56" s="68"/>
      <c r="AV56" s="68"/>
      <c r="AW56" s="68"/>
      <c r="AX56" s="68"/>
      <c r="AY56" s="68"/>
      <c r="AZ56" s="68"/>
      <c r="BA56" s="68"/>
      <c r="BB56" s="74"/>
      <c r="BC56" s="74" t="s">
        <v>13</v>
      </c>
      <c r="BD56" s="74" t="s">
        <v>735</v>
      </c>
      <c r="BE56" s="74" t="s">
        <v>764</v>
      </c>
      <c r="BF56" s="74" t="s">
        <v>587</v>
      </c>
      <c r="BG56" s="73" t="s">
        <v>1079</v>
      </c>
      <c r="BH56" s="68" t="s">
        <v>13</v>
      </c>
      <c r="BI56" s="68">
        <v>1</v>
      </c>
      <c r="BJ56" s="73" t="s">
        <v>957</v>
      </c>
      <c r="BK56" s="80"/>
      <c r="BL56" s="80" t="s">
        <v>767</v>
      </c>
      <c r="BM56" s="83" t="s">
        <v>187</v>
      </c>
      <c r="BN56" s="81" t="s">
        <v>646</v>
      </c>
      <c r="BO56" s="82" t="s">
        <v>566</v>
      </c>
      <c r="BP56" s="92"/>
    </row>
    <row r="57" spans="1:68" ht="68.150000000000006" hidden="1" customHeight="1" x14ac:dyDescent="0.35">
      <c r="A57" s="67" t="s">
        <v>616</v>
      </c>
      <c r="B57" s="68">
        <v>331</v>
      </c>
      <c r="C57" s="68"/>
      <c r="D57" s="68"/>
      <c r="E57" s="68"/>
      <c r="F57" s="69" t="s">
        <v>617</v>
      </c>
      <c r="G57" s="160" t="s">
        <v>542</v>
      </c>
      <c r="H57" s="68" t="s">
        <v>617</v>
      </c>
      <c r="I57" s="68" t="s">
        <v>618</v>
      </c>
      <c r="J57" s="136" t="s">
        <v>1080</v>
      </c>
      <c r="K57" s="70" t="s">
        <v>544</v>
      </c>
      <c r="L57" s="70" t="s">
        <v>545</v>
      </c>
      <c r="M57" s="70" t="s">
        <v>545</v>
      </c>
      <c r="N57" s="127" t="s">
        <v>999</v>
      </c>
      <c r="O57" s="136" t="s">
        <v>1081</v>
      </c>
      <c r="P57" s="73" t="s">
        <v>1082</v>
      </c>
      <c r="Q57" s="71" t="s">
        <v>1000</v>
      </c>
      <c r="R57" s="136"/>
      <c r="S57" s="70" t="s">
        <v>1083</v>
      </c>
      <c r="T57" s="343" t="s">
        <v>640</v>
      </c>
      <c r="U57" s="73" t="s">
        <v>574</v>
      </c>
      <c r="V57" s="70" t="s">
        <v>542</v>
      </c>
      <c r="W57" s="73"/>
      <c r="X57" s="74"/>
      <c r="Y57" s="68" t="s">
        <v>16</v>
      </c>
      <c r="Z57" s="75"/>
      <c r="AA57" s="68"/>
      <c r="AB57" s="76"/>
      <c r="AC57" s="68">
        <v>1</v>
      </c>
      <c r="AD57" s="68">
        <v>0</v>
      </c>
      <c r="AE57" s="68">
        <v>-1</v>
      </c>
      <c r="AF57" s="77" t="s">
        <v>553</v>
      </c>
      <c r="AG57" s="78" t="s">
        <v>240</v>
      </c>
      <c r="AH57" s="78" t="s">
        <v>186</v>
      </c>
      <c r="AI57" s="68"/>
      <c r="AJ57" s="68"/>
      <c r="AK57" s="79" t="s">
        <v>554</v>
      </c>
      <c r="AL57" s="68"/>
      <c r="AM57" s="68" t="s">
        <v>327</v>
      </c>
      <c r="AN57" s="68"/>
      <c r="AO57" s="92"/>
      <c r="AP57" s="73" t="s">
        <v>1084</v>
      </c>
      <c r="AQ57" s="79" t="s">
        <v>600</v>
      </c>
      <c r="AR57" s="74"/>
      <c r="AS57" s="68"/>
      <c r="AT57" s="68"/>
      <c r="AU57" s="68"/>
      <c r="AV57" s="68"/>
      <c r="AW57" s="68"/>
      <c r="AX57" s="68"/>
      <c r="AY57" s="68"/>
      <c r="AZ57" s="68"/>
      <c r="BA57" s="68"/>
      <c r="BB57" s="74"/>
      <c r="BC57" s="74" t="s">
        <v>13</v>
      </c>
      <c r="BD57" s="74" t="s">
        <v>617</v>
      </c>
      <c r="BE57" s="74" t="s">
        <v>629</v>
      </c>
      <c r="BF57" s="74" t="s">
        <v>560</v>
      </c>
      <c r="BG57" s="73" t="s">
        <v>1085</v>
      </c>
      <c r="BH57" s="68" t="s">
        <v>13</v>
      </c>
      <c r="BI57" s="68">
        <v>1</v>
      </c>
      <c r="BJ57" s="74" t="s">
        <v>631</v>
      </c>
      <c r="BK57" s="80"/>
      <c r="BL57" s="137" t="s">
        <v>1086</v>
      </c>
      <c r="BM57" s="83" t="s">
        <v>607</v>
      </c>
      <c r="BN57" s="81" t="s">
        <v>565</v>
      </c>
      <c r="BO57" s="89" t="s">
        <v>634</v>
      </c>
      <c r="BP57" s="83"/>
    </row>
    <row r="58" spans="1:68" ht="16.5" hidden="1" customHeight="1" x14ac:dyDescent="0.35">
      <c r="A58" s="67" t="s">
        <v>616</v>
      </c>
      <c r="B58" s="68">
        <v>519</v>
      </c>
      <c r="C58" s="68"/>
      <c r="D58" s="68"/>
      <c r="E58" s="68"/>
      <c r="F58" s="69" t="s">
        <v>97</v>
      </c>
      <c r="G58" s="160" t="s">
        <v>542</v>
      </c>
      <c r="H58" s="68" t="s">
        <v>70</v>
      </c>
      <c r="I58" s="68" t="s">
        <v>55</v>
      </c>
      <c r="J58" s="73" t="s">
        <v>1087</v>
      </c>
      <c r="K58" s="70" t="s">
        <v>594</v>
      </c>
      <c r="L58" s="70" t="s">
        <v>571</v>
      </c>
      <c r="M58" s="70" t="s">
        <v>571</v>
      </c>
      <c r="N58" s="68" t="s">
        <v>86</v>
      </c>
      <c r="O58" s="73" t="s">
        <v>1088</v>
      </c>
      <c r="P58" s="73" t="s">
        <v>1089</v>
      </c>
      <c r="Q58" s="73"/>
      <c r="R58" s="73"/>
      <c r="S58" s="73" t="s">
        <v>1090</v>
      </c>
      <c r="T58" s="343" t="s">
        <v>640</v>
      </c>
      <c r="U58" s="73"/>
      <c r="V58" s="70" t="s">
        <v>542</v>
      </c>
      <c r="W58" s="73"/>
      <c r="X58" s="74"/>
      <c r="Y58" s="68" t="s">
        <v>16</v>
      </c>
      <c r="Z58" s="75"/>
      <c r="AA58" s="68"/>
      <c r="AB58" s="76"/>
      <c r="AC58" s="68">
        <v>1</v>
      </c>
      <c r="AD58" s="68">
        <v>0</v>
      </c>
      <c r="AE58" s="68">
        <v>-1</v>
      </c>
      <c r="AF58" s="77" t="s">
        <v>578</v>
      </c>
      <c r="AG58" s="78" t="s">
        <v>86</v>
      </c>
      <c r="AH58" s="78" t="s">
        <v>87</v>
      </c>
      <c r="AI58" s="79" t="s">
        <v>1088</v>
      </c>
      <c r="AJ58" s="68"/>
      <c r="AK58" s="79" t="s">
        <v>554</v>
      </c>
      <c r="AL58" s="68" t="s">
        <v>86</v>
      </c>
      <c r="AM58" s="68" t="s">
        <v>86</v>
      </c>
      <c r="AN58" s="68" t="s">
        <v>85</v>
      </c>
      <c r="AO58" s="74" t="s">
        <v>1091</v>
      </c>
      <c r="AP58" s="74"/>
      <c r="AQ58" s="79" t="s">
        <v>554</v>
      </c>
      <c r="AR58" s="80" t="s">
        <v>1092</v>
      </c>
      <c r="AS58" s="68" t="s">
        <v>1093</v>
      </c>
      <c r="AT58" s="74"/>
      <c r="AU58" s="74"/>
      <c r="AV58" s="74"/>
      <c r="AW58" s="74"/>
      <c r="AX58" s="74"/>
      <c r="AY58" s="74"/>
      <c r="AZ58" s="74"/>
      <c r="BA58" s="74"/>
      <c r="BB58" s="74"/>
      <c r="BC58" s="74" t="s">
        <v>13</v>
      </c>
      <c r="BD58" s="74" t="s">
        <v>672</v>
      </c>
      <c r="BE58" s="74" t="s">
        <v>586</v>
      </c>
      <c r="BF58" s="74" t="s">
        <v>587</v>
      </c>
      <c r="BG58" s="73" t="s">
        <v>1094</v>
      </c>
      <c r="BH58" s="68" t="s">
        <v>13</v>
      </c>
      <c r="BI58" s="74">
        <v>1</v>
      </c>
      <c r="BJ58" s="74"/>
      <c r="BK58" s="74" t="s">
        <v>13</v>
      </c>
      <c r="BL58" s="137" t="s">
        <v>1095</v>
      </c>
      <c r="BM58" s="83" t="s">
        <v>607</v>
      </c>
      <c r="BN58" s="81" t="s">
        <v>565</v>
      </c>
      <c r="BO58" s="73" t="s">
        <v>1096</v>
      </c>
      <c r="BP58" s="83"/>
    </row>
    <row r="59" spans="1:68" ht="34.4" customHeight="1" x14ac:dyDescent="0.35">
      <c r="A59" s="67" t="s">
        <v>616</v>
      </c>
      <c r="B59" s="68">
        <v>333</v>
      </c>
      <c r="C59" s="68"/>
      <c r="D59" s="68"/>
      <c r="E59" s="68"/>
      <c r="F59" s="69" t="s">
        <v>97</v>
      </c>
      <c r="G59" s="160" t="s">
        <v>542</v>
      </c>
      <c r="H59" s="68" t="s">
        <v>70</v>
      </c>
      <c r="I59" s="68" t="s">
        <v>55</v>
      </c>
      <c r="J59" s="73" t="s">
        <v>1097</v>
      </c>
      <c r="K59" s="70" t="s">
        <v>620</v>
      </c>
      <c r="L59" s="70" t="s">
        <v>571</v>
      </c>
      <c r="M59" s="70" t="s">
        <v>545</v>
      </c>
      <c r="N59" s="68" t="s">
        <v>86</v>
      </c>
      <c r="O59" s="73" t="s">
        <v>625</v>
      </c>
      <c r="P59" s="73" t="s">
        <v>1098</v>
      </c>
      <c r="Q59" s="73"/>
      <c r="R59" s="73"/>
      <c r="S59" s="70" t="s">
        <v>1099</v>
      </c>
      <c r="T59" s="343" t="s">
        <v>16</v>
      </c>
      <c r="U59" s="73"/>
      <c r="V59" s="70" t="s">
        <v>542</v>
      </c>
      <c r="W59" s="73" t="s">
        <v>16</v>
      </c>
      <c r="X59" s="74"/>
      <c r="Y59" s="74" t="s">
        <v>16</v>
      </c>
      <c r="Z59" s="75"/>
      <c r="AA59" s="68"/>
      <c r="AB59" s="76"/>
      <c r="AC59" s="68">
        <v>1</v>
      </c>
      <c r="AD59" s="68">
        <v>0</v>
      </c>
      <c r="AE59" s="68">
        <v>-1</v>
      </c>
      <c r="AF59" s="90" t="s">
        <v>624</v>
      </c>
      <c r="AG59" s="78" t="s">
        <v>86</v>
      </c>
      <c r="AH59" s="78" t="s">
        <v>87</v>
      </c>
      <c r="AI59" s="78" t="s">
        <v>625</v>
      </c>
      <c r="AJ59" s="79" t="s">
        <v>1100</v>
      </c>
      <c r="AK59" s="79" t="s">
        <v>554</v>
      </c>
      <c r="AL59" s="68"/>
      <c r="AM59" s="68" t="s">
        <v>124</v>
      </c>
      <c r="AN59" s="68" t="s">
        <v>85</v>
      </c>
      <c r="AO59" s="74" t="s">
        <v>628</v>
      </c>
      <c r="AP59" s="74"/>
      <c r="AQ59" s="79" t="s">
        <v>600</v>
      </c>
      <c r="AR59" s="74"/>
      <c r="AS59" s="68"/>
      <c r="AT59" s="74"/>
      <c r="AU59" s="70" t="s">
        <v>1101</v>
      </c>
      <c r="AV59" s="68" t="s">
        <v>556</v>
      </c>
      <c r="AW59" s="74"/>
      <c r="AX59" s="74"/>
      <c r="AY59" s="68" t="s">
        <v>556</v>
      </c>
      <c r="AZ59" s="74"/>
      <c r="BA59" s="74"/>
      <c r="BB59" s="73" t="s">
        <v>1102</v>
      </c>
      <c r="BC59" s="74" t="s">
        <v>13</v>
      </c>
      <c r="BD59" s="74" t="s">
        <v>672</v>
      </c>
      <c r="BE59" s="74" t="s">
        <v>1103</v>
      </c>
      <c r="BF59" s="74" t="s">
        <v>587</v>
      </c>
      <c r="BG59" s="73" t="s">
        <v>1104</v>
      </c>
      <c r="BH59" s="68" t="s">
        <v>13</v>
      </c>
      <c r="BI59" s="74">
        <v>1</v>
      </c>
      <c r="BJ59" s="74" t="s">
        <v>1105</v>
      </c>
      <c r="BK59" s="74" t="s">
        <v>13</v>
      </c>
      <c r="BL59" s="80"/>
      <c r="BM59" s="83" t="s">
        <v>607</v>
      </c>
      <c r="BN59" s="81" t="s">
        <v>565</v>
      </c>
      <c r="BO59" s="82" t="s">
        <v>566</v>
      </c>
      <c r="BP59" s="83"/>
    </row>
    <row r="60" spans="1:68" ht="46.4" hidden="1" customHeight="1" x14ac:dyDescent="0.35">
      <c r="A60" s="67" t="s">
        <v>616</v>
      </c>
      <c r="B60" s="68">
        <v>334</v>
      </c>
      <c r="C60" s="68"/>
      <c r="D60" s="68"/>
      <c r="E60" s="68"/>
      <c r="F60" s="69" t="s">
        <v>97</v>
      </c>
      <c r="G60" s="160" t="s">
        <v>542</v>
      </c>
      <c r="H60" s="68" t="s">
        <v>70</v>
      </c>
      <c r="I60" s="68" t="s">
        <v>55</v>
      </c>
      <c r="J60" s="73" t="s">
        <v>1106</v>
      </c>
      <c r="K60" s="70" t="s">
        <v>594</v>
      </c>
      <c r="L60" s="70" t="s">
        <v>571</v>
      </c>
      <c r="M60" s="70" t="s">
        <v>571</v>
      </c>
      <c r="N60" s="68" t="s">
        <v>112</v>
      </c>
      <c r="O60" s="73" t="s">
        <v>853</v>
      </c>
      <c r="P60" s="73" t="s">
        <v>1107</v>
      </c>
      <c r="Q60" s="73" t="s">
        <v>695</v>
      </c>
      <c r="R60" s="73"/>
      <c r="S60" s="70" t="s">
        <v>1108</v>
      </c>
      <c r="T60" s="343" t="s">
        <v>16</v>
      </c>
      <c r="U60" s="73"/>
      <c r="V60" s="70" t="s">
        <v>542</v>
      </c>
      <c r="W60" s="73" t="s">
        <v>16</v>
      </c>
      <c r="X60" s="74"/>
      <c r="Y60" s="74" t="s">
        <v>16</v>
      </c>
      <c r="Z60" s="75"/>
      <c r="AA60" s="68"/>
      <c r="AB60" s="76"/>
      <c r="AC60" s="68">
        <v>1</v>
      </c>
      <c r="AD60" s="68">
        <v>0</v>
      </c>
      <c r="AE60" s="68">
        <v>-1</v>
      </c>
      <c r="AF60" s="77" t="s">
        <v>578</v>
      </c>
      <c r="AG60" s="78" t="s">
        <v>112</v>
      </c>
      <c r="AH60" s="78" t="s">
        <v>87</v>
      </c>
      <c r="AI60" s="78" t="s">
        <v>853</v>
      </c>
      <c r="AJ60" s="79" t="s">
        <v>1109</v>
      </c>
      <c r="AK60" s="79" t="s">
        <v>554</v>
      </c>
      <c r="AL60" s="68"/>
      <c r="AM60" s="68" t="s">
        <v>124</v>
      </c>
      <c r="AN60" s="68" t="s">
        <v>85</v>
      </c>
      <c r="AO60" s="74" t="s">
        <v>628</v>
      </c>
      <c r="AP60" s="74"/>
      <c r="AQ60" s="79" t="s">
        <v>600</v>
      </c>
      <c r="AR60" s="74"/>
      <c r="AS60" s="68"/>
      <c r="AT60" s="74"/>
      <c r="AU60" s="70" t="s">
        <v>1101</v>
      </c>
      <c r="AV60" s="68" t="s">
        <v>556</v>
      </c>
      <c r="AW60" s="74"/>
      <c r="AX60" s="74"/>
      <c r="AY60" s="68" t="s">
        <v>556</v>
      </c>
      <c r="AZ60" s="74"/>
      <c r="BA60" s="74"/>
      <c r="BB60" s="73" t="s">
        <v>1110</v>
      </c>
      <c r="BC60" s="74" t="s">
        <v>13</v>
      </c>
      <c r="BD60" s="74" t="s">
        <v>672</v>
      </c>
      <c r="BE60" s="74" t="s">
        <v>1111</v>
      </c>
      <c r="BF60" s="74" t="s">
        <v>587</v>
      </c>
      <c r="BG60" s="73" t="s">
        <v>1112</v>
      </c>
      <c r="BH60" s="68" t="s">
        <v>13</v>
      </c>
      <c r="BI60" s="74">
        <v>1</v>
      </c>
      <c r="BJ60" s="74" t="s">
        <v>1105</v>
      </c>
      <c r="BK60" s="74" t="s">
        <v>13</v>
      </c>
      <c r="BL60" s="80"/>
      <c r="BM60" s="83" t="s">
        <v>607</v>
      </c>
      <c r="BN60" s="81" t="s">
        <v>565</v>
      </c>
      <c r="BO60" s="82" t="s">
        <v>566</v>
      </c>
      <c r="BP60" s="83"/>
    </row>
    <row r="61" spans="1:68" ht="36" hidden="1" customHeight="1" x14ac:dyDescent="0.55000000000000004">
      <c r="A61" s="67" t="s">
        <v>616</v>
      </c>
      <c r="B61" s="68">
        <v>345</v>
      </c>
      <c r="C61" s="68"/>
      <c r="D61" s="68"/>
      <c r="E61" s="68"/>
      <c r="F61" s="69" t="s">
        <v>617</v>
      </c>
      <c r="G61" s="160" t="s">
        <v>542</v>
      </c>
      <c r="H61" s="68" t="s">
        <v>617</v>
      </c>
      <c r="I61" s="68" t="s">
        <v>618</v>
      </c>
      <c r="J61" s="71" t="s">
        <v>1113</v>
      </c>
      <c r="K61" s="70" t="s">
        <v>594</v>
      </c>
      <c r="L61" s="93" t="s">
        <v>571</v>
      </c>
      <c r="M61" s="93" t="s">
        <v>571</v>
      </c>
      <c r="N61" s="94" t="s">
        <v>1114</v>
      </c>
      <c r="O61" s="93" t="s">
        <v>1115</v>
      </c>
      <c r="P61" s="73" t="s">
        <v>1116</v>
      </c>
      <c r="Q61" s="71"/>
      <c r="R61" s="71"/>
      <c r="S61" s="139" t="s">
        <v>1117</v>
      </c>
      <c r="T61" s="343" t="s">
        <v>640</v>
      </c>
      <c r="U61" s="73" t="s">
        <v>574</v>
      </c>
      <c r="V61" s="70" t="s">
        <v>542</v>
      </c>
      <c r="W61" s="73"/>
      <c r="X61" s="74"/>
      <c r="Y61" s="68" t="s">
        <v>16</v>
      </c>
      <c r="Z61" s="75"/>
      <c r="AA61" s="68"/>
      <c r="AB61" s="76"/>
      <c r="AC61" s="68">
        <v>1</v>
      </c>
      <c r="AD61" s="68">
        <v>0</v>
      </c>
      <c r="AE61" s="68">
        <v>-1</v>
      </c>
      <c r="AF61" s="77" t="s">
        <v>578</v>
      </c>
      <c r="AG61" s="78" t="s">
        <v>1118</v>
      </c>
      <c r="AH61" s="78" t="s">
        <v>87</v>
      </c>
      <c r="AI61" s="79" t="s">
        <v>1115</v>
      </c>
      <c r="AJ61" s="68"/>
      <c r="AK61" s="79" t="s">
        <v>554</v>
      </c>
      <c r="AL61" s="68"/>
      <c r="AM61" s="68" t="s">
        <v>327</v>
      </c>
      <c r="AN61" s="68" t="s">
        <v>85</v>
      </c>
      <c r="AO61" s="74" t="s">
        <v>628</v>
      </c>
      <c r="AP61" s="74"/>
      <c r="AQ61" s="79" t="s">
        <v>600</v>
      </c>
      <c r="AR61" s="74"/>
      <c r="AS61" s="68"/>
      <c r="AT61" s="68"/>
      <c r="AU61" s="68"/>
      <c r="AV61" s="68"/>
      <c r="AW61" s="68"/>
      <c r="AX61" s="68"/>
      <c r="AY61" s="68"/>
      <c r="AZ61" s="68"/>
      <c r="BA61" s="68"/>
      <c r="BB61" s="74"/>
      <c r="BC61" s="74" t="s">
        <v>13</v>
      </c>
      <c r="BD61" s="74" t="s">
        <v>617</v>
      </c>
      <c r="BE61" s="74" t="s">
        <v>723</v>
      </c>
      <c r="BF61" s="74" t="s">
        <v>560</v>
      </c>
      <c r="BG61" s="73" t="s">
        <v>1119</v>
      </c>
      <c r="BH61" s="68" t="s">
        <v>13</v>
      </c>
      <c r="BI61" s="68">
        <v>1</v>
      </c>
      <c r="BJ61" s="74" t="s">
        <v>631</v>
      </c>
      <c r="BK61" s="80"/>
      <c r="BL61" s="80" t="s">
        <v>725</v>
      </c>
      <c r="BM61" s="81" t="s">
        <v>607</v>
      </c>
      <c r="BN61" s="85" t="s">
        <v>593</v>
      </c>
      <c r="BO61" s="89" t="s">
        <v>634</v>
      </c>
      <c r="BP61" s="86" t="s">
        <v>1120</v>
      </c>
    </row>
    <row r="62" spans="1:68" ht="126" hidden="1" x14ac:dyDescent="0.35">
      <c r="A62" s="67" t="s">
        <v>616</v>
      </c>
      <c r="B62" s="68">
        <v>346</v>
      </c>
      <c r="C62" s="68"/>
      <c r="D62" s="68"/>
      <c r="E62" s="68"/>
      <c r="F62" s="69" t="s">
        <v>617</v>
      </c>
      <c r="G62" s="160" t="s">
        <v>542</v>
      </c>
      <c r="H62" s="68" t="s">
        <v>617</v>
      </c>
      <c r="I62" s="68" t="s">
        <v>118</v>
      </c>
      <c r="J62" s="71" t="s">
        <v>1121</v>
      </c>
      <c r="K62" s="70" t="s">
        <v>594</v>
      </c>
      <c r="L62" s="93" t="s">
        <v>571</v>
      </c>
      <c r="M62" s="93" t="s">
        <v>571</v>
      </c>
      <c r="N62" s="94" t="s">
        <v>1114</v>
      </c>
      <c r="O62" s="140" t="s">
        <v>1122</v>
      </c>
      <c r="P62" s="73" t="s">
        <v>1123</v>
      </c>
      <c r="Q62" s="71" t="s">
        <v>1124</v>
      </c>
      <c r="R62" s="71"/>
      <c r="S62" s="79" t="s">
        <v>1125</v>
      </c>
      <c r="T62" s="343" t="s">
        <v>16</v>
      </c>
      <c r="U62" s="73"/>
      <c r="V62" s="70" t="s">
        <v>542</v>
      </c>
      <c r="W62" s="73"/>
      <c r="X62" s="74"/>
      <c r="Y62" s="68" t="s">
        <v>16</v>
      </c>
      <c r="Z62" s="75"/>
      <c r="AA62" s="68"/>
      <c r="AB62" s="76"/>
      <c r="AC62" s="68">
        <v>1</v>
      </c>
      <c r="AD62" s="68">
        <v>0</v>
      </c>
      <c r="AE62" s="68">
        <v>-1</v>
      </c>
      <c r="AF62" s="77" t="s">
        <v>578</v>
      </c>
      <c r="AG62" s="78" t="s">
        <v>1118</v>
      </c>
      <c r="AH62" s="78" t="s">
        <v>87</v>
      </c>
      <c r="AI62" s="58" t="s">
        <v>1122</v>
      </c>
      <c r="AJ62" s="68"/>
      <c r="AK62" s="79" t="s">
        <v>554</v>
      </c>
      <c r="AL62" s="68"/>
      <c r="AM62" s="68" t="s">
        <v>327</v>
      </c>
      <c r="AN62" s="68" t="s">
        <v>85</v>
      </c>
      <c r="AO62" s="74" t="s">
        <v>628</v>
      </c>
      <c r="AP62" s="74"/>
      <c r="AQ62" s="79" t="s">
        <v>600</v>
      </c>
      <c r="AR62" s="74"/>
      <c r="AS62" s="68"/>
      <c r="AT62" s="68"/>
      <c r="AU62" s="70" t="s">
        <v>1126</v>
      </c>
      <c r="AV62" s="68" t="s">
        <v>556</v>
      </c>
      <c r="AW62" s="68"/>
      <c r="AX62" s="68"/>
      <c r="AY62" s="68"/>
      <c r="AZ62" s="68" t="s">
        <v>556</v>
      </c>
      <c r="BA62" s="68"/>
      <c r="BB62" s="74"/>
      <c r="BC62" s="74" t="s">
        <v>13</v>
      </c>
      <c r="BD62" s="74" t="s">
        <v>617</v>
      </c>
      <c r="BE62" s="74" t="s">
        <v>723</v>
      </c>
      <c r="BF62" s="74" t="s">
        <v>560</v>
      </c>
      <c r="BG62" s="73" t="s">
        <v>1127</v>
      </c>
      <c r="BH62" s="68" t="s">
        <v>13</v>
      </c>
      <c r="BI62" s="68">
        <v>1</v>
      </c>
      <c r="BJ62" s="74"/>
      <c r="BK62" s="80"/>
      <c r="BL62" s="80" t="s">
        <v>725</v>
      </c>
      <c r="BM62" s="81" t="s">
        <v>607</v>
      </c>
      <c r="BN62" s="83" t="s">
        <v>716</v>
      </c>
      <c r="BO62" s="89" t="s">
        <v>634</v>
      </c>
      <c r="BP62" s="86" t="s">
        <v>1120</v>
      </c>
    </row>
    <row r="63" spans="1:68" ht="34.4" hidden="1" customHeight="1" x14ac:dyDescent="0.35">
      <c r="A63" s="84">
        <v>44</v>
      </c>
      <c r="B63" s="68">
        <v>347</v>
      </c>
      <c r="C63" s="68"/>
      <c r="D63" s="68"/>
      <c r="E63" s="68"/>
      <c r="F63" s="69" t="s">
        <v>735</v>
      </c>
      <c r="G63" s="160" t="s">
        <v>542</v>
      </c>
      <c r="H63" s="68" t="s">
        <v>735</v>
      </c>
      <c r="I63" s="68" t="s">
        <v>118</v>
      </c>
      <c r="J63" s="71" t="s">
        <v>1128</v>
      </c>
      <c r="K63" s="70" t="s">
        <v>594</v>
      </c>
      <c r="L63" s="70" t="s">
        <v>571</v>
      </c>
      <c r="M63" s="70" t="s">
        <v>571</v>
      </c>
      <c r="N63" s="68" t="s">
        <v>199</v>
      </c>
      <c r="O63" s="71" t="s">
        <v>1129</v>
      </c>
      <c r="P63" s="73" t="s">
        <v>1130</v>
      </c>
      <c r="Q63" s="71"/>
      <c r="R63" s="71"/>
      <c r="S63" s="79" t="s">
        <v>1131</v>
      </c>
      <c r="T63" s="343" t="s">
        <v>16</v>
      </c>
      <c r="U63" s="73"/>
      <c r="V63" s="70" t="s">
        <v>542</v>
      </c>
      <c r="W63" s="73" t="s">
        <v>550</v>
      </c>
      <c r="X63" s="74"/>
      <c r="Y63" s="68" t="s">
        <v>16</v>
      </c>
      <c r="Z63" s="75"/>
      <c r="AA63" s="68"/>
      <c r="AB63" s="76"/>
      <c r="AC63" s="68">
        <v>1</v>
      </c>
      <c r="AD63" s="68">
        <v>0</v>
      </c>
      <c r="AE63" s="68">
        <v>-1</v>
      </c>
      <c r="AF63" s="77" t="s">
        <v>578</v>
      </c>
      <c r="AG63" s="78" t="s">
        <v>201</v>
      </c>
      <c r="AH63" s="78" t="s">
        <v>202</v>
      </c>
      <c r="AI63" s="79" t="s">
        <v>1132</v>
      </c>
      <c r="AJ63" s="79" t="s">
        <v>1133</v>
      </c>
      <c r="AK63" s="79" t="s">
        <v>554</v>
      </c>
      <c r="AL63" s="68" t="s">
        <v>199</v>
      </c>
      <c r="AM63" s="68" t="s">
        <v>199</v>
      </c>
      <c r="AN63" s="68" t="s">
        <v>200</v>
      </c>
      <c r="AO63" s="74" t="s">
        <v>1134</v>
      </c>
      <c r="AP63" s="74"/>
      <c r="AQ63" s="79"/>
      <c r="AR63" s="74"/>
      <c r="AS63" s="68"/>
      <c r="AT63" s="68"/>
      <c r="AU63" s="70" t="s">
        <v>528</v>
      </c>
      <c r="AV63" s="70"/>
      <c r="AW63" s="70"/>
      <c r="AX63" s="70"/>
      <c r="AY63" s="70" t="s">
        <v>556</v>
      </c>
      <c r="AZ63" s="70"/>
      <c r="BA63" s="70"/>
      <c r="BB63" s="74" t="s">
        <v>1135</v>
      </c>
      <c r="BC63" s="74" t="s">
        <v>13</v>
      </c>
      <c r="BD63" s="74" t="s">
        <v>735</v>
      </c>
      <c r="BE63" s="74" t="s">
        <v>586</v>
      </c>
      <c r="BF63" s="74" t="s">
        <v>587</v>
      </c>
      <c r="BG63" s="73" t="s">
        <v>1136</v>
      </c>
      <c r="BH63" s="68" t="s">
        <v>13</v>
      </c>
      <c r="BI63" s="68">
        <v>1</v>
      </c>
      <c r="BJ63" s="73" t="s">
        <v>1137</v>
      </c>
      <c r="BK63" s="80"/>
      <c r="BL63" s="80"/>
      <c r="BM63" s="81" t="s">
        <v>607</v>
      </c>
      <c r="BN63" s="85" t="s">
        <v>716</v>
      </c>
      <c r="BO63" s="82" t="s">
        <v>566</v>
      </c>
      <c r="BP63" s="83"/>
    </row>
    <row r="64" spans="1:68" ht="72" hidden="1" customHeight="1" x14ac:dyDescent="0.35">
      <c r="A64" s="67">
        <v>174</v>
      </c>
      <c r="B64" s="68">
        <v>468</v>
      </c>
      <c r="C64" s="68"/>
      <c r="D64" s="68"/>
      <c r="E64" s="68"/>
      <c r="F64" s="69" t="s">
        <v>867</v>
      </c>
      <c r="G64" s="160" t="s">
        <v>542</v>
      </c>
      <c r="H64" s="68" t="s">
        <v>867</v>
      </c>
      <c r="I64" s="68" t="s">
        <v>118</v>
      </c>
      <c r="J64" s="71" t="s">
        <v>123</v>
      </c>
      <c r="K64" s="70" t="s">
        <v>594</v>
      </c>
      <c r="L64" s="70" t="s">
        <v>571</v>
      </c>
      <c r="M64" s="70" t="s">
        <v>571</v>
      </c>
      <c r="N64" s="68" t="s">
        <v>86</v>
      </c>
      <c r="O64" s="71" t="s">
        <v>1138</v>
      </c>
      <c r="P64" s="73" t="s">
        <v>1139</v>
      </c>
      <c r="Q64" s="71"/>
      <c r="R64" s="71"/>
      <c r="S64" s="70" t="s">
        <v>1140</v>
      </c>
      <c r="T64" s="343" t="s">
        <v>16</v>
      </c>
      <c r="U64" s="73"/>
      <c r="V64" s="70" t="s">
        <v>542</v>
      </c>
      <c r="W64" s="73" t="s">
        <v>870</v>
      </c>
      <c r="X64" s="73" t="s">
        <v>871</v>
      </c>
      <c r="Y64" s="68" t="s">
        <v>16</v>
      </c>
      <c r="Z64" s="75"/>
      <c r="AA64" s="68"/>
      <c r="AB64" s="76"/>
      <c r="AC64" s="68">
        <v>1</v>
      </c>
      <c r="AD64" s="68">
        <v>0</v>
      </c>
      <c r="AE64" s="68">
        <v>-1</v>
      </c>
      <c r="AF64" s="77" t="s">
        <v>578</v>
      </c>
      <c r="AG64" s="78" t="s">
        <v>86</v>
      </c>
      <c r="AH64" s="78" t="s">
        <v>87</v>
      </c>
      <c r="AI64" s="79" t="s">
        <v>1141</v>
      </c>
      <c r="AJ64" s="79" t="s">
        <v>1142</v>
      </c>
      <c r="AK64" s="79" t="s">
        <v>554</v>
      </c>
      <c r="AL64" s="68" t="s">
        <v>124</v>
      </c>
      <c r="AM64" s="68" t="s">
        <v>124</v>
      </c>
      <c r="AN64" s="68" t="s">
        <v>85</v>
      </c>
      <c r="AO64" s="73" t="s">
        <v>1143</v>
      </c>
      <c r="AP64" s="92"/>
      <c r="AQ64" s="79" t="s">
        <v>554</v>
      </c>
      <c r="AR64" s="73" t="s">
        <v>1144</v>
      </c>
      <c r="AS64" s="68"/>
      <c r="AT64" s="68"/>
      <c r="AU64" s="68" t="s">
        <v>1145</v>
      </c>
      <c r="AV64" s="74"/>
      <c r="AW64" s="74"/>
      <c r="AX64" s="74"/>
      <c r="AY64" s="74" t="s">
        <v>556</v>
      </c>
      <c r="AZ64" s="68"/>
      <c r="BA64" s="68"/>
      <c r="BB64" s="74"/>
      <c r="BC64" s="74" t="s">
        <v>13</v>
      </c>
      <c r="BD64" s="74" t="s">
        <v>920</v>
      </c>
      <c r="BE64" s="74" t="s">
        <v>586</v>
      </c>
      <c r="BF64" s="74" t="s">
        <v>587</v>
      </c>
      <c r="BG64" s="73" t="s">
        <v>1146</v>
      </c>
      <c r="BH64" s="68" t="s">
        <v>13</v>
      </c>
      <c r="BI64" s="68">
        <v>1</v>
      </c>
      <c r="BJ64" s="74" t="s">
        <v>876</v>
      </c>
      <c r="BK64" s="80"/>
      <c r="BL64" s="80" t="s">
        <v>1147</v>
      </c>
      <c r="BM64" s="81" t="s">
        <v>607</v>
      </c>
      <c r="BN64" s="81" t="s">
        <v>565</v>
      </c>
      <c r="BO64" s="89" t="s">
        <v>877</v>
      </c>
      <c r="BP64" s="83"/>
    </row>
    <row r="65" spans="1:68" s="22" customFormat="1" ht="57" hidden="1" customHeight="1" x14ac:dyDescent="0.35">
      <c r="A65" s="67" t="s">
        <v>616</v>
      </c>
      <c r="B65" s="68">
        <v>471</v>
      </c>
      <c r="C65" s="68"/>
      <c r="D65" s="68"/>
      <c r="E65" s="68"/>
      <c r="F65" s="69"/>
      <c r="G65" s="160" t="s">
        <v>542</v>
      </c>
      <c r="H65" s="68" t="s">
        <v>867</v>
      </c>
      <c r="I65" s="68" t="s">
        <v>118</v>
      </c>
      <c r="J65" s="71" t="s">
        <v>1148</v>
      </c>
      <c r="K65" s="70" t="s">
        <v>594</v>
      </c>
      <c r="L65" s="70" t="s">
        <v>571</v>
      </c>
      <c r="M65" s="70" t="s">
        <v>571</v>
      </c>
      <c r="N65" s="68" t="s">
        <v>112</v>
      </c>
      <c r="O65" s="71" t="s">
        <v>1149</v>
      </c>
      <c r="P65" s="73" t="s">
        <v>1139</v>
      </c>
      <c r="Q65" s="73" t="s">
        <v>695</v>
      </c>
      <c r="R65" s="71"/>
      <c r="S65" s="68"/>
      <c r="T65" s="343" t="s">
        <v>16</v>
      </c>
      <c r="U65" s="73"/>
      <c r="V65" s="70" t="s">
        <v>542</v>
      </c>
      <c r="W65" s="73" t="s">
        <v>870</v>
      </c>
      <c r="X65" s="73" t="s">
        <v>871</v>
      </c>
      <c r="Y65" s="68" t="s">
        <v>16</v>
      </c>
      <c r="Z65" s="75"/>
      <c r="AA65" s="68"/>
      <c r="AB65" s="76"/>
      <c r="AC65" s="68">
        <v>1</v>
      </c>
      <c r="AD65" s="68">
        <v>0</v>
      </c>
      <c r="AE65" s="68">
        <v>-1</v>
      </c>
      <c r="AF65" s="77" t="s">
        <v>578</v>
      </c>
      <c r="AG65" s="78" t="s">
        <v>112</v>
      </c>
      <c r="AH65" s="78" t="s">
        <v>87</v>
      </c>
      <c r="AI65" s="79" t="s">
        <v>1149</v>
      </c>
      <c r="AJ65" s="79" t="s">
        <v>1150</v>
      </c>
      <c r="AK65" s="79" t="s">
        <v>554</v>
      </c>
      <c r="AL65" s="68" t="s">
        <v>124</v>
      </c>
      <c r="AM65" s="68" t="s">
        <v>124</v>
      </c>
      <c r="AN65" s="68" t="s">
        <v>85</v>
      </c>
      <c r="AO65" s="73" t="s">
        <v>1151</v>
      </c>
      <c r="AP65" s="73"/>
      <c r="AQ65" s="79" t="s">
        <v>554</v>
      </c>
      <c r="AR65" s="73" t="s">
        <v>1152</v>
      </c>
      <c r="AS65" s="68"/>
      <c r="AT65" s="68"/>
      <c r="AU65" s="70"/>
      <c r="AV65" s="70"/>
      <c r="AW65" s="70"/>
      <c r="AX65" s="70"/>
      <c r="AY65" s="68"/>
      <c r="AZ65" s="68"/>
      <c r="BA65" s="68"/>
      <c r="BB65" s="74"/>
      <c r="BC65" s="74" t="s">
        <v>13</v>
      </c>
      <c r="BD65" s="74" t="s">
        <v>920</v>
      </c>
      <c r="BE65" s="74" t="s">
        <v>586</v>
      </c>
      <c r="BF65" s="74" t="s">
        <v>587</v>
      </c>
      <c r="BG65" s="73" t="s">
        <v>1146</v>
      </c>
      <c r="BH65" s="68" t="s">
        <v>13</v>
      </c>
      <c r="BI65" s="68">
        <v>1</v>
      </c>
      <c r="BJ65" s="74" t="s">
        <v>876</v>
      </c>
      <c r="BK65" s="80"/>
      <c r="BL65" s="80" t="s">
        <v>1147</v>
      </c>
      <c r="BM65" s="81" t="s">
        <v>607</v>
      </c>
      <c r="BN65" s="81" t="s">
        <v>565</v>
      </c>
      <c r="BO65" s="89" t="s">
        <v>877</v>
      </c>
      <c r="BP65" s="92"/>
    </row>
    <row r="66" spans="1:68" ht="76.75" hidden="1" customHeight="1" x14ac:dyDescent="0.35">
      <c r="A66" s="67" t="s">
        <v>616</v>
      </c>
      <c r="B66" s="68">
        <v>472</v>
      </c>
      <c r="C66" s="68"/>
      <c r="D66" s="68"/>
      <c r="E66" s="68"/>
      <c r="F66" s="69" t="s">
        <v>735</v>
      </c>
      <c r="G66" s="160" t="s">
        <v>542</v>
      </c>
      <c r="H66" s="68" t="s">
        <v>735</v>
      </c>
      <c r="I66" s="68" t="s">
        <v>118</v>
      </c>
      <c r="J66" s="71" t="s">
        <v>1153</v>
      </c>
      <c r="K66" s="70" t="s">
        <v>544</v>
      </c>
      <c r="L66" s="70" t="s">
        <v>545</v>
      </c>
      <c r="M66" s="70" t="s">
        <v>545</v>
      </c>
      <c r="N66" s="68" t="s">
        <v>86</v>
      </c>
      <c r="O66" s="71"/>
      <c r="P66" s="73" t="s">
        <v>1154</v>
      </c>
      <c r="Q66" s="71" t="s">
        <v>983</v>
      </c>
      <c r="R66" s="71"/>
      <c r="S66" s="70" t="s">
        <v>1078</v>
      </c>
      <c r="T66" s="343" t="s">
        <v>16</v>
      </c>
      <c r="U66" s="73"/>
      <c r="V66" s="70" t="s">
        <v>542</v>
      </c>
      <c r="W66" s="73"/>
      <c r="X66" s="74"/>
      <c r="Y66" s="68" t="s">
        <v>16</v>
      </c>
      <c r="Z66" s="75"/>
      <c r="AA66" s="68"/>
      <c r="AB66" s="76"/>
      <c r="AC66" s="68">
        <v>1</v>
      </c>
      <c r="AD66" s="68">
        <v>0</v>
      </c>
      <c r="AE66" s="68">
        <v>-1</v>
      </c>
      <c r="AF66" s="77" t="s">
        <v>553</v>
      </c>
      <c r="AG66" s="78" t="s">
        <v>86</v>
      </c>
      <c r="AH66" s="78" t="s">
        <v>87</v>
      </c>
      <c r="AI66" s="68"/>
      <c r="AJ66" s="68"/>
      <c r="AK66" s="79" t="s">
        <v>554</v>
      </c>
      <c r="AL66" s="68"/>
      <c r="AM66" s="68"/>
      <c r="AN66" s="68"/>
      <c r="AO66" s="74"/>
      <c r="AP66" s="74"/>
      <c r="AQ66" s="79" t="s">
        <v>600</v>
      </c>
      <c r="AR66" s="74"/>
      <c r="AS66" s="68"/>
      <c r="AT66" s="68"/>
      <c r="AU66" s="68"/>
      <c r="AV66" s="68"/>
      <c r="AW66" s="68"/>
      <c r="AX66" s="68"/>
      <c r="AY66" s="68"/>
      <c r="AZ66" s="68"/>
      <c r="BA66" s="68"/>
      <c r="BB66" s="74"/>
      <c r="BC66" s="74" t="s">
        <v>13</v>
      </c>
      <c r="BD66" s="74" t="s">
        <v>735</v>
      </c>
      <c r="BE66" s="74" t="s">
        <v>764</v>
      </c>
      <c r="BF66" s="74" t="s">
        <v>587</v>
      </c>
      <c r="BG66" s="73" t="s">
        <v>1155</v>
      </c>
      <c r="BH66" s="68" t="s">
        <v>13</v>
      </c>
      <c r="BI66" s="68">
        <v>1</v>
      </c>
      <c r="BJ66" s="73" t="s">
        <v>1156</v>
      </c>
      <c r="BK66" s="80"/>
      <c r="BL66" s="80" t="s">
        <v>767</v>
      </c>
      <c r="BM66" s="81" t="s">
        <v>607</v>
      </c>
      <c r="BN66" s="81" t="s">
        <v>565</v>
      </c>
      <c r="BO66" s="82" t="s">
        <v>566</v>
      </c>
      <c r="BP66" s="83"/>
    </row>
    <row r="67" spans="1:68" ht="144" hidden="1" x14ac:dyDescent="0.35">
      <c r="A67" s="67" t="s">
        <v>616</v>
      </c>
      <c r="B67" s="68">
        <v>473</v>
      </c>
      <c r="C67" s="68"/>
      <c r="D67" s="68"/>
      <c r="E67" s="68"/>
      <c r="F67" s="69" t="s">
        <v>568</v>
      </c>
      <c r="G67" s="160" t="s">
        <v>542</v>
      </c>
      <c r="H67" s="68" t="s">
        <v>568</v>
      </c>
      <c r="I67" s="68" t="s">
        <v>187</v>
      </c>
      <c r="J67" s="71" t="s">
        <v>1157</v>
      </c>
      <c r="K67" s="70" t="s">
        <v>594</v>
      </c>
      <c r="L67" s="70" t="s">
        <v>571</v>
      </c>
      <c r="M67" s="70" t="s">
        <v>571</v>
      </c>
      <c r="N67" s="68" t="s">
        <v>199</v>
      </c>
      <c r="O67" s="71" t="s">
        <v>1158</v>
      </c>
      <c r="P67" s="73" t="s">
        <v>1159</v>
      </c>
      <c r="Q67" s="71"/>
      <c r="R67" s="71"/>
      <c r="S67" s="70" t="s">
        <v>1040</v>
      </c>
      <c r="T67" s="343" t="s">
        <v>16</v>
      </c>
      <c r="U67" s="73"/>
      <c r="V67" s="70" t="s">
        <v>542</v>
      </c>
      <c r="W67" s="73" t="s">
        <v>550</v>
      </c>
      <c r="X67" s="74"/>
      <c r="Y67" s="68" t="s">
        <v>16</v>
      </c>
      <c r="Z67" s="75"/>
      <c r="AA67" s="68" t="s">
        <v>577</v>
      </c>
      <c r="AB67" s="76"/>
      <c r="AC67" s="68">
        <v>1</v>
      </c>
      <c r="AD67" s="68">
        <v>0</v>
      </c>
      <c r="AE67" s="68">
        <v>-1</v>
      </c>
      <c r="AF67" s="77" t="s">
        <v>578</v>
      </c>
      <c r="AG67" s="78" t="s">
        <v>201</v>
      </c>
      <c r="AH67" s="78" t="s">
        <v>202</v>
      </c>
      <c r="AI67" s="79" t="s">
        <v>1160</v>
      </c>
      <c r="AJ67" s="79" t="s">
        <v>1161</v>
      </c>
      <c r="AK67" s="79" t="s">
        <v>554</v>
      </c>
      <c r="AL67" s="68" t="s">
        <v>199</v>
      </c>
      <c r="AM67" s="68" t="s">
        <v>199</v>
      </c>
      <c r="AN67" s="68" t="s">
        <v>200</v>
      </c>
      <c r="AO67" s="74" t="s">
        <v>1042</v>
      </c>
      <c r="AP67" s="74"/>
      <c r="AQ67" s="79" t="s">
        <v>554</v>
      </c>
      <c r="AR67" s="74" t="s">
        <v>1043</v>
      </c>
      <c r="AS67" s="68"/>
      <c r="AT67" s="68"/>
      <c r="AU67" s="68" t="s">
        <v>528</v>
      </c>
      <c r="AV67" s="68"/>
      <c r="AW67" s="68"/>
      <c r="AX67" s="68"/>
      <c r="AY67" s="68" t="s">
        <v>556</v>
      </c>
      <c r="AZ67" s="68"/>
      <c r="BA67" s="68"/>
      <c r="BB67" s="74" t="s">
        <v>1162</v>
      </c>
      <c r="BC67" s="74" t="s">
        <v>13</v>
      </c>
      <c r="BD67" s="74" t="s">
        <v>196</v>
      </c>
      <c r="BE67" s="74" t="s">
        <v>1163</v>
      </c>
      <c r="BF67" s="74" t="s">
        <v>560</v>
      </c>
      <c r="BG67" s="73" t="s">
        <v>1164</v>
      </c>
      <c r="BH67" s="68" t="s">
        <v>13</v>
      </c>
      <c r="BI67" s="68">
        <v>1</v>
      </c>
      <c r="BJ67" s="74"/>
      <c r="BK67" s="80"/>
      <c r="BL67" s="80" t="s">
        <v>1165</v>
      </c>
      <c r="BM67" s="81" t="s">
        <v>607</v>
      </c>
      <c r="BN67" s="81" t="s">
        <v>565</v>
      </c>
      <c r="BO67" s="82" t="s">
        <v>566</v>
      </c>
      <c r="BP67" s="83" t="s">
        <v>1166</v>
      </c>
    </row>
    <row r="68" spans="1:68" ht="72" hidden="1" x14ac:dyDescent="0.35">
      <c r="A68" s="67" t="s">
        <v>616</v>
      </c>
      <c r="B68" s="68">
        <v>474</v>
      </c>
      <c r="C68" s="68"/>
      <c r="D68" s="68"/>
      <c r="E68" s="68"/>
      <c r="F68" s="69" t="s">
        <v>568</v>
      </c>
      <c r="G68" s="160" t="s">
        <v>542</v>
      </c>
      <c r="H68" s="68" t="s">
        <v>568</v>
      </c>
      <c r="I68" s="68" t="s">
        <v>187</v>
      </c>
      <c r="J68" s="71" t="s">
        <v>1167</v>
      </c>
      <c r="K68" s="70" t="s">
        <v>594</v>
      </c>
      <c r="L68" s="70" t="s">
        <v>571</v>
      </c>
      <c r="M68" s="70" t="s">
        <v>571</v>
      </c>
      <c r="N68" s="68" t="s">
        <v>199</v>
      </c>
      <c r="O68" s="71" t="s">
        <v>1168</v>
      </c>
      <c r="P68" s="73" t="s">
        <v>1169</v>
      </c>
      <c r="Q68" s="71"/>
      <c r="R68" s="71"/>
      <c r="S68" s="70" t="s">
        <v>1040</v>
      </c>
      <c r="T68" s="343" t="s">
        <v>16</v>
      </c>
      <c r="U68" s="73"/>
      <c r="V68" s="70" t="s">
        <v>542</v>
      </c>
      <c r="W68" s="73" t="s">
        <v>550</v>
      </c>
      <c r="X68" s="74"/>
      <c r="Y68" s="68" t="s">
        <v>16</v>
      </c>
      <c r="Z68" s="75"/>
      <c r="AA68" s="68" t="s">
        <v>577</v>
      </c>
      <c r="AB68" s="76"/>
      <c r="AC68" s="68">
        <v>1</v>
      </c>
      <c r="AD68" s="68">
        <v>0</v>
      </c>
      <c r="AE68" s="68">
        <v>-1</v>
      </c>
      <c r="AF68" s="77" t="s">
        <v>578</v>
      </c>
      <c r="AG68" s="78" t="s">
        <v>201</v>
      </c>
      <c r="AH68" s="78" t="s">
        <v>202</v>
      </c>
      <c r="AI68" s="79" t="s">
        <v>1170</v>
      </c>
      <c r="AJ68" s="79" t="s">
        <v>1171</v>
      </c>
      <c r="AK68" s="79" t="s">
        <v>554</v>
      </c>
      <c r="AL68" s="68" t="s">
        <v>199</v>
      </c>
      <c r="AM68" s="68" t="s">
        <v>199</v>
      </c>
      <c r="AN68" s="68" t="s">
        <v>200</v>
      </c>
      <c r="AO68" s="74" t="s">
        <v>1172</v>
      </c>
      <c r="AP68" s="74"/>
      <c r="AQ68" s="79" t="s">
        <v>554</v>
      </c>
      <c r="AR68" s="74" t="s">
        <v>1173</v>
      </c>
      <c r="AS68" s="68"/>
      <c r="AT68" s="68"/>
      <c r="AU68" s="68" t="s">
        <v>528</v>
      </c>
      <c r="AV68" s="68"/>
      <c r="AW68" s="68"/>
      <c r="AX68" s="68"/>
      <c r="AY68" s="68" t="s">
        <v>556</v>
      </c>
      <c r="AZ68" s="68"/>
      <c r="BA68" s="68"/>
      <c r="BB68" s="74" t="s">
        <v>1174</v>
      </c>
      <c r="BC68" s="74" t="s">
        <v>13</v>
      </c>
      <c r="BD68" s="74" t="s">
        <v>196</v>
      </c>
      <c r="BE68" s="74" t="s">
        <v>1175</v>
      </c>
      <c r="BF68" s="74" t="s">
        <v>560</v>
      </c>
      <c r="BG68" s="73" t="s">
        <v>1176</v>
      </c>
      <c r="BH68" s="68" t="s">
        <v>13</v>
      </c>
      <c r="BI68" s="68">
        <v>1</v>
      </c>
      <c r="BJ68" s="74"/>
      <c r="BK68" s="80"/>
      <c r="BL68" s="80" t="s">
        <v>1165</v>
      </c>
      <c r="BM68" s="81" t="s">
        <v>607</v>
      </c>
      <c r="BN68" s="81" t="s">
        <v>565</v>
      </c>
      <c r="BO68" s="82" t="s">
        <v>566</v>
      </c>
      <c r="BP68" s="85" t="s">
        <v>1177</v>
      </c>
    </row>
    <row r="69" spans="1:68" ht="90" hidden="1" x14ac:dyDescent="0.35">
      <c r="A69" s="67" t="s">
        <v>616</v>
      </c>
      <c r="B69" s="68">
        <v>476</v>
      </c>
      <c r="C69" s="68"/>
      <c r="D69" s="68"/>
      <c r="E69" s="68"/>
      <c r="F69" s="69" t="s">
        <v>735</v>
      </c>
      <c r="G69" s="160" t="s">
        <v>542</v>
      </c>
      <c r="H69" s="68" t="s">
        <v>735</v>
      </c>
      <c r="I69" s="68" t="s">
        <v>118</v>
      </c>
      <c r="J69" s="71" t="s">
        <v>1178</v>
      </c>
      <c r="K69" s="70" t="s">
        <v>544</v>
      </c>
      <c r="L69" s="70" t="s">
        <v>545</v>
      </c>
      <c r="M69" s="70" t="s">
        <v>545</v>
      </c>
      <c r="N69" s="68" t="s">
        <v>86</v>
      </c>
      <c r="O69" s="71"/>
      <c r="P69" s="73" t="s">
        <v>1179</v>
      </c>
      <c r="Q69" s="71" t="s">
        <v>1180</v>
      </c>
      <c r="R69" s="71"/>
      <c r="S69" s="70" t="s">
        <v>1181</v>
      </c>
      <c r="T69" s="343" t="s">
        <v>16</v>
      </c>
      <c r="U69" s="73"/>
      <c r="V69" s="70" t="s">
        <v>542</v>
      </c>
      <c r="W69" s="73"/>
      <c r="X69" s="74"/>
      <c r="Y69" s="68" t="s">
        <v>16</v>
      </c>
      <c r="Z69" s="68"/>
      <c r="AA69" s="68"/>
      <c r="AB69" s="70"/>
      <c r="AC69" s="68">
        <v>1</v>
      </c>
      <c r="AD69" s="68">
        <v>0</v>
      </c>
      <c r="AE69" s="68">
        <v>-1</v>
      </c>
      <c r="AF69" s="77" t="s">
        <v>553</v>
      </c>
      <c r="AG69" s="78" t="s">
        <v>86</v>
      </c>
      <c r="AH69" s="78" t="s">
        <v>87</v>
      </c>
      <c r="AI69" s="68"/>
      <c r="AJ69" s="68"/>
      <c r="AK69" s="79" t="s">
        <v>554</v>
      </c>
      <c r="AL69" s="68"/>
      <c r="AM69" s="68"/>
      <c r="AN69" s="68"/>
      <c r="AO69" s="74"/>
      <c r="AP69" s="74"/>
      <c r="AQ69" s="79" t="s">
        <v>600</v>
      </c>
      <c r="AR69" s="74"/>
      <c r="AS69" s="68"/>
      <c r="AT69" s="68"/>
      <c r="AU69" s="68"/>
      <c r="AV69" s="68"/>
      <c r="AW69" s="68"/>
      <c r="AX69" s="68"/>
      <c r="AY69" s="68"/>
      <c r="AZ69" s="68"/>
      <c r="BA69" s="68"/>
      <c r="BB69" s="74"/>
      <c r="BC69" s="74" t="s">
        <v>13</v>
      </c>
      <c r="BD69" s="74" t="s">
        <v>735</v>
      </c>
      <c r="BE69" s="74" t="s">
        <v>764</v>
      </c>
      <c r="BF69" s="74" t="s">
        <v>587</v>
      </c>
      <c r="BG69" s="73" t="s">
        <v>1182</v>
      </c>
      <c r="BH69" s="68" t="s">
        <v>13</v>
      </c>
      <c r="BI69" s="68">
        <v>1</v>
      </c>
      <c r="BJ69" s="73" t="s">
        <v>1156</v>
      </c>
      <c r="BK69" s="80"/>
      <c r="BL69" s="80"/>
      <c r="BM69" s="83" t="s">
        <v>607</v>
      </c>
      <c r="BN69" s="81" t="s">
        <v>565</v>
      </c>
      <c r="BO69" s="82" t="s">
        <v>566</v>
      </c>
      <c r="BP69" s="83"/>
    </row>
    <row r="70" spans="1:68" ht="36" hidden="1" x14ac:dyDescent="0.35">
      <c r="A70" s="67">
        <v>97</v>
      </c>
      <c r="B70" s="68">
        <v>477</v>
      </c>
      <c r="C70" s="68"/>
      <c r="D70" s="68"/>
      <c r="E70" s="68"/>
      <c r="F70" s="69" t="s">
        <v>568</v>
      </c>
      <c r="G70" s="160" t="s">
        <v>542</v>
      </c>
      <c r="H70" s="68" t="s">
        <v>568</v>
      </c>
      <c r="I70" s="68" t="s">
        <v>187</v>
      </c>
      <c r="J70" s="71" t="s">
        <v>1183</v>
      </c>
      <c r="K70" s="70" t="s">
        <v>594</v>
      </c>
      <c r="L70" s="70" t="s">
        <v>571</v>
      </c>
      <c r="M70" s="70" t="s">
        <v>571</v>
      </c>
      <c r="N70" s="68" t="s">
        <v>183</v>
      </c>
      <c r="O70" s="71" t="s">
        <v>1184</v>
      </c>
      <c r="P70" s="73" t="s">
        <v>1185</v>
      </c>
      <c r="Q70" s="71"/>
      <c r="R70" s="71"/>
      <c r="S70" s="74"/>
      <c r="T70" s="343" t="s">
        <v>640</v>
      </c>
      <c r="U70" s="73"/>
      <c r="V70" s="70" t="s">
        <v>542</v>
      </c>
      <c r="W70" s="73" t="s">
        <v>16</v>
      </c>
      <c r="X70" s="74"/>
      <c r="Y70" s="68" t="s">
        <v>16</v>
      </c>
      <c r="Z70" s="68"/>
      <c r="AA70" s="68" t="s">
        <v>577</v>
      </c>
      <c r="AB70" s="70"/>
      <c r="AC70" s="68">
        <v>1</v>
      </c>
      <c r="AD70" s="68">
        <v>0</v>
      </c>
      <c r="AE70" s="68">
        <v>-1</v>
      </c>
      <c r="AF70" s="77" t="s">
        <v>578</v>
      </c>
      <c r="AG70" s="78" t="s">
        <v>185</v>
      </c>
      <c r="AH70" s="78" t="s">
        <v>186</v>
      </c>
      <c r="AI70" s="78" t="s">
        <v>1184</v>
      </c>
      <c r="AJ70" s="68"/>
      <c r="AK70" s="79" t="s">
        <v>554</v>
      </c>
      <c r="AL70" s="68" t="s">
        <v>183</v>
      </c>
      <c r="AM70" s="68" t="s">
        <v>183</v>
      </c>
      <c r="AN70" s="68" t="s">
        <v>184</v>
      </c>
      <c r="AO70" s="135" t="s">
        <v>628</v>
      </c>
      <c r="AP70" s="74"/>
      <c r="AQ70" s="79" t="s">
        <v>600</v>
      </c>
      <c r="AR70" s="74"/>
      <c r="AS70" s="68"/>
      <c r="AT70" s="68"/>
      <c r="AU70" s="68" t="s">
        <v>763</v>
      </c>
      <c r="AV70" s="68" t="s">
        <v>556</v>
      </c>
      <c r="AW70" s="68"/>
      <c r="AX70" s="68"/>
      <c r="AY70" s="68"/>
      <c r="AZ70" s="68"/>
      <c r="BA70" s="68" t="s">
        <v>556</v>
      </c>
      <c r="BB70" s="73" t="s">
        <v>1186</v>
      </c>
      <c r="BC70" s="74" t="s">
        <v>13</v>
      </c>
      <c r="BD70" s="74" t="s">
        <v>585</v>
      </c>
      <c r="BE70" s="74" t="s">
        <v>712</v>
      </c>
      <c r="BF70" s="74" t="s">
        <v>587</v>
      </c>
      <c r="BG70" s="73" t="s">
        <v>1187</v>
      </c>
      <c r="BH70" s="68" t="s">
        <v>13</v>
      </c>
      <c r="BI70" s="68">
        <v>1</v>
      </c>
      <c r="BJ70" s="74" t="s">
        <v>1188</v>
      </c>
      <c r="BK70" s="80"/>
      <c r="BL70" s="80"/>
      <c r="BM70" s="83" t="s">
        <v>607</v>
      </c>
      <c r="BN70" s="81" t="s">
        <v>565</v>
      </c>
      <c r="BO70" s="73" t="s">
        <v>1189</v>
      </c>
      <c r="BP70" s="86" t="s">
        <v>1190</v>
      </c>
    </row>
    <row r="71" spans="1:68" ht="22.5" hidden="1" customHeight="1" x14ac:dyDescent="0.35">
      <c r="A71" s="84">
        <v>42</v>
      </c>
      <c r="B71" s="68">
        <v>180</v>
      </c>
      <c r="C71" s="68" t="s">
        <v>118</v>
      </c>
      <c r="D71" s="68" t="s">
        <v>1191</v>
      </c>
      <c r="E71" s="68"/>
      <c r="F71" s="69" t="s">
        <v>541</v>
      </c>
      <c r="G71" s="160" t="s">
        <v>542</v>
      </c>
      <c r="H71" s="68" t="s">
        <v>541</v>
      </c>
      <c r="I71" s="68" t="s">
        <v>118</v>
      </c>
      <c r="J71" s="71" t="s">
        <v>1192</v>
      </c>
      <c r="K71" s="70" t="s">
        <v>544</v>
      </c>
      <c r="L71" s="70" t="s">
        <v>545</v>
      </c>
      <c r="M71" s="70" t="s">
        <v>545</v>
      </c>
      <c r="N71" s="72" t="s">
        <v>546</v>
      </c>
      <c r="O71" s="71" t="s">
        <v>1193</v>
      </c>
      <c r="P71" s="73" t="s">
        <v>1194</v>
      </c>
      <c r="Q71" s="71"/>
      <c r="R71" s="71"/>
      <c r="S71" s="68"/>
      <c r="T71" s="343" t="s">
        <v>16</v>
      </c>
      <c r="U71" s="73"/>
      <c r="V71" s="70" t="s">
        <v>542</v>
      </c>
      <c r="W71" s="73"/>
      <c r="X71" s="74"/>
      <c r="Y71" s="68" t="s">
        <v>13</v>
      </c>
      <c r="Z71" s="75"/>
      <c r="AA71" s="68"/>
      <c r="AB71" s="97"/>
      <c r="AC71" s="68">
        <v>0</v>
      </c>
      <c r="AD71" s="68">
        <v>1</v>
      </c>
      <c r="AE71" s="68">
        <v>1</v>
      </c>
      <c r="AF71" s="77" t="s">
        <v>553</v>
      </c>
      <c r="AG71" s="78" t="s">
        <v>292</v>
      </c>
      <c r="AH71" s="78" t="s">
        <v>293</v>
      </c>
      <c r="AI71" s="79" t="s">
        <v>1195</v>
      </c>
      <c r="AJ71" s="79" t="s">
        <v>1196</v>
      </c>
      <c r="AK71" s="79" t="s">
        <v>554</v>
      </c>
      <c r="AL71" s="68" t="s">
        <v>301</v>
      </c>
      <c r="AM71" s="68" t="s">
        <v>301</v>
      </c>
      <c r="AN71" s="68"/>
      <c r="AO71" s="74"/>
      <c r="AP71" s="74"/>
      <c r="AQ71" s="79" t="s">
        <v>554</v>
      </c>
      <c r="AR71" s="74"/>
      <c r="AS71" s="68"/>
      <c r="AT71" s="68"/>
      <c r="AU71" s="68"/>
      <c r="AV71" s="68"/>
      <c r="AW71" s="68"/>
      <c r="AX71" s="68"/>
      <c r="AY71" s="68"/>
      <c r="AZ71" s="68"/>
      <c r="BA71" s="68"/>
      <c r="BB71" s="74"/>
      <c r="BC71" s="74" t="s">
        <v>13</v>
      </c>
      <c r="BD71" s="74" t="s">
        <v>558</v>
      </c>
      <c r="BE71" s="74" t="s">
        <v>559</v>
      </c>
      <c r="BF71" s="74" t="s">
        <v>560</v>
      </c>
      <c r="BG71" s="73" t="s">
        <v>1197</v>
      </c>
      <c r="BH71" s="68" t="s">
        <v>13</v>
      </c>
      <c r="BI71" s="68">
        <v>2</v>
      </c>
      <c r="BJ71" s="74"/>
      <c r="BK71" s="80"/>
      <c r="BL71" s="80"/>
      <c r="BM71" s="81" t="s">
        <v>607</v>
      </c>
      <c r="BN71" s="81" t="s">
        <v>565</v>
      </c>
      <c r="BO71" s="89" t="s">
        <v>566</v>
      </c>
      <c r="BP71" s="83"/>
    </row>
    <row r="72" spans="1:68" ht="22.5" hidden="1" customHeight="1" x14ac:dyDescent="0.35">
      <c r="A72" s="67" t="s">
        <v>616</v>
      </c>
      <c r="B72" s="68">
        <v>184</v>
      </c>
      <c r="C72" s="68" t="s">
        <v>118</v>
      </c>
      <c r="D72" s="68" t="s">
        <v>1198</v>
      </c>
      <c r="E72" s="68"/>
      <c r="F72" s="69" t="s">
        <v>541</v>
      </c>
      <c r="G72" s="160" t="s">
        <v>542</v>
      </c>
      <c r="H72" s="68" t="s">
        <v>541</v>
      </c>
      <c r="I72" s="68" t="s">
        <v>118</v>
      </c>
      <c r="J72" s="71" t="s">
        <v>1199</v>
      </c>
      <c r="K72" s="70" t="s">
        <v>544</v>
      </c>
      <c r="L72" s="70" t="s">
        <v>545</v>
      </c>
      <c r="M72" s="70" t="s">
        <v>545</v>
      </c>
      <c r="N72" s="72" t="s">
        <v>546</v>
      </c>
      <c r="O72" s="71" t="s">
        <v>991</v>
      </c>
      <c r="P72" s="71" t="s">
        <v>306</v>
      </c>
      <c r="Q72" s="71"/>
      <c r="R72" s="71"/>
      <c r="S72" s="68"/>
      <c r="T72" s="343" t="s">
        <v>16</v>
      </c>
      <c r="U72" s="73"/>
      <c r="V72" s="70" t="s">
        <v>542</v>
      </c>
      <c r="W72" s="73"/>
      <c r="X72" s="74"/>
      <c r="Y72" s="68" t="s">
        <v>13</v>
      </c>
      <c r="Z72" s="75"/>
      <c r="AA72" s="68"/>
      <c r="AB72" s="97"/>
      <c r="AC72" s="68">
        <v>0</v>
      </c>
      <c r="AD72" s="68">
        <v>1</v>
      </c>
      <c r="AE72" s="68">
        <v>1</v>
      </c>
      <c r="AF72" s="77" t="s">
        <v>553</v>
      </c>
      <c r="AG72" s="78" t="s">
        <v>292</v>
      </c>
      <c r="AH72" s="134" t="s">
        <v>293</v>
      </c>
      <c r="AI72" s="68"/>
      <c r="AJ72" s="68"/>
      <c r="AK72" s="79" t="s">
        <v>554</v>
      </c>
      <c r="AL72" s="68" t="s">
        <v>301</v>
      </c>
      <c r="AM72" s="68" t="s">
        <v>301</v>
      </c>
      <c r="AN72" s="68"/>
      <c r="AO72" s="74"/>
      <c r="AP72" s="74"/>
      <c r="AQ72" s="79" t="s">
        <v>600</v>
      </c>
      <c r="AR72" s="74"/>
      <c r="AS72" s="68"/>
      <c r="AT72" s="68"/>
      <c r="AU72" s="68"/>
      <c r="AV72" s="68"/>
      <c r="AW72" s="68"/>
      <c r="AX72" s="68"/>
      <c r="AY72" s="68"/>
      <c r="AZ72" s="68"/>
      <c r="BA72" s="68"/>
      <c r="BB72" s="74"/>
      <c r="BC72" s="74" t="s">
        <v>13</v>
      </c>
      <c r="BD72" s="74" t="s">
        <v>558</v>
      </c>
      <c r="BE72" s="74" t="s">
        <v>864</v>
      </c>
      <c r="BF72" s="74" t="s">
        <v>560</v>
      </c>
      <c r="BG72" s="73" t="s">
        <v>1200</v>
      </c>
      <c r="BH72" s="68" t="s">
        <v>13</v>
      </c>
      <c r="BI72" s="68">
        <v>2</v>
      </c>
      <c r="BJ72" s="74"/>
      <c r="BK72" s="80"/>
      <c r="BL72" s="80"/>
      <c r="BM72" s="81" t="s">
        <v>607</v>
      </c>
      <c r="BN72" s="85" t="s">
        <v>608</v>
      </c>
      <c r="BO72" s="89" t="s">
        <v>566</v>
      </c>
      <c r="BP72" s="83"/>
    </row>
    <row r="73" spans="1:68" ht="144" hidden="1" x14ac:dyDescent="0.35">
      <c r="B73" s="68">
        <v>518</v>
      </c>
      <c r="C73" s="68"/>
      <c r="D73" s="68"/>
      <c r="E73" s="68"/>
      <c r="F73" s="69" t="s">
        <v>617</v>
      </c>
      <c r="G73" s="160" t="s">
        <v>542</v>
      </c>
      <c r="H73" s="68" t="s">
        <v>617</v>
      </c>
      <c r="I73" s="68" t="s">
        <v>118</v>
      </c>
      <c r="J73" s="71" t="s">
        <v>1201</v>
      </c>
      <c r="K73" s="70" t="s">
        <v>594</v>
      </c>
      <c r="L73" s="93" t="s">
        <v>571</v>
      </c>
      <c r="M73" s="93" t="s">
        <v>571</v>
      </c>
      <c r="N73" s="94" t="s">
        <v>1114</v>
      </c>
      <c r="O73" s="93" t="s">
        <v>1202</v>
      </c>
      <c r="P73" s="73" t="s">
        <v>1203</v>
      </c>
      <c r="Q73" s="71"/>
      <c r="R73" s="71"/>
      <c r="S73" s="117" t="s">
        <v>1204</v>
      </c>
      <c r="T73" s="343" t="s">
        <v>16</v>
      </c>
      <c r="U73" s="73"/>
      <c r="V73" s="70" t="s">
        <v>542</v>
      </c>
      <c r="W73" s="73"/>
      <c r="X73" s="74"/>
      <c r="Y73" s="68" t="s">
        <v>16</v>
      </c>
      <c r="Z73" s="68"/>
      <c r="AA73" s="68"/>
      <c r="AB73" s="70"/>
      <c r="AC73" s="68">
        <v>1</v>
      </c>
      <c r="AD73" s="68">
        <v>0</v>
      </c>
      <c r="AE73" s="68">
        <v>-1</v>
      </c>
      <c r="AF73" s="77" t="s">
        <v>578</v>
      </c>
      <c r="AG73" s="78" t="s">
        <v>1118</v>
      </c>
      <c r="AH73" s="78" t="s">
        <v>87</v>
      </c>
      <c r="AI73" s="79" t="s">
        <v>1202</v>
      </c>
      <c r="AJ73" s="78" t="s">
        <v>1205</v>
      </c>
      <c r="AK73" s="79" t="s">
        <v>554</v>
      </c>
      <c r="AL73" s="68"/>
      <c r="AM73" s="68" t="s">
        <v>327</v>
      </c>
      <c r="AN73" s="68"/>
      <c r="AO73" s="74" t="s">
        <v>628</v>
      </c>
      <c r="AP73" s="74"/>
      <c r="AQ73" s="79" t="s">
        <v>600</v>
      </c>
      <c r="AR73" s="74"/>
      <c r="AS73" s="68"/>
      <c r="AT73" s="68"/>
      <c r="AU73" s="68"/>
      <c r="AV73" s="68"/>
      <c r="AW73" s="68"/>
      <c r="AX73" s="68"/>
      <c r="AY73" s="68"/>
      <c r="AZ73" s="68"/>
      <c r="BA73" s="68"/>
      <c r="BB73" s="74"/>
      <c r="BC73" s="74" t="s">
        <v>13</v>
      </c>
      <c r="BD73" s="74" t="s">
        <v>617</v>
      </c>
      <c r="BE73" s="74" t="s">
        <v>723</v>
      </c>
      <c r="BF73" s="74" t="s">
        <v>560</v>
      </c>
      <c r="BG73" s="73" t="s">
        <v>1206</v>
      </c>
      <c r="BH73" s="68" t="s">
        <v>13</v>
      </c>
      <c r="BI73" s="68">
        <v>1</v>
      </c>
      <c r="BJ73" s="74"/>
      <c r="BK73" s="80"/>
      <c r="BL73" s="119"/>
      <c r="BM73" s="83" t="s">
        <v>607</v>
      </c>
      <c r="BN73" s="141"/>
      <c r="BO73" s="89" t="s">
        <v>634</v>
      </c>
      <c r="BP73" s="86" t="s">
        <v>1120</v>
      </c>
    </row>
    <row r="74" spans="1:68" x14ac:dyDescent="0.55000000000000004">
      <c r="H74" s="115"/>
      <c r="I74" s="115"/>
      <c r="J74" s="81"/>
      <c r="K74" s="70"/>
      <c r="L74" s="83"/>
      <c r="M74" s="83"/>
      <c r="N74" s="115"/>
      <c r="O74" s="81"/>
      <c r="P74" s="81"/>
      <c r="Q74" s="81"/>
      <c r="R74" s="81"/>
      <c r="S74" s="115"/>
    </row>
    <row r="75" spans="1:68" x14ac:dyDescent="0.55000000000000004">
      <c r="H75" s="115"/>
      <c r="I75" s="115"/>
      <c r="J75" s="81"/>
      <c r="K75" s="70"/>
      <c r="L75" s="83"/>
      <c r="M75" s="83"/>
      <c r="N75" s="115"/>
      <c r="O75" s="81"/>
      <c r="P75" s="81"/>
      <c r="Q75" s="81"/>
      <c r="R75" s="81"/>
      <c r="S75" s="115"/>
    </row>
    <row r="76" spans="1:68" x14ac:dyDescent="0.55000000000000004">
      <c r="H76" s="115"/>
      <c r="I76" s="115"/>
      <c r="J76" s="81"/>
      <c r="K76" s="70"/>
      <c r="L76" s="83"/>
      <c r="M76" s="83"/>
      <c r="N76" s="115"/>
      <c r="O76" s="81"/>
      <c r="P76" s="81"/>
      <c r="Q76" s="81"/>
      <c r="R76" s="81"/>
      <c r="S76" s="115"/>
    </row>
    <row r="77" spans="1:68" x14ac:dyDescent="0.55000000000000004">
      <c r="H77" s="115"/>
      <c r="I77" s="115"/>
      <c r="J77" s="81"/>
      <c r="K77" s="70"/>
      <c r="L77" s="83"/>
      <c r="M77" s="83"/>
      <c r="N77" s="115"/>
      <c r="O77" s="81"/>
      <c r="P77" s="81"/>
      <c r="Q77" s="81"/>
      <c r="R77" s="81"/>
      <c r="S77" s="115"/>
    </row>
    <row r="78" spans="1:68" x14ac:dyDescent="0.55000000000000004">
      <c r="H78" s="115"/>
      <c r="I78" s="115"/>
      <c r="J78" s="81"/>
      <c r="K78" s="70"/>
      <c r="L78" s="83"/>
      <c r="M78" s="83"/>
      <c r="N78" s="115"/>
      <c r="O78" s="81"/>
      <c r="P78" s="81"/>
      <c r="Q78" s="81"/>
      <c r="R78" s="81"/>
      <c r="S78" s="115"/>
    </row>
    <row r="79" spans="1:68" x14ac:dyDescent="0.55000000000000004">
      <c r="H79" s="115"/>
      <c r="I79" s="115"/>
      <c r="J79" s="81"/>
      <c r="K79" s="70"/>
      <c r="L79" s="83"/>
      <c r="M79" s="83"/>
      <c r="N79" s="115"/>
      <c r="O79" s="81"/>
      <c r="P79" s="81"/>
      <c r="Q79" s="81"/>
      <c r="R79" s="81"/>
      <c r="S79" s="115"/>
    </row>
    <row r="80" spans="1:68" x14ac:dyDescent="0.55000000000000004">
      <c r="H80" s="115"/>
      <c r="I80" s="115"/>
      <c r="J80" s="81"/>
      <c r="K80" s="70"/>
      <c r="L80" s="83"/>
      <c r="M80" s="83"/>
      <c r="N80" s="115"/>
      <c r="O80" s="81"/>
      <c r="P80" s="81"/>
      <c r="Q80" s="81"/>
      <c r="R80" s="81"/>
      <c r="S80" s="115"/>
    </row>
    <row r="81" spans="8:19" x14ac:dyDescent="0.55000000000000004">
      <c r="H81" s="115"/>
      <c r="I81" s="115"/>
      <c r="J81" s="81"/>
      <c r="K81" s="70"/>
      <c r="L81" s="83"/>
      <c r="M81" s="83"/>
      <c r="N81" s="115"/>
      <c r="O81" s="81"/>
      <c r="P81" s="81"/>
      <c r="Q81" s="81"/>
      <c r="R81" s="81"/>
      <c r="S81" s="115"/>
    </row>
    <row r="82" spans="8:19" x14ac:dyDescent="0.55000000000000004">
      <c r="H82" s="115"/>
      <c r="I82" s="115"/>
      <c r="J82" s="81"/>
      <c r="K82" s="70"/>
      <c r="L82" s="83"/>
      <c r="M82" s="83"/>
      <c r="N82" s="115"/>
      <c r="O82" s="81"/>
      <c r="P82" s="81"/>
      <c r="Q82" s="81"/>
      <c r="R82" s="81"/>
      <c r="S82" s="115"/>
    </row>
    <row r="83" spans="8:19" x14ac:dyDescent="0.55000000000000004">
      <c r="H83" s="115"/>
      <c r="I83" s="115"/>
      <c r="J83" s="81"/>
      <c r="K83" s="70"/>
      <c r="L83" s="83"/>
      <c r="M83" s="83"/>
      <c r="N83" s="115"/>
      <c r="O83" s="81"/>
      <c r="P83" s="81"/>
      <c r="Q83" s="81"/>
      <c r="R83" s="81"/>
      <c r="S83" s="115"/>
    </row>
    <row r="84" spans="8:19" x14ac:dyDescent="0.55000000000000004">
      <c r="H84" s="115"/>
      <c r="I84" s="115"/>
      <c r="J84" s="81"/>
      <c r="K84" s="70"/>
      <c r="L84" s="83"/>
      <c r="M84" s="83"/>
      <c r="N84" s="115"/>
      <c r="O84" s="81"/>
      <c r="P84" s="81"/>
      <c r="Q84" s="81"/>
      <c r="R84" s="81"/>
      <c r="S84" s="115"/>
    </row>
    <row r="85" spans="8:19" x14ac:dyDescent="0.55000000000000004">
      <c r="H85" s="115"/>
      <c r="I85" s="115"/>
      <c r="J85" s="81"/>
      <c r="K85" s="70"/>
      <c r="L85" s="83"/>
      <c r="M85" s="83"/>
      <c r="N85" s="115"/>
      <c r="O85" s="81"/>
      <c r="P85" s="81"/>
      <c r="Q85" s="81"/>
      <c r="R85" s="81"/>
      <c r="S85" s="115"/>
    </row>
    <row r="86" spans="8:19" x14ac:dyDescent="0.55000000000000004">
      <c r="H86" s="115"/>
      <c r="I86" s="115"/>
      <c r="J86" s="81"/>
      <c r="K86" s="70"/>
      <c r="L86" s="83"/>
      <c r="M86" s="83"/>
      <c r="N86" s="115"/>
      <c r="O86" s="81"/>
      <c r="P86" s="81"/>
      <c r="Q86" s="81"/>
      <c r="R86" s="81"/>
      <c r="S86" s="115"/>
    </row>
    <row r="87" spans="8:19" x14ac:dyDescent="0.55000000000000004">
      <c r="H87" s="115"/>
      <c r="I87" s="115"/>
      <c r="J87" s="81"/>
      <c r="K87" s="70"/>
      <c r="L87" s="83"/>
      <c r="M87" s="83"/>
      <c r="N87" s="115"/>
      <c r="O87" s="81"/>
      <c r="P87" s="81"/>
      <c r="Q87" s="81"/>
      <c r="R87" s="81"/>
      <c r="S87" s="115"/>
    </row>
    <row r="88" spans="8:19" x14ac:dyDescent="0.55000000000000004">
      <c r="H88" s="115"/>
      <c r="I88" s="115"/>
      <c r="J88" s="81"/>
      <c r="K88" s="70"/>
      <c r="L88" s="83"/>
      <c r="M88" s="83"/>
      <c r="N88" s="115"/>
      <c r="O88" s="81"/>
      <c r="P88" s="81"/>
      <c r="Q88" s="81"/>
      <c r="R88" s="81"/>
      <c r="S88" s="115"/>
    </row>
    <row r="89" spans="8:19" x14ac:dyDescent="0.55000000000000004">
      <c r="H89" s="115"/>
      <c r="I89" s="115"/>
      <c r="J89" s="81"/>
      <c r="K89" s="70"/>
      <c r="L89" s="83"/>
      <c r="M89" s="83"/>
      <c r="N89" s="115"/>
      <c r="O89" s="81"/>
      <c r="P89" s="81"/>
      <c r="Q89" s="81"/>
      <c r="R89" s="81"/>
      <c r="S89" s="115"/>
    </row>
    <row r="90" spans="8:19" x14ac:dyDescent="0.55000000000000004">
      <c r="H90" s="115"/>
      <c r="I90" s="115"/>
      <c r="J90" s="81"/>
      <c r="K90" s="70"/>
      <c r="L90" s="83"/>
      <c r="M90" s="83"/>
      <c r="N90" s="115"/>
      <c r="O90" s="81"/>
      <c r="P90" s="81"/>
      <c r="Q90" s="81"/>
      <c r="R90" s="81"/>
      <c r="S90" s="115"/>
    </row>
    <row r="91" spans="8:19" x14ac:dyDescent="0.55000000000000004">
      <c r="H91" s="115"/>
      <c r="I91" s="115"/>
      <c r="J91" s="81"/>
      <c r="K91" s="70"/>
      <c r="L91" s="83"/>
      <c r="M91" s="83"/>
      <c r="N91" s="115"/>
      <c r="O91" s="81"/>
      <c r="P91" s="81"/>
      <c r="Q91" s="81"/>
      <c r="R91" s="81"/>
      <c r="S91" s="115"/>
    </row>
    <row r="92" spans="8:19" x14ac:dyDescent="0.55000000000000004">
      <c r="H92" s="115"/>
      <c r="I92" s="115"/>
      <c r="J92" s="81"/>
      <c r="K92" s="70"/>
      <c r="L92" s="83"/>
      <c r="M92" s="83"/>
      <c r="N92" s="115"/>
      <c r="O92" s="81"/>
      <c r="P92" s="81"/>
      <c r="Q92" s="81"/>
      <c r="R92" s="81"/>
      <c r="S92" s="115"/>
    </row>
    <row r="93" spans="8:19" x14ac:dyDescent="0.55000000000000004">
      <c r="H93" s="115"/>
      <c r="I93" s="115"/>
      <c r="J93" s="81"/>
      <c r="K93" s="70"/>
      <c r="L93" s="83"/>
      <c r="M93" s="83"/>
      <c r="N93" s="115"/>
      <c r="O93" s="81"/>
      <c r="P93" s="81"/>
      <c r="Q93" s="81"/>
      <c r="R93" s="81"/>
      <c r="S93" s="115"/>
    </row>
    <row r="94" spans="8:19" x14ac:dyDescent="0.55000000000000004">
      <c r="H94" s="115"/>
      <c r="I94" s="115"/>
      <c r="J94" s="81"/>
      <c r="K94" s="70"/>
      <c r="L94" s="83"/>
      <c r="M94" s="83"/>
      <c r="N94" s="115"/>
      <c r="O94" s="81"/>
      <c r="P94" s="81"/>
      <c r="Q94" s="81"/>
      <c r="R94" s="81"/>
      <c r="S94" s="115"/>
    </row>
    <row r="95" spans="8:19" x14ac:dyDescent="0.55000000000000004">
      <c r="H95" s="115"/>
      <c r="I95" s="115"/>
      <c r="J95" s="81"/>
      <c r="K95" s="70"/>
      <c r="L95" s="83"/>
      <c r="M95" s="83"/>
      <c r="N95" s="115"/>
      <c r="O95" s="81"/>
      <c r="P95" s="81"/>
      <c r="Q95" s="81"/>
      <c r="R95" s="81"/>
      <c r="S95" s="115"/>
    </row>
    <row r="96" spans="8:19" x14ac:dyDescent="0.55000000000000004">
      <c r="H96" s="115"/>
      <c r="I96" s="115"/>
      <c r="J96" s="81"/>
      <c r="K96" s="70"/>
      <c r="L96" s="83"/>
      <c r="M96" s="83"/>
      <c r="N96" s="115"/>
      <c r="O96" s="81"/>
      <c r="P96" s="81"/>
      <c r="Q96" s="81"/>
      <c r="R96" s="81"/>
      <c r="S96" s="115"/>
    </row>
    <row r="97" spans="8:19" x14ac:dyDescent="0.55000000000000004">
      <c r="H97" s="115"/>
      <c r="I97" s="115"/>
      <c r="J97" s="81"/>
      <c r="K97" s="70"/>
      <c r="L97" s="83"/>
      <c r="M97" s="83"/>
      <c r="N97" s="115"/>
      <c r="O97" s="81"/>
      <c r="P97" s="81"/>
      <c r="Q97" s="81"/>
      <c r="R97" s="81"/>
      <c r="S97" s="115"/>
    </row>
    <row r="98" spans="8:19" x14ac:dyDescent="0.55000000000000004">
      <c r="H98" s="115"/>
      <c r="I98" s="115"/>
      <c r="J98" s="81"/>
      <c r="K98" s="70"/>
      <c r="L98" s="83"/>
      <c r="M98" s="83"/>
      <c r="N98" s="115"/>
      <c r="O98" s="81"/>
      <c r="P98" s="81"/>
      <c r="Q98" s="81"/>
      <c r="R98" s="81"/>
      <c r="S98" s="115"/>
    </row>
  </sheetData>
  <autoFilter ref="A3:BP73" xr:uid="{AE7BF540-2107-4EA5-B855-2BCF5C5B581D}">
    <filterColumn colId="9">
      <filters>
        <filter val="Credit Purpose"/>
        <filter val="Other Credit Purpose Description"/>
      </filters>
    </filterColumn>
  </autoFilter>
  <pageMargins left="0.7" right="0.7" top="0.75" bottom="0.75" header="0.3" footer="0.3"/>
  <pageSetup paperSize="9" orientation="portrait" r:id="rId1"/>
  <headerFooter>
    <oddHeader>&amp;L&amp;"Calibri"&amp;10&amp;K000000 Confidential&amp;1#_x000D_</oddHead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EC39F-F2A1-4D16-9413-CAC5088813B0}">
  <sheetPr>
    <tabColor theme="8" tint="0.79998168889431442"/>
  </sheetPr>
  <dimension ref="A1:BO274"/>
  <sheetViews>
    <sheetView zoomScale="40" zoomScaleNormal="40" workbookViewId="0">
      <selection activeCell="J76" sqref="J76"/>
    </sheetView>
  </sheetViews>
  <sheetFormatPr defaultColWidth="8.54296875" defaultRowHeight="18" outlineLevelCol="1" x14ac:dyDescent="0.55000000000000004"/>
  <cols>
    <col min="1" max="1" width="26.453125" style="26" customWidth="1"/>
    <col min="2" max="2" width="23.26953125" style="6" bestFit="1" customWidth="1"/>
    <col min="3" max="3" width="25.453125" style="7" customWidth="1"/>
    <col min="4" max="4" width="67.7265625" style="7" customWidth="1"/>
    <col min="5" max="5" width="96.54296875" style="7" customWidth="1"/>
    <col min="6" max="6" width="23.54296875" style="8" customWidth="1"/>
    <col min="7" max="7" width="23.81640625" style="9" bestFit="1" customWidth="1"/>
    <col min="8" max="9" width="21.1796875" style="6" customWidth="1"/>
    <col min="10" max="10" width="69.54296875" style="128" bestFit="1" customWidth="1"/>
    <col min="11" max="11" width="47" style="87" customWidth="1"/>
    <col min="12" max="12" width="16.453125" style="26" hidden="1" customWidth="1"/>
    <col min="13" max="13" width="19.81640625" style="26" hidden="1" customWidth="1"/>
    <col min="14" max="14" width="30.1796875" style="6" hidden="1" customWidth="1"/>
    <col min="15" max="15" width="87.54296875" style="128" hidden="1" customWidth="1"/>
    <col min="16" max="16" width="117.453125" style="128" hidden="1" customWidth="1"/>
    <col min="17" max="17" width="69.54296875" style="128" hidden="1" customWidth="1"/>
    <col min="18" max="18" width="63" style="128" hidden="1" customWidth="1"/>
    <col min="19" max="19" width="90.81640625" style="6" hidden="1" customWidth="1"/>
    <col min="20" max="20" width="37.81640625" style="128" hidden="1" customWidth="1"/>
    <col min="21" max="21" width="41.1796875" style="128" hidden="1" customWidth="1"/>
    <col min="22" max="22" width="23.81640625" style="142" hidden="1" customWidth="1"/>
    <col min="23" max="23" width="63.81640625" style="138" hidden="1" customWidth="1"/>
    <col min="24" max="24" width="39" style="143" hidden="1" customWidth="1"/>
    <col min="25" max="25" width="15.453125" style="6" hidden="1" customWidth="1"/>
    <col min="26" max="26" width="12.54296875" style="26" hidden="1" customWidth="1"/>
    <col min="27" max="27" width="18.81640625" style="83" hidden="1" customWidth="1"/>
    <col min="28" max="28" width="21.1796875" style="40" hidden="1" customWidth="1"/>
    <col min="29" max="30" width="21.81640625" style="26" hidden="1" customWidth="1"/>
    <col min="31" max="31" width="14.81640625" style="26" hidden="1" customWidth="1"/>
    <col min="32" max="32" width="61.81640625" style="40" hidden="1" customWidth="1" outlineLevel="1"/>
    <col min="33" max="33" width="33.453125" style="6" hidden="1" customWidth="1" outlineLevel="1"/>
    <col min="34" max="34" width="42.81640625" style="9" hidden="1" customWidth="1" outlineLevel="1"/>
    <col min="35" max="35" width="99.1796875" style="19" hidden="1" customWidth="1" outlineLevel="1"/>
    <col min="36" max="36" width="84.1796875" style="6" hidden="1" customWidth="1" outlineLevel="1"/>
    <col min="37" max="37" width="15" style="6" hidden="1" customWidth="1" outlineLevel="1"/>
    <col min="38" max="38" width="20.453125" style="6" hidden="1" customWidth="1" outlineLevel="1"/>
    <col min="39" max="39" width="18.54296875" style="6" hidden="1" customWidth="1" outlineLevel="1"/>
    <col min="40" max="40" width="21.1796875" style="6" hidden="1" customWidth="1" outlineLevel="1"/>
    <col min="41" max="41" width="154.453125" style="22" hidden="1" customWidth="1" outlineLevel="1"/>
    <col min="42" max="42" width="65.453125" style="22" hidden="1" customWidth="1" outlineLevel="1"/>
    <col min="43" max="43" width="15" style="22" hidden="1" customWidth="1" outlineLevel="1"/>
    <col min="44" max="44" width="60.54296875" style="22" hidden="1" customWidth="1" outlineLevel="1"/>
    <col min="45" max="45" width="48.54296875" style="6" hidden="1" customWidth="1" outlineLevel="1"/>
    <col min="46" max="46" width="36.54296875" style="26" hidden="1" customWidth="1" outlineLevel="1"/>
    <col min="47" max="47" width="30.1796875" style="6" hidden="1" customWidth="1" outlineLevel="1"/>
    <col min="48" max="48" width="31.1796875" style="6" hidden="1" customWidth="1" outlineLevel="1"/>
    <col min="49" max="49" width="23" style="6" hidden="1" customWidth="1" outlineLevel="1"/>
    <col min="50" max="50" width="39.1796875" style="6" hidden="1" customWidth="1" outlineLevel="1"/>
    <col min="51" max="52" width="32.1796875" style="6" hidden="1" customWidth="1" outlineLevel="1"/>
    <col min="53" max="53" width="19.1796875" style="6" hidden="1" customWidth="1" outlineLevel="1"/>
    <col min="54" max="54" width="212.1796875" style="128" hidden="1" customWidth="1" outlineLevel="1"/>
    <col min="55" max="55" width="25.453125" style="22" hidden="1" customWidth="1" outlineLevel="1"/>
    <col min="56" max="56" width="21.81640625" style="22" hidden="1" customWidth="1" outlineLevel="1"/>
    <col min="57" max="57" width="40.1796875" style="22" hidden="1" customWidth="1" outlineLevel="1"/>
    <col min="58" max="58" width="21.1796875" style="22" hidden="1" customWidth="1" outlineLevel="1"/>
    <col min="59" max="59" width="76.54296875" style="128" hidden="1" customWidth="1" outlineLevel="1"/>
    <col min="60" max="60" width="23.453125" style="6" hidden="1" customWidth="1" outlineLevel="1"/>
    <col min="61" max="61" width="24.54296875" style="26" hidden="1" customWidth="1" outlineLevel="1"/>
    <col min="62" max="62" width="77" style="22" hidden="1" customWidth="1" outlineLevel="1"/>
    <col min="63" max="63" width="29.1796875" style="26" hidden="1" customWidth="1" outlineLevel="1"/>
    <col min="64" max="64" width="191.453125" style="26" hidden="1" customWidth="1" outlineLevel="1"/>
    <col min="65" max="65" width="23.1796875" style="26" customWidth="1" outlineLevel="1"/>
    <col min="66" max="66" width="23.1796875" style="40" customWidth="1" outlineLevel="1"/>
    <col min="67" max="16384" width="8.54296875" style="26"/>
  </cols>
  <sheetData>
    <row r="1" spans="1:66" s="7" customFormat="1" ht="96" customHeight="1" x14ac:dyDescent="0.55000000000000004">
      <c r="A1" s="5"/>
      <c r="B1" s="6"/>
      <c r="F1" s="8"/>
      <c r="G1" s="9"/>
      <c r="H1" s="10" t="s">
        <v>458</v>
      </c>
      <c r="I1" s="11" t="s">
        <v>459</v>
      </c>
      <c r="J1" s="12"/>
      <c r="K1" s="13"/>
      <c r="N1" s="6"/>
      <c r="O1" s="12"/>
      <c r="P1" s="14"/>
      <c r="Q1" s="12"/>
      <c r="R1" s="12"/>
      <c r="S1" s="6"/>
      <c r="T1" s="12"/>
      <c r="U1" s="12"/>
      <c r="V1" s="15"/>
      <c r="W1" s="13"/>
      <c r="X1" s="16"/>
      <c r="Y1" s="5"/>
      <c r="Z1" s="6"/>
      <c r="AA1" s="17"/>
      <c r="AB1" s="18"/>
      <c r="AF1" s="18"/>
      <c r="AG1" s="6"/>
      <c r="AH1" s="9"/>
      <c r="AI1" s="19"/>
      <c r="AJ1" s="19"/>
      <c r="AK1" s="6"/>
      <c r="AL1" s="6"/>
      <c r="AM1" s="6"/>
      <c r="AN1" s="6"/>
      <c r="AO1" s="20"/>
      <c r="AP1" s="20"/>
      <c r="AQ1" s="20"/>
      <c r="AR1" s="20"/>
      <c r="AS1" s="19"/>
      <c r="AT1" s="21"/>
      <c r="AU1" s="6"/>
      <c r="AV1" s="6"/>
      <c r="AW1" s="6"/>
      <c r="AX1" s="6"/>
      <c r="AY1" s="6"/>
      <c r="AZ1" s="6"/>
      <c r="BA1" s="6"/>
      <c r="BB1" s="12"/>
      <c r="BC1" s="22"/>
      <c r="BD1" s="22"/>
      <c r="BE1" s="22"/>
      <c r="BF1" s="20"/>
      <c r="BG1" s="12"/>
      <c r="BH1" s="6"/>
      <c r="BJ1" s="20"/>
      <c r="BM1" s="7" t="s">
        <v>460</v>
      </c>
      <c r="BN1" s="18" t="s">
        <v>460</v>
      </c>
    </row>
    <row r="2" spans="1:66" ht="123" customHeight="1" x14ac:dyDescent="0.55000000000000004">
      <c r="A2" s="23" t="s">
        <v>461</v>
      </c>
      <c r="B2" s="11" t="s">
        <v>462</v>
      </c>
      <c r="C2" s="23" t="s">
        <v>461</v>
      </c>
      <c r="D2" s="23" t="s">
        <v>461</v>
      </c>
      <c r="E2" s="23" t="s">
        <v>461</v>
      </c>
      <c r="F2" s="24" t="s">
        <v>458</v>
      </c>
      <c r="G2" s="25"/>
      <c r="H2" s="26"/>
      <c r="I2" s="26"/>
      <c r="J2" s="27" t="s">
        <v>463</v>
      </c>
      <c r="K2" s="28" t="s">
        <v>464</v>
      </c>
      <c r="L2" s="29"/>
      <c r="M2" s="29"/>
      <c r="N2" s="27"/>
      <c r="O2" s="27"/>
      <c r="P2" s="29" t="s">
        <v>465</v>
      </c>
      <c r="Q2" s="27"/>
      <c r="R2" s="27"/>
      <c r="S2" s="11"/>
      <c r="T2" s="29"/>
      <c r="U2" s="29"/>
      <c r="V2" s="26"/>
      <c r="W2" s="30"/>
      <c r="X2" s="30"/>
      <c r="Y2" s="31" t="s">
        <v>466</v>
      </c>
      <c r="Z2" s="32" t="s">
        <v>461</v>
      </c>
      <c r="AA2" s="33"/>
      <c r="AB2" s="29" t="s">
        <v>467</v>
      </c>
      <c r="AC2" s="29" t="s">
        <v>468</v>
      </c>
      <c r="AD2" s="29" t="s">
        <v>468</v>
      </c>
      <c r="AE2" s="29" t="s">
        <v>468</v>
      </c>
      <c r="AF2" s="29"/>
      <c r="AG2" s="34" t="s">
        <v>469</v>
      </c>
      <c r="AH2" s="34"/>
      <c r="AI2" s="35"/>
      <c r="AJ2" s="35"/>
      <c r="AK2" s="34"/>
      <c r="AL2" s="11" t="s">
        <v>470</v>
      </c>
      <c r="AM2" s="36" t="s">
        <v>471</v>
      </c>
      <c r="AN2" s="36"/>
      <c r="AO2" s="36"/>
      <c r="AP2" s="37"/>
      <c r="AQ2" s="37"/>
      <c r="AR2" s="38" t="s">
        <v>472</v>
      </c>
      <c r="AU2" s="29" t="s">
        <v>473</v>
      </c>
      <c r="AV2" s="29"/>
      <c r="AW2" s="29"/>
      <c r="AX2" s="29"/>
      <c r="AY2" s="29"/>
      <c r="AZ2" s="29"/>
      <c r="BA2" s="29"/>
      <c r="BB2" s="39"/>
      <c r="BC2" s="29" t="s">
        <v>474</v>
      </c>
      <c r="BD2" s="29" t="s">
        <v>475</v>
      </c>
      <c r="BE2" s="29" t="s">
        <v>476</v>
      </c>
      <c r="BF2" s="29" t="s">
        <v>477</v>
      </c>
      <c r="BG2" s="29" t="s">
        <v>478</v>
      </c>
      <c r="BH2" s="11" t="s">
        <v>479</v>
      </c>
      <c r="BI2" s="29"/>
      <c r="BJ2" s="29" t="s">
        <v>480</v>
      </c>
      <c r="BM2" s="40" t="s">
        <v>481</v>
      </c>
    </row>
    <row r="3" spans="1:66" s="6" customFormat="1" ht="36" x14ac:dyDescent="0.5">
      <c r="A3" s="41" t="s">
        <v>482</v>
      </c>
      <c r="B3" s="42" t="s">
        <v>483</v>
      </c>
      <c r="C3" s="43" t="s">
        <v>34</v>
      </c>
      <c r="D3" s="43" t="s">
        <v>448</v>
      </c>
      <c r="E3" s="43" t="s">
        <v>484</v>
      </c>
      <c r="F3" s="44" t="s">
        <v>485</v>
      </c>
      <c r="G3" s="45" t="s">
        <v>486</v>
      </c>
      <c r="H3" s="42" t="s">
        <v>487</v>
      </c>
      <c r="I3" s="42" t="s">
        <v>488</v>
      </c>
      <c r="J3" s="46" t="s">
        <v>489</v>
      </c>
      <c r="K3" s="47" t="s">
        <v>490</v>
      </c>
      <c r="L3" s="48" t="s">
        <v>491</v>
      </c>
      <c r="M3" s="48" t="s">
        <v>492</v>
      </c>
      <c r="N3" s="48" t="s">
        <v>493</v>
      </c>
      <c r="O3" s="48" t="s">
        <v>494</v>
      </c>
      <c r="P3" s="49" t="s">
        <v>28</v>
      </c>
      <c r="Q3" s="50" t="s">
        <v>495</v>
      </c>
      <c r="R3" s="50" t="s">
        <v>496</v>
      </c>
      <c r="S3" s="50" t="s">
        <v>497</v>
      </c>
      <c r="T3" s="51" t="s">
        <v>498</v>
      </c>
      <c r="U3" s="51" t="s">
        <v>499</v>
      </c>
      <c r="V3" s="52" t="s">
        <v>500</v>
      </c>
      <c r="W3" s="53" t="s">
        <v>501</v>
      </c>
      <c r="X3" s="54" t="s">
        <v>502</v>
      </c>
      <c r="Y3" s="42" t="s">
        <v>301</v>
      </c>
      <c r="Z3" s="55" t="s">
        <v>503</v>
      </c>
      <c r="AA3" s="56" t="s">
        <v>504</v>
      </c>
      <c r="AB3" s="57" t="s">
        <v>505</v>
      </c>
      <c r="AC3" s="56" t="s">
        <v>506</v>
      </c>
      <c r="AD3" s="56" t="s">
        <v>507</v>
      </c>
      <c r="AE3" s="56" t="s">
        <v>508</v>
      </c>
      <c r="AF3" s="58" t="s">
        <v>509</v>
      </c>
      <c r="AG3" s="56" t="s">
        <v>510</v>
      </c>
      <c r="AH3" s="47" t="s">
        <v>511</v>
      </c>
      <c r="AI3" s="317" t="s">
        <v>512</v>
      </c>
      <c r="AJ3" s="59" t="s">
        <v>513</v>
      </c>
      <c r="AK3" s="58" t="s">
        <v>514</v>
      </c>
      <c r="AL3" s="60" t="s">
        <v>515</v>
      </c>
      <c r="AM3" s="61" t="s">
        <v>510</v>
      </c>
      <c r="AN3" s="61" t="s">
        <v>511</v>
      </c>
      <c r="AO3" s="61" t="s">
        <v>516</v>
      </c>
      <c r="AP3" s="61" t="s">
        <v>513</v>
      </c>
      <c r="AQ3" s="61" t="s">
        <v>517</v>
      </c>
      <c r="AR3" s="56" t="s">
        <v>518</v>
      </c>
      <c r="AS3" s="56" t="s">
        <v>519</v>
      </c>
      <c r="AT3" s="56" t="s">
        <v>520</v>
      </c>
      <c r="AU3" s="56" t="s">
        <v>521</v>
      </c>
      <c r="AV3" s="56" t="s">
        <v>522</v>
      </c>
      <c r="AW3" s="56" t="s">
        <v>523</v>
      </c>
      <c r="AX3" s="56" t="s">
        <v>524</v>
      </c>
      <c r="AY3" s="56" t="s">
        <v>525</v>
      </c>
      <c r="AZ3" s="56" t="s">
        <v>526</v>
      </c>
      <c r="BA3" s="56" t="s">
        <v>527</v>
      </c>
      <c r="BB3" s="47" t="s">
        <v>528</v>
      </c>
      <c r="BC3" s="62" t="s">
        <v>529</v>
      </c>
      <c r="BD3" s="62" t="s">
        <v>475</v>
      </c>
      <c r="BE3" s="62" t="s">
        <v>476</v>
      </c>
      <c r="BF3" s="62" t="s">
        <v>530</v>
      </c>
      <c r="BG3" s="63" t="s">
        <v>531</v>
      </c>
      <c r="BH3" s="62" t="s">
        <v>532</v>
      </c>
      <c r="BI3" s="64" t="s">
        <v>533</v>
      </c>
      <c r="BJ3" s="54" t="s">
        <v>534</v>
      </c>
      <c r="BK3" s="54" t="s">
        <v>535</v>
      </c>
      <c r="BL3" s="65" t="s">
        <v>536</v>
      </c>
      <c r="BM3" s="65" t="s">
        <v>537</v>
      </c>
      <c r="BN3" s="66" t="s">
        <v>538</v>
      </c>
    </row>
    <row r="4" spans="1:66" s="7" customFormat="1" ht="54" customHeight="1" x14ac:dyDescent="0.55000000000000004">
      <c r="A4" s="84" t="s">
        <v>616</v>
      </c>
      <c r="B4" s="68">
        <v>221</v>
      </c>
      <c r="C4" s="68"/>
      <c r="D4" s="68"/>
      <c r="E4" s="68"/>
      <c r="F4" s="69" t="s">
        <v>1207</v>
      </c>
      <c r="G4" s="159" t="s">
        <v>1208</v>
      </c>
      <c r="H4" s="68" t="s">
        <v>1207</v>
      </c>
      <c r="I4" s="68" t="s">
        <v>118</v>
      </c>
      <c r="J4" s="104" t="s">
        <v>1209</v>
      </c>
      <c r="K4" s="89" t="s">
        <v>1210</v>
      </c>
      <c r="L4" s="68" t="s">
        <v>16</v>
      </c>
      <c r="M4" s="68" t="s">
        <v>16</v>
      </c>
      <c r="N4" s="78" t="s">
        <v>546</v>
      </c>
      <c r="O4" s="68"/>
      <c r="P4" s="161" t="s">
        <v>1211</v>
      </c>
      <c r="Q4" s="104"/>
      <c r="R4" s="104"/>
      <c r="S4" s="68"/>
      <c r="T4" s="89" t="s">
        <v>16</v>
      </c>
      <c r="U4" s="89"/>
      <c r="V4" s="159" t="s">
        <v>1208</v>
      </c>
      <c r="W4" s="89"/>
      <c r="X4" s="163"/>
      <c r="Y4" s="68" t="s">
        <v>13</v>
      </c>
      <c r="Z4" s="68"/>
      <c r="AA4" s="88"/>
      <c r="AB4" s="68"/>
      <c r="AC4" s="68">
        <v>1</v>
      </c>
      <c r="AD4" s="68">
        <v>0</v>
      </c>
      <c r="AE4" s="68">
        <v>-1</v>
      </c>
      <c r="AF4" s="77" t="s">
        <v>553</v>
      </c>
      <c r="AG4" s="78" t="s">
        <v>292</v>
      </c>
      <c r="AH4" s="79" t="s">
        <v>293</v>
      </c>
      <c r="AI4" s="193"/>
      <c r="AJ4" s="68"/>
      <c r="AK4" s="68"/>
      <c r="AL4" s="68" t="s">
        <v>301</v>
      </c>
      <c r="AM4" s="68" t="s">
        <v>301</v>
      </c>
      <c r="AN4" s="68"/>
      <c r="AO4" s="163"/>
      <c r="AP4" s="163"/>
      <c r="AQ4" s="163"/>
      <c r="AR4" s="163"/>
      <c r="AS4" s="68"/>
      <c r="AT4" s="68"/>
      <c r="AU4" s="68"/>
      <c r="AV4" s="68"/>
      <c r="AW4" s="68"/>
      <c r="AX4" s="68"/>
      <c r="AY4" s="68"/>
      <c r="AZ4" s="68"/>
      <c r="BA4" s="68"/>
      <c r="BB4" s="163"/>
      <c r="BC4" s="163"/>
      <c r="BD4" s="163"/>
      <c r="BE4" s="163"/>
      <c r="BF4" s="163"/>
      <c r="BG4" s="163"/>
      <c r="BH4" s="68"/>
      <c r="BI4" s="68"/>
      <c r="BJ4" s="89" t="s">
        <v>1212</v>
      </c>
      <c r="BK4" s="167"/>
      <c r="BL4" s="167"/>
      <c r="BM4" s="17" t="s">
        <v>1213</v>
      </c>
      <c r="BN4" s="168" t="s">
        <v>565</v>
      </c>
    </row>
    <row r="5" spans="1:66" s="7" customFormat="1" ht="72" customHeight="1" x14ac:dyDescent="0.55000000000000004">
      <c r="A5" s="158">
        <v>139</v>
      </c>
      <c r="B5" s="68">
        <v>222</v>
      </c>
      <c r="C5" s="68"/>
      <c r="D5" s="68"/>
      <c r="E5" s="68"/>
      <c r="F5" s="69" t="s">
        <v>1207</v>
      </c>
      <c r="G5" s="159" t="s">
        <v>1208</v>
      </c>
      <c r="H5" s="68" t="s">
        <v>1207</v>
      </c>
      <c r="I5" s="68" t="s">
        <v>118</v>
      </c>
      <c r="J5" s="104" t="s">
        <v>1214</v>
      </c>
      <c r="K5" s="89" t="s">
        <v>1210</v>
      </c>
      <c r="L5" s="68" t="s">
        <v>16</v>
      </c>
      <c r="M5" s="68" t="s">
        <v>16</v>
      </c>
      <c r="N5" s="78" t="s">
        <v>546</v>
      </c>
      <c r="O5" s="68"/>
      <c r="P5" s="161" t="s">
        <v>1215</v>
      </c>
      <c r="Q5" s="104"/>
      <c r="R5" s="104"/>
      <c r="S5" s="68"/>
      <c r="T5" s="89" t="s">
        <v>16</v>
      </c>
      <c r="U5" s="89"/>
      <c r="V5" s="159" t="s">
        <v>1208</v>
      </c>
      <c r="W5" s="89"/>
      <c r="X5" s="163"/>
      <c r="Y5" s="68" t="s">
        <v>13</v>
      </c>
      <c r="Z5" s="68"/>
      <c r="AA5" s="68"/>
      <c r="AB5" s="68"/>
      <c r="AC5" s="68">
        <v>1</v>
      </c>
      <c r="AD5" s="68">
        <v>0</v>
      </c>
      <c r="AE5" s="68">
        <v>-1</v>
      </c>
      <c r="AF5" s="77" t="s">
        <v>553</v>
      </c>
      <c r="AG5" s="78" t="s">
        <v>292</v>
      </c>
      <c r="AH5" s="79" t="s">
        <v>293</v>
      </c>
      <c r="AI5" s="193"/>
      <c r="AJ5" s="68"/>
      <c r="AK5" s="68"/>
      <c r="AL5" s="68" t="s">
        <v>301</v>
      </c>
      <c r="AM5" s="68" t="s">
        <v>301</v>
      </c>
      <c r="AN5" s="68"/>
      <c r="AO5" s="163"/>
      <c r="AP5" s="163"/>
      <c r="AQ5" s="163"/>
      <c r="AR5" s="163"/>
      <c r="AS5" s="68"/>
      <c r="AT5" s="68"/>
      <c r="AU5" s="68"/>
      <c r="AV5" s="68"/>
      <c r="AW5" s="68"/>
      <c r="AX5" s="68"/>
      <c r="AY5" s="68"/>
      <c r="AZ5" s="68"/>
      <c r="BA5" s="68"/>
      <c r="BB5" s="163"/>
      <c r="BC5" s="163"/>
      <c r="BD5" s="163"/>
      <c r="BE5" s="163"/>
      <c r="BF5" s="163"/>
      <c r="BG5" s="163"/>
      <c r="BH5" s="68"/>
      <c r="BI5" s="68"/>
      <c r="BJ5" s="89" t="s">
        <v>1216</v>
      </c>
      <c r="BK5" s="167"/>
      <c r="BL5" s="167"/>
      <c r="BM5" s="17" t="s">
        <v>1213</v>
      </c>
      <c r="BN5" s="81" t="s">
        <v>565</v>
      </c>
    </row>
    <row r="6" spans="1:66" s="7" customFormat="1" ht="54" customHeight="1" x14ac:dyDescent="0.55000000000000004">
      <c r="A6" s="158" t="s">
        <v>616</v>
      </c>
      <c r="B6" s="68">
        <v>223</v>
      </c>
      <c r="C6" s="68"/>
      <c r="D6" s="68"/>
      <c r="E6" s="68"/>
      <c r="F6" s="69" t="s">
        <v>1207</v>
      </c>
      <c r="G6" s="159" t="s">
        <v>1208</v>
      </c>
      <c r="H6" s="68" t="s">
        <v>1207</v>
      </c>
      <c r="I6" s="68" t="s">
        <v>118</v>
      </c>
      <c r="J6" s="104" t="s">
        <v>1217</v>
      </c>
      <c r="K6" s="89" t="s">
        <v>1210</v>
      </c>
      <c r="L6" s="68" t="s">
        <v>16</v>
      </c>
      <c r="M6" s="68" t="s">
        <v>16</v>
      </c>
      <c r="N6" s="78" t="s">
        <v>546</v>
      </c>
      <c r="O6" s="68"/>
      <c r="P6" s="161" t="s">
        <v>1218</v>
      </c>
      <c r="Q6" s="104"/>
      <c r="R6" s="104"/>
      <c r="S6" s="68"/>
      <c r="T6" s="89" t="s">
        <v>16</v>
      </c>
      <c r="U6" s="89"/>
      <c r="V6" s="159" t="s">
        <v>1208</v>
      </c>
      <c r="W6" s="89"/>
      <c r="X6" s="163"/>
      <c r="Y6" s="68" t="s">
        <v>13</v>
      </c>
      <c r="Z6" s="68"/>
      <c r="AA6" s="68"/>
      <c r="AB6" s="68"/>
      <c r="AC6" s="68">
        <v>1</v>
      </c>
      <c r="AD6" s="68">
        <v>0</v>
      </c>
      <c r="AE6" s="68">
        <v>-1</v>
      </c>
      <c r="AF6" s="77" t="s">
        <v>553</v>
      </c>
      <c r="AG6" s="78" t="s">
        <v>292</v>
      </c>
      <c r="AH6" s="79" t="s">
        <v>293</v>
      </c>
      <c r="AI6" s="193"/>
      <c r="AJ6" s="68"/>
      <c r="AK6" s="68"/>
      <c r="AL6" s="68" t="s">
        <v>301</v>
      </c>
      <c r="AM6" s="68" t="s">
        <v>301</v>
      </c>
      <c r="AN6" s="68"/>
      <c r="AO6" s="163"/>
      <c r="AP6" s="163"/>
      <c r="AQ6" s="163"/>
      <c r="AR6" s="163"/>
      <c r="AS6" s="68"/>
      <c r="AT6" s="68"/>
      <c r="AU6" s="68"/>
      <c r="AV6" s="68"/>
      <c r="AW6" s="68"/>
      <c r="AX6" s="68"/>
      <c r="AY6" s="68"/>
      <c r="AZ6" s="68"/>
      <c r="BA6" s="68"/>
      <c r="BB6" s="163"/>
      <c r="BC6" s="163"/>
      <c r="BD6" s="163"/>
      <c r="BE6" s="163"/>
      <c r="BF6" s="163"/>
      <c r="BG6" s="163"/>
      <c r="BH6" s="68"/>
      <c r="BI6" s="68"/>
      <c r="BJ6" s="89" t="s">
        <v>1219</v>
      </c>
      <c r="BK6" s="167"/>
      <c r="BL6" s="167"/>
      <c r="BM6" s="17" t="s">
        <v>1213</v>
      </c>
      <c r="BN6" s="81" t="s">
        <v>565</v>
      </c>
    </row>
    <row r="7" spans="1:66" s="7" customFormat="1" ht="36" customHeight="1" x14ac:dyDescent="0.55000000000000004">
      <c r="A7" s="158">
        <v>39</v>
      </c>
      <c r="B7" s="68">
        <v>224</v>
      </c>
      <c r="C7" s="68"/>
      <c r="D7" s="68"/>
      <c r="E7" s="68"/>
      <c r="F7" s="69" t="s">
        <v>1207</v>
      </c>
      <c r="G7" s="159" t="s">
        <v>1208</v>
      </c>
      <c r="H7" s="68" t="s">
        <v>1207</v>
      </c>
      <c r="I7" s="68" t="s">
        <v>118</v>
      </c>
      <c r="J7" s="104" t="s">
        <v>1220</v>
      </c>
      <c r="K7" s="89" t="s">
        <v>1210</v>
      </c>
      <c r="L7" s="68" t="s">
        <v>16</v>
      </c>
      <c r="M7" s="68" t="s">
        <v>16</v>
      </c>
      <c r="N7" s="78" t="s">
        <v>86</v>
      </c>
      <c r="O7" s="68"/>
      <c r="P7" s="161" t="s">
        <v>1221</v>
      </c>
      <c r="Q7" s="104"/>
      <c r="R7" s="104"/>
      <c r="S7" s="68"/>
      <c r="T7" s="89" t="s">
        <v>16</v>
      </c>
      <c r="U7" s="89"/>
      <c r="V7" s="159" t="s">
        <v>1208</v>
      </c>
      <c r="W7" s="89"/>
      <c r="X7" s="163"/>
      <c r="Y7" s="68" t="s">
        <v>13</v>
      </c>
      <c r="Z7" s="68"/>
      <c r="AA7" s="68"/>
      <c r="AB7" s="68"/>
      <c r="AC7" s="68">
        <v>1</v>
      </c>
      <c r="AD7" s="68">
        <v>0</v>
      </c>
      <c r="AE7" s="68">
        <v>-1</v>
      </c>
      <c r="AF7" s="77" t="s">
        <v>553</v>
      </c>
      <c r="AG7" s="78" t="s">
        <v>86</v>
      </c>
      <c r="AH7" s="79" t="s">
        <v>256</v>
      </c>
      <c r="AI7" s="193"/>
      <c r="AJ7" s="68"/>
      <c r="AK7" s="68"/>
      <c r="AL7" s="68" t="s">
        <v>301</v>
      </c>
      <c r="AM7" s="68" t="s">
        <v>301</v>
      </c>
      <c r="AN7" s="68"/>
      <c r="AO7" s="163" t="s">
        <v>1222</v>
      </c>
      <c r="AP7" s="163"/>
      <c r="AQ7" s="163"/>
      <c r="AR7" s="163"/>
      <c r="AS7" s="68"/>
      <c r="AT7" s="68"/>
      <c r="AU7" s="68"/>
      <c r="AV7" s="68"/>
      <c r="AW7" s="68"/>
      <c r="AX7" s="68"/>
      <c r="AY7" s="68"/>
      <c r="AZ7" s="68"/>
      <c r="BA7" s="68"/>
      <c r="BB7" s="163"/>
      <c r="BC7" s="163"/>
      <c r="BD7" s="163"/>
      <c r="BE7" s="163"/>
      <c r="BF7" s="163"/>
      <c r="BG7" s="163"/>
      <c r="BH7" s="68"/>
      <c r="BI7" s="68"/>
      <c r="BJ7" s="89" t="s">
        <v>1223</v>
      </c>
      <c r="BK7" s="167"/>
      <c r="BL7" s="167"/>
      <c r="BM7" s="17" t="s">
        <v>1213</v>
      </c>
      <c r="BN7" s="85" t="s">
        <v>591</v>
      </c>
    </row>
    <row r="8" spans="1:66" s="318" customFormat="1" ht="34.4" customHeight="1" x14ac:dyDescent="0.55000000000000004">
      <c r="A8" s="158" t="s">
        <v>616</v>
      </c>
      <c r="B8" s="68">
        <v>225</v>
      </c>
      <c r="C8" s="68"/>
      <c r="D8" s="68"/>
      <c r="E8" s="68"/>
      <c r="F8" s="69" t="s">
        <v>1207</v>
      </c>
      <c r="G8" s="159" t="s">
        <v>1208</v>
      </c>
      <c r="H8" s="68" t="s">
        <v>1207</v>
      </c>
      <c r="I8" s="68" t="s">
        <v>55</v>
      </c>
      <c r="J8" s="104" t="s">
        <v>1224</v>
      </c>
      <c r="K8" s="89" t="s">
        <v>1210</v>
      </c>
      <c r="L8" s="68" t="s">
        <v>16</v>
      </c>
      <c r="M8" s="68" t="s">
        <v>16</v>
      </c>
      <c r="N8" s="78" t="s">
        <v>86</v>
      </c>
      <c r="O8" s="68"/>
      <c r="P8" s="161" t="s">
        <v>1225</v>
      </c>
      <c r="Q8" s="104"/>
      <c r="R8" s="104"/>
      <c r="S8" s="68"/>
      <c r="T8" s="89" t="s">
        <v>16</v>
      </c>
      <c r="U8" s="89"/>
      <c r="V8" s="159" t="s">
        <v>1208</v>
      </c>
      <c r="W8" s="89"/>
      <c r="X8" s="163"/>
      <c r="Y8" s="68" t="s">
        <v>16</v>
      </c>
      <c r="Z8" s="75"/>
      <c r="AA8" s="68"/>
      <c r="AB8" s="76"/>
      <c r="AC8" s="68">
        <v>1</v>
      </c>
      <c r="AD8" s="68">
        <v>0</v>
      </c>
      <c r="AE8" s="68">
        <v>-1</v>
      </c>
      <c r="AF8" s="77" t="s">
        <v>553</v>
      </c>
      <c r="AG8" s="78" t="s">
        <v>86</v>
      </c>
      <c r="AH8" s="79" t="s">
        <v>256</v>
      </c>
      <c r="AI8" s="193"/>
      <c r="AJ8" s="68"/>
      <c r="AK8" s="68"/>
      <c r="AL8" s="68"/>
      <c r="AM8" s="68"/>
      <c r="AN8" s="68"/>
      <c r="AO8" s="163"/>
      <c r="AP8" s="163"/>
      <c r="AQ8" s="163"/>
      <c r="AR8" s="163"/>
      <c r="AS8" s="68"/>
      <c r="AT8" s="68"/>
      <c r="AU8" s="70" t="s">
        <v>1226</v>
      </c>
      <c r="AV8" s="70" t="s">
        <v>556</v>
      </c>
      <c r="AW8" s="70"/>
      <c r="AX8" s="70" t="s">
        <v>556</v>
      </c>
      <c r="AY8" s="70"/>
      <c r="AZ8" s="70"/>
      <c r="BA8" s="70"/>
      <c r="BB8" s="89" t="s">
        <v>1227</v>
      </c>
      <c r="BC8" s="163"/>
      <c r="BD8" s="163"/>
      <c r="BE8" s="163"/>
      <c r="BF8" s="163"/>
      <c r="BG8" s="163"/>
      <c r="BH8" s="68"/>
      <c r="BI8" s="68"/>
      <c r="BJ8" s="163" t="s">
        <v>1228</v>
      </c>
      <c r="BK8" s="167"/>
      <c r="BL8" s="167" t="s">
        <v>1229</v>
      </c>
      <c r="BM8" s="83" t="s">
        <v>1213</v>
      </c>
      <c r="BN8" s="168" t="s">
        <v>901</v>
      </c>
    </row>
    <row r="9" spans="1:66" s="7" customFormat="1" ht="34.4" customHeight="1" x14ac:dyDescent="0.55000000000000004">
      <c r="A9" s="84">
        <v>53</v>
      </c>
      <c r="B9" s="68">
        <v>108</v>
      </c>
      <c r="C9" s="68" t="s">
        <v>840</v>
      </c>
      <c r="D9" s="68" t="s">
        <v>1230</v>
      </c>
      <c r="E9" s="68"/>
      <c r="F9" s="69" t="s">
        <v>541</v>
      </c>
      <c r="G9" s="159" t="s">
        <v>1208</v>
      </c>
      <c r="H9" s="68" t="s">
        <v>541</v>
      </c>
      <c r="I9" s="68" t="s">
        <v>618</v>
      </c>
      <c r="J9" s="104" t="s">
        <v>1231</v>
      </c>
      <c r="K9" s="89" t="s">
        <v>1210</v>
      </c>
      <c r="L9" s="68" t="s">
        <v>545</v>
      </c>
      <c r="M9" s="68" t="s">
        <v>545</v>
      </c>
      <c r="N9" s="72" t="s">
        <v>546</v>
      </c>
      <c r="O9" s="68"/>
      <c r="P9" s="89" t="s">
        <v>1232</v>
      </c>
      <c r="Q9" s="104"/>
      <c r="R9" s="104"/>
      <c r="S9" s="68"/>
      <c r="T9" s="89" t="s">
        <v>16</v>
      </c>
      <c r="U9" s="89"/>
      <c r="V9" s="159" t="s">
        <v>1208</v>
      </c>
      <c r="W9" s="89" t="s">
        <v>16</v>
      </c>
      <c r="X9" s="163"/>
      <c r="Y9" s="68" t="s">
        <v>16</v>
      </c>
      <c r="Z9" s="75" t="s">
        <v>551</v>
      </c>
      <c r="AA9" s="68"/>
      <c r="AB9" s="76" t="s">
        <v>552</v>
      </c>
      <c r="AC9" s="68">
        <v>0</v>
      </c>
      <c r="AD9" s="68">
        <v>1</v>
      </c>
      <c r="AE9" s="68">
        <v>1</v>
      </c>
      <c r="AF9" s="77" t="s">
        <v>553</v>
      </c>
      <c r="AG9" s="78" t="s">
        <v>292</v>
      </c>
      <c r="AH9" s="79" t="s">
        <v>293</v>
      </c>
      <c r="AI9" s="193"/>
      <c r="AJ9" s="68"/>
      <c r="AK9" s="68"/>
      <c r="AL9" s="68" t="s">
        <v>199</v>
      </c>
      <c r="AM9" s="68" t="s">
        <v>199</v>
      </c>
      <c r="AN9" s="68" t="s">
        <v>200</v>
      </c>
      <c r="AO9" s="163"/>
      <c r="AP9" s="163"/>
      <c r="AQ9" s="163"/>
      <c r="AR9" s="163"/>
      <c r="AS9" s="68"/>
      <c r="AT9" s="68"/>
      <c r="AU9" s="70" t="s">
        <v>1233</v>
      </c>
      <c r="AV9" s="70" t="s">
        <v>556</v>
      </c>
      <c r="AW9" s="70"/>
      <c r="AX9" s="70" t="s">
        <v>556</v>
      </c>
      <c r="AY9" s="70" t="s">
        <v>556</v>
      </c>
      <c r="AZ9" s="70" t="s">
        <v>556</v>
      </c>
      <c r="BA9" s="70"/>
      <c r="BB9" s="89" t="s">
        <v>1234</v>
      </c>
      <c r="BC9" s="163"/>
      <c r="BD9" s="163"/>
      <c r="BE9" s="163"/>
      <c r="BF9" s="163"/>
      <c r="BG9" s="163"/>
      <c r="BH9" s="68"/>
      <c r="BI9" s="68"/>
      <c r="BJ9" s="89" t="s">
        <v>1235</v>
      </c>
      <c r="BK9" s="167"/>
      <c r="BL9" s="167" t="s">
        <v>563</v>
      </c>
      <c r="BM9" s="92" t="s">
        <v>564</v>
      </c>
      <c r="BN9" s="168" t="s">
        <v>591</v>
      </c>
    </row>
    <row r="10" spans="1:66" s="7" customFormat="1" ht="34.4" customHeight="1" x14ac:dyDescent="0.55000000000000004">
      <c r="A10" s="84">
        <v>220</v>
      </c>
      <c r="B10" s="68">
        <v>192</v>
      </c>
      <c r="C10" s="68" t="s">
        <v>118</v>
      </c>
      <c r="D10" s="68" t="s">
        <v>1236</v>
      </c>
      <c r="E10" s="68"/>
      <c r="F10" s="69" t="s">
        <v>541</v>
      </c>
      <c r="G10" s="159" t="s">
        <v>1208</v>
      </c>
      <c r="H10" s="68" t="s">
        <v>541</v>
      </c>
      <c r="I10" s="68" t="s">
        <v>118</v>
      </c>
      <c r="J10" s="104" t="s">
        <v>1231</v>
      </c>
      <c r="K10" s="89" t="s">
        <v>1210</v>
      </c>
      <c r="L10" s="68" t="s">
        <v>545</v>
      </c>
      <c r="M10" s="68" t="s">
        <v>545</v>
      </c>
      <c r="N10" s="72" t="s">
        <v>546</v>
      </c>
      <c r="O10" s="68"/>
      <c r="P10" s="89" t="s">
        <v>1232</v>
      </c>
      <c r="Q10" s="104"/>
      <c r="R10" s="104"/>
      <c r="S10" s="68"/>
      <c r="T10" s="89" t="s">
        <v>16</v>
      </c>
      <c r="U10" s="89"/>
      <c r="V10" s="159" t="s">
        <v>1208</v>
      </c>
      <c r="W10" s="89" t="s">
        <v>16</v>
      </c>
      <c r="X10" s="163"/>
      <c r="Y10" s="68" t="s">
        <v>16</v>
      </c>
      <c r="Z10" s="75" t="s">
        <v>551</v>
      </c>
      <c r="AA10" s="68"/>
      <c r="AB10" s="76" t="s">
        <v>552</v>
      </c>
      <c r="AC10" s="68">
        <v>0</v>
      </c>
      <c r="AD10" s="68">
        <v>1</v>
      </c>
      <c r="AE10" s="68">
        <v>1</v>
      </c>
      <c r="AF10" s="77" t="s">
        <v>553</v>
      </c>
      <c r="AG10" s="78" t="s">
        <v>292</v>
      </c>
      <c r="AH10" s="79" t="s">
        <v>293</v>
      </c>
      <c r="AI10" s="193"/>
      <c r="AJ10" s="68"/>
      <c r="AK10" s="68"/>
      <c r="AL10" s="68" t="s">
        <v>199</v>
      </c>
      <c r="AM10" s="68" t="s">
        <v>199</v>
      </c>
      <c r="AN10" s="68" t="s">
        <v>200</v>
      </c>
      <c r="AO10" s="163"/>
      <c r="AP10" s="163"/>
      <c r="AQ10" s="163"/>
      <c r="AR10" s="163"/>
      <c r="AS10" s="68"/>
      <c r="AT10" s="68"/>
      <c r="AU10" s="70" t="s">
        <v>555</v>
      </c>
      <c r="AV10" s="70"/>
      <c r="AW10" s="70"/>
      <c r="AX10" s="70" t="s">
        <v>556</v>
      </c>
      <c r="AY10" s="70" t="s">
        <v>556</v>
      </c>
      <c r="AZ10" s="70"/>
      <c r="BA10" s="70"/>
      <c r="BB10" s="89" t="s">
        <v>1237</v>
      </c>
      <c r="BC10" s="163"/>
      <c r="BD10" s="163"/>
      <c r="BE10" s="163"/>
      <c r="BF10" s="163"/>
      <c r="BG10" s="163"/>
      <c r="BH10" s="68"/>
      <c r="BI10" s="68"/>
      <c r="BJ10" s="163" t="s">
        <v>1238</v>
      </c>
      <c r="BK10" s="167"/>
      <c r="BL10" s="167" t="s">
        <v>1239</v>
      </c>
      <c r="BM10" s="81" t="s">
        <v>564</v>
      </c>
      <c r="BN10" s="168" t="s">
        <v>591</v>
      </c>
    </row>
    <row r="11" spans="1:66" s="318" customFormat="1" ht="72" customHeight="1" x14ac:dyDescent="0.55000000000000004">
      <c r="A11" s="158" t="s">
        <v>616</v>
      </c>
      <c r="B11" s="68">
        <v>227</v>
      </c>
      <c r="C11" s="68"/>
      <c r="D11" s="68"/>
      <c r="E11" s="68"/>
      <c r="F11" s="69" t="s">
        <v>541</v>
      </c>
      <c r="G11" s="159" t="s">
        <v>1208</v>
      </c>
      <c r="H11" s="68" t="s">
        <v>541</v>
      </c>
      <c r="I11" s="68" t="s">
        <v>55</v>
      </c>
      <c r="J11" s="104" t="s">
        <v>1231</v>
      </c>
      <c r="K11" s="89" t="s">
        <v>1210</v>
      </c>
      <c r="L11" s="68" t="s">
        <v>545</v>
      </c>
      <c r="M11" s="68" t="s">
        <v>545</v>
      </c>
      <c r="N11" s="72" t="s">
        <v>546</v>
      </c>
      <c r="O11" s="68"/>
      <c r="P11" s="89" t="s">
        <v>1232</v>
      </c>
      <c r="Q11" s="104"/>
      <c r="R11" s="104"/>
      <c r="S11" s="68"/>
      <c r="T11" s="89" t="s">
        <v>16</v>
      </c>
      <c r="U11" s="89"/>
      <c r="V11" s="159" t="s">
        <v>1208</v>
      </c>
      <c r="W11" s="89" t="s">
        <v>16</v>
      </c>
      <c r="X11" s="163"/>
      <c r="Y11" s="68" t="s">
        <v>16</v>
      </c>
      <c r="Z11" s="75" t="s">
        <v>551</v>
      </c>
      <c r="AA11" s="68"/>
      <c r="AB11" s="76" t="s">
        <v>552</v>
      </c>
      <c r="AC11" s="68">
        <v>1</v>
      </c>
      <c r="AD11" s="68">
        <v>0</v>
      </c>
      <c r="AE11" s="68">
        <v>-1</v>
      </c>
      <c r="AF11" s="77" t="s">
        <v>553</v>
      </c>
      <c r="AG11" s="78" t="s">
        <v>292</v>
      </c>
      <c r="AH11" s="79" t="s">
        <v>293</v>
      </c>
      <c r="AI11" s="193"/>
      <c r="AJ11" s="68"/>
      <c r="AK11" s="68"/>
      <c r="AL11" s="68" t="s">
        <v>199</v>
      </c>
      <c r="AM11" s="68" t="s">
        <v>199</v>
      </c>
      <c r="AN11" s="68" t="s">
        <v>200</v>
      </c>
      <c r="AO11" s="163"/>
      <c r="AP11" s="163"/>
      <c r="AQ11" s="163"/>
      <c r="AR11" s="163"/>
      <c r="AS11" s="68"/>
      <c r="AT11" s="68"/>
      <c r="AU11" s="70" t="s">
        <v>1233</v>
      </c>
      <c r="AV11" s="70" t="s">
        <v>556</v>
      </c>
      <c r="AW11" s="70"/>
      <c r="AX11" s="70" t="s">
        <v>556</v>
      </c>
      <c r="AY11" s="70" t="s">
        <v>556</v>
      </c>
      <c r="AZ11" s="70" t="s">
        <v>556</v>
      </c>
      <c r="BA11" s="70"/>
      <c r="BB11" s="89" t="s">
        <v>1240</v>
      </c>
      <c r="BC11" s="163"/>
      <c r="BD11" s="163"/>
      <c r="BE11" s="163"/>
      <c r="BF11" s="163"/>
      <c r="BG11" s="163"/>
      <c r="BH11" s="68"/>
      <c r="BI11" s="68"/>
      <c r="BJ11" s="163" t="s">
        <v>1238</v>
      </c>
      <c r="BK11" s="167"/>
      <c r="BL11" s="167" t="s">
        <v>563</v>
      </c>
      <c r="BM11" s="92" t="s">
        <v>564</v>
      </c>
      <c r="BN11" s="81" t="s">
        <v>565</v>
      </c>
    </row>
    <row r="12" spans="1:66" s="7" customFormat="1" ht="236.5" customHeight="1" x14ac:dyDescent="0.55000000000000004">
      <c r="A12" s="158" t="s">
        <v>616</v>
      </c>
      <c r="B12" s="68">
        <v>525</v>
      </c>
      <c r="C12" s="68"/>
      <c r="D12" s="68"/>
      <c r="E12" s="68"/>
      <c r="F12" s="69" t="s">
        <v>541</v>
      </c>
      <c r="G12" s="276" t="s">
        <v>1208</v>
      </c>
      <c r="H12" s="68" t="s">
        <v>541</v>
      </c>
      <c r="I12" s="68" t="s">
        <v>118</v>
      </c>
      <c r="J12" s="104" t="s">
        <v>1241</v>
      </c>
      <c r="K12" s="198" t="s">
        <v>1210</v>
      </c>
      <c r="L12" s="68" t="s">
        <v>545</v>
      </c>
      <c r="M12" s="68" t="s">
        <v>545</v>
      </c>
      <c r="N12" s="72" t="s">
        <v>546</v>
      </c>
      <c r="O12" s="68"/>
      <c r="P12" s="89" t="s">
        <v>1242</v>
      </c>
      <c r="Q12" s="104"/>
      <c r="R12" s="104"/>
      <c r="S12" s="68"/>
      <c r="T12" s="89" t="s">
        <v>16</v>
      </c>
      <c r="U12" s="89"/>
      <c r="V12" s="159" t="s">
        <v>1208</v>
      </c>
      <c r="W12" s="89" t="s">
        <v>16</v>
      </c>
      <c r="X12" s="163"/>
      <c r="Y12" s="68" t="s">
        <v>16</v>
      </c>
      <c r="Z12" s="75" t="s">
        <v>551</v>
      </c>
      <c r="AA12" s="68"/>
      <c r="AB12" s="76" t="s">
        <v>552</v>
      </c>
      <c r="AC12" s="68">
        <v>1</v>
      </c>
      <c r="AD12" s="68">
        <v>0</v>
      </c>
      <c r="AE12" s="68">
        <v>1</v>
      </c>
      <c r="AF12" s="77" t="s">
        <v>553</v>
      </c>
      <c r="AG12" s="78" t="s">
        <v>292</v>
      </c>
      <c r="AH12" s="79" t="s">
        <v>293</v>
      </c>
      <c r="AI12" s="193"/>
      <c r="AJ12" s="68"/>
      <c r="AK12" s="68"/>
      <c r="AL12" s="68" t="s">
        <v>199</v>
      </c>
      <c r="AM12" s="68" t="s">
        <v>199</v>
      </c>
      <c r="AN12" s="68" t="s">
        <v>200</v>
      </c>
      <c r="AO12" s="163"/>
      <c r="AP12" s="163"/>
      <c r="AQ12" s="163"/>
      <c r="AR12" s="163"/>
      <c r="AS12" s="68"/>
      <c r="AT12" s="68"/>
      <c r="AU12" s="70" t="s">
        <v>555</v>
      </c>
      <c r="AV12" s="79" t="s">
        <v>556</v>
      </c>
      <c r="AW12" s="70"/>
      <c r="AX12" s="70" t="s">
        <v>556</v>
      </c>
      <c r="AY12" s="70" t="s">
        <v>556</v>
      </c>
      <c r="AZ12" s="70" t="s">
        <v>556</v>
      </c>
      <c r="BA12" s="70"/>
      <c r="BB12" s="89" t="s">
        <v>1237</v>
      </c>
      <c r="BC12" s="163"/>
      <c r="BD12" s="163"/>
      <c r="BE12" s="163"/>
      <c r="BF12" s="163"/>
      <c r="BG12" s="163"/>
      <c r="BH12" s="68"/>
      <c r="BI12" s="68"/>
      <c r="BJ12" s="89" t="s">
        <v>1243</v>
      </c>
      <c r="BK12" s="167"/>
      <c r="BL12" s="167" t="s">
        <v>563</v>
      </c>
      <c r="BM12" s="81" t="s">
        <v>564</v>
      </c>
      <c r="BN12" s="81" t="s">
        <v>565</v>
      </c>
    </row>
    <row r="13" spans="1:66" s="7" customFormat="1" ht="37.4" customHeight="1" x14ac:dyDescent="0.55000000000000004">
      <c r="A13" s="84" t="s">
        <v>616</v>
      </c>
      <c r="B13" s="68">
        <v>212</v>
      </c>
      <c r="C13" s="68" t="s">
        <v>728</v>
      </c>
      <c r="D13" s="68" t="s">
        <v>1244</v>
      </c>
      <c r="E13" s="68"/>
      <c r="F13" s="69" t="s">
        <v>728</v>
      </c>
      <c r="G13" s="159" t="s">
        <v>1208</v>
      </c>
      <c r="H13" s="68" t="s">
        <v>593</v>
      </c>
      <c r="I13" s="68" t="s">
        <v>118</v>
      </c>
      <c r="J13" s="89" t="s">
        <v>1244</v>
      </c>
      <c r="K13" s="89" t="s">
        <v>1210</v>
      </c>
      <c r="L13" s="68" t="s">
        <v>545</v>
      </c>
      <c r="M13" s="68" t="s">
        <v>545</v>
      </c>
      <c r="N13" s="78" t="s">
        <v>1245</v>
      </c>
      <c r="O13" s="79" t="s">
        <v>1246</v>
      </c>
      <c r="P13" s="161" t="s">
        <v>1247</v>
      </c>
      <c r="Q13" s="89"/>
      <c r="R13" s="89"/>
      <c r="S13" s="68"/>
      <c r="T13" s="89" t="s">
        <v>16</v>
      </c>
      <c r="U13" s="89"/>
      <c r="V13" s="159" t="s">
        <v>1208</v>
      </c>
      <c r="W13" s="89"/>
      <c r="X13" s="163"/>
      <c r="Y13" s="68" t="s">
        <v>16</v>
      </c>
      <c r="Z13" s="75"/>
      <c r="AA13" s="68"/>
      <c r="AB13" s="76"/>
      <c r="AC13" s="68">
        <v>0</v>
      </c>
      <c r="AD13" s="68">
        <v>1</v>
      </c>
      <c r="AE13" s="68">
        <v>1</v>
      </c>
      <c r="AF13" s="77" t="s">
        <v>553</v>
      </c>
      <c r="AG13" s="78" t="s">
        <v>1245</v>
      </c>
      <c r="AH13" s="78" t="s">
        <v>1248</v>
      </c>
      <c r="AI13" s="79" t="s">
        <v>1246</v>
      </c>
      <c r="AJ13" s="79" t="s">
        <v>1249</v>
      </c>
      <c r="AK13" s="68"/>
      <c r="AL13" s="68" t="s">
        <v>1250</v>
      </c>
      <c r="AM13" s="68" t="s">
        <v>1250</v>
      </c>
      <c r="AN13" s="68"/>
      <c r="AO13" s="163"/>
      <c r="AP13" s="163"/>
      <c r="AQ13" s="163"/>
      <c r="AR13" s="163"/>
      <c r="AS13" s="68"/>
      <c r="AT13" s="68"/>
      <c r="AU13" s="68"/>
      <c r="AV13" s="68"/>
      <c r="AW13" s="68"/>
      <c r="AX13" s="68"/>
      <c r="AY13" s="68"/>
      <c r="AZ13" s="68"/>
      <c r="BA13" s="68"/>
      <c r="BB13" s="163"/>
      <c r="BC13" s="163"/>
      <c r="BD13" s="163"/>
      <c r="BE13" s="163"/>
      <c r="BF13" s="163"/>
      <c r="BG13" s="163"/>
      <c r="BH13" s="68"/>
      <c r="BI13" s="68"/>
      <c r="BJ13" s="89" t="s">
        <v>1251</v>
      </c>
      <c r="BK13" s="167"/>
      <c r="BL13" s="277" t="s">
        <v>1252</v>
      </c>
      <c r="BM13" s="92" t="s">
        <v>702</v>
      </c>
      <c r="BN13" s="168" t="s">
        <v>565</v>
      </c>
    </row>
    <row r="14" spans="1:66" s="7" customFormat="1" ht="35.15" customHeight="1" x14ac:dyDescent="0.55000000000000004">
      <c r="A14" s="84">
        <v>47</v>
      </c>
      <c r="B14" s="68">
        <v>213</v>
      </c>
      <c r="C14" s="68" t="s">
        <v>728</v>
      </c>
      <c r="D14" s="68" t="s">
        <v>1253</v>
      </c>
      <c r="E14" s="68"/>
      <c r="F14" s="69" t="s">
        <v>728</v>
      </c>
      <c r="G14" s="159" t="s">
        <v>1208</v>
      </c>
      <c r="H14" s="68" t="s">
        <v>593</v>
      </c>
      <c r="I14" s="68" t="s">
        <v>118</v>
      </c>
      <c r="J14" s="104" t="s">
        <v>1254</v>
      </c>
      <c r="K14" s="319" t="s">
        <v>1255</v>
      </c>
      <c r="L14" s="68" t="s">
        <v>545</v>
      </c>
      <c r="M14" s="68" t="s">
        <v>545</v>
      </c>
      <c r="N14" s="78" t="s">
        <v>1245</v>
      </c>
      <c r="O14" s="79" t="s">
        <v>1246</v>
      </c>
      <c r="P14" s="161" t="s">
        <v>1256</v>
      </c>
      <c r="Q14" s="104"/>
      <c r="R14" s="104"/>
      <c r="S14" s="68"/>
      <c r="T14" s="89" t="s">
        <v>16</v>
      </c>
      <c r="U14" s="89"/>
      <c r="V14" s="159" t="s">
        <v>1208</v>
      </c>
      <c r="W14" s="89"/>
      <c r="X14" s="163"/>
      <c r="Y14" s="68" t="s">
        <v>13</v>
      </c>
      <c r="Z14" s="68"/>
      <c r="AA14" s="116"/>
      <c r="AB14" s="68"/>
      <c r="AC14" s="68">
        <v>0</v>
      </c>
      <c r="AD14" s="68">
        <v>1</v>
      </c>
      <c r="AE14" s="68">
        <v>1</v>
      </c>
      <c r="AF14" s="77" t="s">
        <v>553</v>
      </c>
      <c r="AG14" s="78" t="s">
        <v>1245</v>
      </c>
      <c r="AH14" s="78" t="s">
        <v>1248</v>
      </c>
      <c r="AI14" s="79" t="s">
        <v>1246</v>
      </c>
      <c r="AJ14" s="79" t="s">
        <v>1257</v>
      </c>
      <c r="AK14" s="68"/>
      <c r="AL14" s="68" t="s">
        <v>301</v>
      </c>
      <c r="AM14" s="68" t="s">
        <v>301</v>
      </c>
      <c r="AN14" s="68"/>
      <c r="AO14" s="320" t="s">
        <v>1258</v>
      </c>
      <c r="AP14" s="320"/>
      <c r="AQ14" s="320"/>
      <c r="AR14" s="163"/>
      <c r="AS14" s="68"/>
      <c r="AT14" s="68"/>
      <c r="AU14" s="68"/>
      <c r="AV14" s="68"/>
      <c r="AW14" s="68"/>
      <c r="AX14" s="68"/>
      <c r="AY14" s="68"/>
      <c r="AZ14" s="68"/>
      <c r="BA14" s="68"/>
      <c r="BB14" s="163"/>
      <c r="BC14" s="163"/>
      <c r="BD14" s="163"/>
      <c r="BE14" s="163"/>
      <c r="BF14" s="163"/>
      <c r="BG14" s="163"/>
      <c r="BH14" s="68"/>
      <c r="BI14" s="68"/>
      <c r="BJ14" s="163" t="s">
        <v>1259</v>
      </c>
      <c r="BK14" s="167"/>
      <c r="BL14" s="167"/>
      <c r="BM14" s="92" t="s">
        <v>702</v>
      </c>
      <c r="BN14" s="168" t="s">
        <v>565</v>
      </c>
    </row>
    <row r="15" spans="1:66" s="7" customFormat="1" ht="34.4" customHeight="1" x14ac:dyDescent="0.55000000000000004">
      <c r="A15" s="158">
        <v>119</v>
      </c>
      <c r="B15" s="68">
        <v>23</v>
      </c>
      <c r="C15" s="68" t="s">
        <v>618</v>
      </c>
      <c r="D15" s="68" t="s">
        <v>1260</v>
      </c>
      <c r="E15" s="68" t="s">
        <v>1261</v>
      </c>
      <c r="F15" s="69" t="s">
        <v>618</v>
      </c>
      <c r="G15" s="159" t="s">
        <v>1208</v>
      </c>
      <c r="H15" s="68" t="s">
        <v>568</v>
      </c>
      <c r="I15" s="68" t="s">
        <v>618</v>
      </c>
      <c r="J15" s="104" t="s">
        <v>1260</v>
      </c>
      <c r="K15" s="89" t="s">
        <v>1210</v>
      </c>
      <c r="L15" s="68" t="s">
        <v>571</v>
      </c>
      <c r="M15" s="68" t="s">
        <v>545</v>
      </c>
      <c r="N15" s="78" t="s">
        <v>86</v>
      </c>
      <c r="O15" s="68"/>
      <c r="P15" s="89" t="s">
        <v>210</v>
      </c>
      <c r="Q15" s="104"/>
      <c r="R15" s="104"/>
      <c r="S15" s="68"/>
      <c r="T15" s="89" t="s">
        <v>640</v>
      </c>
      <c r="U15" s="89" t="s">
        <v>574</v>
      </c>
      <c r="V15" s="159" t="s">
        <v>1208</v>
      </c>
      <c r="W15" s="89"/>
      <c r="X15" s="163"/>
      <c r="Y15" s="68" t="s">
        <v>16</v>
      </c>
      <c r="Z15" s="75" t="s">
        <v>855</v>
      </c>
      <c r="AA15" s="68"/>
      <c r="AB15" s="87" t="s">
        <v>552</v>
      </c>
      <c r="AC15" s="68">
        <v>0</v>
      </c>
      <c r="AD15" s="68">
        <v>1</v>
      </c>
      <c r="AE15" s="68">
        <v>1</v>
      </c>
      <c r="AF15" s="77" t="s">
        <v>624</v>
      </c>
      <c r="AG15" s="78" t="s">
        <v>86</v>
      </c>
      <c r="AH15" s="78" t="s">
        <v>256</v>
      </c>
      <c r="AI15" s="193"/>
      <c r="AJ15" s="68"/>
      <c r="AK15" s="68"/>
      <c r="AL15" s="68"/>
      <c r="AM15" s="68"/>
      <c r="AN15" s="68"/>
      <c r="AO15" s="163"/>
      <c r="AP15" s="163"/>
      <c r="AQ15" s="163"/>
      <c r="AR15" s="163"/>
      <c r="AS15" s="68"/>
      <c r="AT15" s="68"/>
      <c r="AU15" s="68" t="s">
        <v>763</v>
      </c>
      <c r="AV15" s="68" t="s">
        <v>556</v>
      </c>
      <c r="AW15" s="68"/>
      <c r="AX15" s="68"/>
      <c r="AY15" s="68"/>
      <c r="AZ15" s="68"/>
      <c r="BA15" s="68"/>
      <c r="BB15" s="89"/>
      <c r="BC15" s="163"/>
      <c r="BD15" s="163"/>
      <c r="BE15" s="163"/>
      <c r="BF15" s="163"/>
      <c r="BG15" s="163"/>
      <c r="BH15" s="68"/>
      <c r="BI15" s="68"/>
      <c r="BJ15" s="89" t="s">
        <v>1262</v>
      </c>
      <c r="BK15" s="167"/>
      <c r="BL15" s="167" t="s">
        <v>1263</v>
      </c>
      <c r="BM15" s="92" t="s">
        <v>564</v>
      </c>
      <c r="BN15" s="81" t="s">
        <v>565</v>
      </c>
    </row>
    <row r="16" spans="1:66" s="7" customFormat="1" ht="34.4" customHeight="1" x14ac:dyDescent="0.55000000000000004">
      <c r="A16" s="158">
        <v>118</v>
      </c>
      <c r="B16" s="68">
        <v>22</v>
      </c>
      <c r="C16" s="68" t="s">
        <v>618</v>
      </c>
      <c r="D16" s="68" t="s">
        <v>1264</v>
      </c>
      <c r="E16" s="68" t="s">
        <v>1261</v>
      </c>
      <c r="F16" s="69" t="s">
        <v>618</v>
      </c>
      <c r="G16" s="276" t="s">
        <v>1208</v>
      </c>
      <c r="H16" s="68" t="s">
        <v>568</v>
      </c>
      <c r="I16" s="68" t="s">
        <v>618</v>
      </c>
      <c r="J16" s="104" t="s">
        <v>1264</v>
      </c>
      <c r="K16" s="198" t="s">
        <v>1210</v>
      </c>
      <c r="L16" s="68" t="s">
        <v>571</v>
      </c>
      <c r="M16" s="68" t="s">
        <v>545</v>
      </c>
      <c r="N16" s="78" t="s">
        <v>86</v>
      </c>
      <c r="O16" s="68"/>
      <c r="P16" s="89" t="s">
        <v>1265</v>
      </c>
      <c r="Q16" s="104"/>
      <c r="R16" s="104"/>
      <c r="S16" s="68"/>
      <c r="T16" s="89" t="s">
        <v>640</v>
      </c>
      <c r="U16" s="89" t="s">
        <v>574</v>
      </c>
      <c r="V16" s="159" t="s">
        <v>1208</v>
      </c>
      <c r="W16" s="89"/>
      <c r="X16" s="163"/>
      <c r="Y16" s="68" t="s">
        <v>16</v>
      </c>
      <c r="Z16" s="75" t="s">
        <v>855</v>
      </c>
      <c r="AA16" s="68"/>
      <c r="AB16" s="76" t="s">
        <v>552</v>
      </c>
      <c r="AC16" s="68">
        <v>0</v>
      </c>
      <c r="AD16" s="68">
        <v>1</v>
      </c>
      <c r="AE16" s="68">
        <v>1</v>
      </c>
      <c r="AF16" s="77" t="s">
        <v>624</v>
      </c>
      <c r="AG16" s="78" t="s">
        <v>86</v>
      </c>
      <c r="AH16" s="78" t="s">
        <v>256</v>
      </c>
      <c r="AI16" s="193"/>
      <c r="AJ16" s="68"/>
      <c r="AK16" s="68"/>
      <c r="AL16" s="68"/>
      <c r="AM16" s="68"/>
      <c r="AN16" s="68"/>
      <c r="AO16" s="163"/>
      <c r="AP16" s="163"/>
      <c r="AQ16" s="163"/>
      <c r="AR16" s="163"/>
      <c r="AS16" s="68"/>
      <c r="AT16" s="68"/>
      <c r="AU16" s="68" t="s">
        <v>763</v>
      </c>
      <c r="AV16" s="68" t="s">
        <v>556</v>
      </c>
      <c r="AW16" s="68"/>
      <c r="AX16" s="68"/>
      <c r="AY16" s="68"/>
      <c r="AZ16" s="68"/>
      <c r="BA16" s="68"/>
      <c r="BB16" s="89"/>
      <c r="BC16" s="163"/>
      <c r="BD16" s="163"/>
      <c r="BE16" s="163"/>
      <c r="BF16" s="163"/>
      <c r="BG16" s="163"/>
      <c r="BH16" s="68"/>
      <c r="BI16" s="68"/>
      <c r="BJ16" s="89" t="s">
        <v>1262</v>
      </c>
      <c r="BK16" s="167"/>
      <c r="BL16" s="167" t="s">
        <v>1263</v>
      </c>
      <c r="BM16" s="92" t="s">
        <v>564</v>
      </c>
      <c r="BN16" s="81" t="s">
        <v>565</v>
      </c>
    </row>
    <row r="17" spans="1:66" s="22" customFormat="1" ht="57" customHeight="1" x14ac:dyDescent="0.55000000000000004">
      <c r="A17" s="158" t="s">
        <v>616</v>
      </c>
      <c r="B17" s="68">
        <v>115</v>
      </c>
      <c r="C17" s="68" t="s">
        <v>55</v>
      </c>
      <c r="D17" s="68" t="s">
        <v>1266</v>
      </c>
      <c r="E17" s="68"/>
      <c r="F17" s="69" t="s">
        <v>97</v>
      </c>
      <c r="G17" s="159" t="s">
        <v>1208</v>
      </c>
      <c r="H17" s="68" t="s">
        <v>70</v>
      </c>
      <c r="I17" s="68" t="s">
        <v>55</v>
      </c>
      <c r="J17" s="89" t="s">
        <v>1267</v>
      </c>
      <c r="K17" s="89" t="s">
        <v>1210</v>
      </c>
      <c r="L17" s="68" t="s">
        <v>571</v>
      </c>
      <c r="M17" s="68" t="s">
        <v>545</v>
      </c>
      <c r="N17" s="78" t="s">
        <v>86</v>
      </c>
      <c r="O17" s="68"/>
      <c r="P17" s="161" t="s">
        <v>1268</v>
      </c>
      <c r="Q17" s="89"/>
      <c r="R17" s="89"/>
      <c r="S17" s="68"/>
      <c r="T17" s="89" t="s">
        <v>640</v>
      </c>
      <c r="U17" s="89"/>
      <c r="V17" s="159" t="s">
        <v>1208</v>
      </c>
      <c r="W17" s="89"/>
      <c r="X17" s="163"/>
      <c r="Y17" s="68" t="s">
        <v>16</v>
      </c>
      <c r="Z17" s="75"/>
      <c r="AA17" s="68"/>
      <c r="AB17" s="76"/>
      <c r="AC17" s="68">
        <v>0</v>
      </c>
      <c r="AD17" s="68">
        <v>1</v>
      </c>
      <c r="AE17" s="68">
        <v>1</v>
      </c>
      <c r="AF17" s="77" t="s">
        <v>624</v>
      </c>
      <c r="AG17" s="78" t="s">
        <v>86</v>
      </c>
      <c r="AH17" s="78" t="s">
        <v>256</v>
      </c>
      <c r="AI17" s="193"/>
      <c r="AJ17" s="68"/>
      <c r="AK17" s="123"/>
      <c r="AL17" s="68" t="s">
        <v>86</v>
      </c>
      <c r="AM17" s="68" t="s">
        <v>327</v>
      </c>
      <c r="AN17" s="68" t="s">
        <v>85</v>
      </c>
      <c r="AO17" s="163"/>
      <c r="AP17" s="163"/>
      <c r="AQ17" s="163"/>
      <c r="AR17" s="163"/>
      <c r="AS17" s="68"/>
      <c r="AT17" s="74"/>
      <c r="AU17" s="74"/>
      <c r="AV17" s="74"/>
      <c r="AW17" s="74"/>
      <c r="AX17" s="74"/>
      <c r="AY17" s="74"/>
      <c r="AZ17" s="74"/>
      <c r="BA17" s="74"/>
      <c r="BB17" s="74"/>
      <c r="BC17" s="74"/>
      <c r="BD17" s="74"/>
      <c r="BE17" s="74"/>
      <c r="BF17" s="74"/>
      <c r="BG17" s="74"/>
      <c r="BH17" s="74"/>
      <c r="BI17" s="74"/>
      <c r="BJ17" s="74"/>
      <c r="BK17" s="74"/>
      <c r="BL17" s="195" t="s">
        <v>1269</v>
      </c>
      <c r="BM17" s="17" t="s">
        <v>564</v>
      </c>
      <c r="BN17" s="168" t="s">
        <v>716</v>
      </c>
    </row>
    <row r="18" spans="1:66" s="7" customFormat="1" ht="21" customHeight="1" x14ac:dyDescent="0.55000000000000004">
      <c r="A18" s="158">
        <v>197</v>
      </c>
      <c r="B18" s="68">
        <v>61</v>
      </c>
      <c r="C18" s="68" t="s">
        <v>840</v>
      </c>
      <c r="D18" s="68" t="s">
        <v>424</v>
      </c>
      <c r="E18" s="68" t="s">
        <v>1270</v>
      </c>
      <c r="F18" s="69" t="s">
        <v>424</v>
      </c>
      <c r="G18" s="159" t="s">
        <v>1208</v>
      </c>
      <c r="H18" s="68" t="s">
        <v>70</v>
      </c>
      <c r="I18" s="68" t="s">
        <v>55</v>
      </c>
      <c r="J18" s="89" t="s">
        <v>424</v>
      </c>
      <c r="K18" s="89" t="s">
        <v>1210</v>
      </c>
      <c r="L18" s="68" t="s">
        <v>571</v>
      </c>
      <c r="M18" s="68" t="s">
        <v>545</v>
      </c>
      <c r="N18" s="78" t="s">
        <v>426</v>
      </c>
      <c r="O18" s="68"/>
      <c r="P18" s="89" t="s">
        <v>1270</v>
      </c>
      <c r="Q18" s="89"/>
      <c r="R18" s="89"/>
      <c r="S18" s="68"/>
      <c r="T18" s="89" t="s">
        <v>640</v>
      </c>
      <c r="U18" s="89"/>
      <c r="V18" s="159" t="s">
        <v>1208</v>
      </c>
      <c r="W18" s="89"/>
      <c r="X18" s="163"/>
      <c r="Y18" s="68" t="s">
        <v>16</v>
      </c>
      <c r="Z18" s="75" t="s">
        <v>1271</v>
      </c>
      <c r="AA18" s="68"/>
      <c r="AB18" s="76"/>
      <c r="AC18" s="68">
        <v>0</v>
      </c>
      <c r="AD18" s="68">
        <v>1</v>
      </c>
      <c r="AE18" s="68">
        <v>1</v>
      </c>
      <c r="AF18" s="77" t="s">
        <v>624</v>
      </c>
      <c r="AG18" s="78" t="s">
        <v>426</v>
      </c>
      <c r="AH18" s="78" t="s">
        <v>87</v>
      </c>
      <c r="AI18" s="193"/>
      <c r="AJ18" s="68"/>
      <c r="AK18" s="68"/>
      <c r="AL18" s="68" t="s">
        <v>86</v>
      </c>
      <c r="AM18" s="68"/>
      <c r="AN18" s="68"/>
      <c r="AO18" s="163"/>
      <c r="AP18" s="163"/>
      <c r="AQ18" s="163"/>
      <c r="AR18" s="163"/>
      <c r="AS18" s="68"/>
      <c r="AT18" s="74"/>
      <c r="AU18" s="74" t="s">
        <v>763</v>
      </c>
      <c r="AV18" s="68" t="s">
        <v>556</v>
      </c>
      <c r="AW18" s="74"/>
      <c r="AX18" s="74"/>
      <c r="AY18" s="74"/>
      <c r="AZ18" s="74"/>
      <c r="BA18" s="74"/>
      <c r="BB18" s="74"/>
      <c r="BC18" s="74"/>
      <c r="BD18" s="74"/>
      <c r="BE18" s="74"/>
      <c r="BF18" s="74"/>
      <c r="BG18" s="74"/>
      <c r="BH18" s="74"/>
      <c r="BI18" s="74"/>
      <c r="BJ18" s="74"/>
      <c r="BK18" s="74"/>
      <c r="BL18" s="135"/>
      <c r="BM18" s="167" t="s">
        <v>1272</v>
      </c>
      <c r="BN18" s="168" t="s">
        <v>716</v>
      </c>
    </row>
    <row r="19" spans="1:66" s="7" customFormat="1" ht="117" customHeight="1" x14ac:dyDescent="0.55000000000000004">
      <c r="A19" s="158">
        <v>199</v>
      </c>
      <c r="B19" s="68">
        <v>95</v>
      </c>
      <c r="C19" s="68" t="s">
        <v>840</v>
      </c>
      <c r="D19" s="68" t="s">
        <v>1273</v>
      </c>
      <c r="E19" s="68" t="s">
        <v>1273</v>
      </c>
      <c r="F19" s="69" t="s">
        <v>1274</v>
      </c>
      <c r="G19" s="159" t="s">
        <v>1208</v>
      </c>
      <c r="H19" s="68" t="s">
        <v>1274</v>
      </c>
      <c r="I19" s="68" t="s">
        <v>618</v>
      </c>
      <c r="J19" s="104" t="s">
        <v>1274</v>
      </c>
      <c r="K19" s="89" t="s">
        <v>1210</v>
      </c>
      <c r="L19" s="68" t="s">
        <v>545</v>
      </c>
      <c r="M19" s="68" t="s">
        <v>545</v>
      </c>
      <c r="N19" s="78" t="s">
        <v>199</v>
      </c>
      <c r="O19" s="68"/>
      <c r="P19" s="89" t="s">
        <v>428</v>
      </c>
      <c r="Q19" s="104"/>
      <c r="R19" s="104"/>
      <c r="S19" s="68"/>
      <c r="T19" s="89" t="s">
        <v>16</v>
      </c>
      <c r="U19" s="89" t="s">
        <v>1275</v>
      </c>
      <c r="V19" s="159" t="s">
        <v>1208</v>
      </c>
      <c r="W19" s="89"/>
      <c r="X19" s="163"/>
      <c r="Y19" s="68" t="s">
        <v>16</v>
      </c>
      <c r="Z19" s="75" t="s">
        <v>990</v>
      </c>
      <c r="AA19" s="68"/>
      <c r="AB19" s="76"/>
      <c r="AC19" s="68">
        <v>0</v>
      </c>
      <c r="AD19" s="68">
        <v>1</v>
      </c>
      <c r="AE19" s="68">
        <v>1</v>
      </c>
      <c r="AF19" s="77" t="s">
        <v>553</v>
      </c>
      <c r="AG19" s="78" t="s">
        <v>201</v>
      </c>
      <c r="AH19" s="78" t="s">
        <v>641</v>
      </c>
      <c r="AI19" s="193"/>
      <c r="AJ19" s="68"/>
      <c r="AK19" s="68"/>
      <c r="AL19" s="68"/>
      <c r="AM19" s="68"/>
      <c r="AN19" s="68"/>
      <c r="AO19" s="163"/>
      <c r="AP19" s="163"/>
      <c r="AQ19" s="163"/>
      <c r="AR19" s="163"/>
      <c r="AS19" s="68"/>
      <c r="AT19" s="68"/>
      <c r="AU19" s="70" t="s">
        <v>1276</v>
      </c>
      <c r="AV19" s="68" t="s">
        <v>556</v>
      </c>
      <c r="AW19" s="68"/>
      <c r="AX19" s="68"/>
      <c r="AY19" s="68"/>
      <c r="AZ19" s="68" t="s">
        <v>556</v>
      </c>
      <c r="BA19" s="68"/>
      <c r="BB19" s="89"/>
      <c r="BC19" s="163"/>
      <c r="BD19" s="163"/>
      <c r="BE19" s="163"/>
      <c r="BF19" s="163"/>
      <c r="BG19" s="163"/>
      <c r="BH19" s="68"/>
      <c r="BI19" s="68"/>
      <c r="BJ19" s="163" t="s">
        <v>1277</v>
      </c>
      <c r="BK19" s="167"/>
      <c r="BL19" s="74"/>
      <c r="BM19" s="92" t="s">
        <v>564</v>
      </c>
      <c r="BN19" s="168" t="s">
        <v>716</v>
      </c>
    </row>
    <row r="20" spans="1:66" s="7" customFormat="1" ht="36" customHeight="1" x14ac:dyDescent="0.55000000000000004">
      <c r="A20" s="158" t="s">
        <v>616</v>
      </c>
      <c r="B20" s="68">
        <v>130</v>
      </c>
      <c r="C20" s="68" t="s">
        <v>55</v>
      </c>
      <c r="D20" s="68" t="s">
        <v>1278</v>
      </c>
      <c r="E20" s="68" t="s">
        <v>1279</v>
      </c>
      <c r="F20" s="69" t="s">
        <v>1274</v>
      </c>
      <c r="G20" s="159" t="s">
        <v>1208</v>
      </c>
      <c r="H20" s="68" t="s">
        <v>1274</v>
      </c>
      <c r="I20" s="68" t="s">
        <v>55</v>
      </c>
      <c r="J20" s="104" t="s">
        <v>1274</v>
      </c>
      <c r="K20" s="89" t="s">
        <v>1210</v>
      </c>
      <c r="L20" s="68" t="s">
        <v>545</v>
      </c>
      <c r="M20" s="68" t="s">
        <v>545</v>
      </c>
      <c r="N20" s="78" t="s">
        <v>199</v>
      </c>
      <c r="O20" s="68"/>
      <c r="P20" s="89" t="s">
        <v>430</v>
      </c>
      <c r="Q20" s="104"/>
      <c r="R20" s="104"/>
      <c r="S20" s="68"/>
      <c r="T20" s="89" t="s">
        <v>16</v>
      </c>
      <c r="U20" s="89" t="s">
        <v>1275</v>
      </c>
      <c r="V20" s="159" t="s">
        <v>1208</v>
      </c>
      <c r="W20" s="89"/>
      <c r="X20" s="163"/>
      <c r="Y20" s="68" t="s">
        <v>16</v>
      </c>
      <c r="Z20" s="75" t="s">
        <v>990</v>
      </c>
      <c r="AA20" s="68"/>
      <c r="AB20" s="76"/>
      <c r="AC20" s="68">
        <v>0</v>
      </c>
      <c r="AD20" s="68">
        <v>1</v>
      </c>
      <c r="AE20" s="68">
        <v>1</v>
      </c>
      <c r="AF20" s="77" t="s">
        <v>553</v>
      </c>
      <c r="AG20" s="78" t="s">
        <v>201</v>
      </c>
      <c r="AH20" s="78" t="s">
        <v>641</v>
      </c>
      <c r="AI20" s="193"/>
      <c r="AJ20" s="68"/>
      <c r="AK20" s="68"/>
      <c r="AL20" s="68"/>
      <c r="AM20" s="68"/>
      <c r="AN20" s="68"/>
      <c r="AO20" s="163"/>
      <c r="AP20" s="163"/>
      <c r="AQ20" s="163"/>
      <c r="AR20" s="163"/>
      <c r="AS20" s="68"/>
      <c r="AT20" s="68"/>
      <c r="AU20" s="70" t="s">
        <v>1276</v>
      </c>
      <c r="AV20" s="68" t="s">
        <v>556</v>
      </c>
      <c r="AW20" s="68"/>
      <c r="AX20" s="68"/>
      <c r="AY20" s="68"/>
      <c r="AZ20" s="68" t="s">
        <v>556</v>
      </c>
      <c r="BA20" s="68"/>
      <c r="BB20" s="89"/>
      <c r="BC20" s="163"/>
      <c r="BD20" s="163"/>
      <c r="BE20" s="163"/>
      <c r="BF20" s="163"/>
      <c r="BG20" s="163"/>
      <c r="BH20" s="68"/>
      <c r="BI20" s="68"/>
      <c r="BJ20" s="163" t="s">
        <v>1277</v>
      </c>
      <c r="BK20" s="167"/>
      <c r="BL20" s="167"/>
      <c r="BM20" s="17" t="s">
        <v>608</v>
      </c>
      <c r="BN20" s="81" t="s">
        <v>702</v>
      </c>
    </row>
    <row r="21" spans="1:66" s="7" customFormat="1" ht="36" customHeight="1" x14ac:dyDescent="0.55000000000000004">
      <c r="A21" s="158" t="s">
        <v>616</v>
      </c>
      <c r="B21" s="68">
        <v>93</v>
      </c>
      <c r="C21" s="68" t="s">
        <v>840</v>
      </c>
      <c r="D21" s="68" t="s">
        <v>1280</v>
      </c>
      <c r="E21" s="68"/>
      <c r="F21" s="69" t="s">
        <v>611</v>
      </c>
      <c r="G21" s="159" t="s">
        <v>1208</v>
      </c>
      <c r="H21" s="321" t="s">
        <v>541</v>
      </c>
      <c r="I21" s="68" t="s">
        <v>618</v>
      </c>
      <c r="J21" s="104" t="s">
        <v>1281</v>
      </c>
      <c r="K21" s="89" t="s">
        <v>1210</v>
      </c>
      <c r="L21" s="68" t="s">
        <v>545</v>
      </c>
      <c r="M21" s="68" t="s">
        <v>545</v>
      </c>
      <c r="N21" s="72" t="s">
        <v>546</v>
      </c>
      <c r="O21" s="68"/>
      <c r="P21" s="89" t="s">
        <v>1282</v>
      </c>
      <c r="Q21" s="104"/>
      <c r="R21" s="104"/>
      <c r="S21" s="68"/>
      <c r="T21" s="89" t="s">
        <v>640</v>
      </c>
      <c r="U21" s="89"/>
      <c r="V21" s="159" t="s">
        <v>1208</v>
      </c>
      <c r="W21" s="89" t="s">
        <v>16</v>
      </c>
      <c r="X21" s="163"/>
      <c r="Y21" s="68" t="s">
        <v>16</v>
      </c>
      <c r="Z21" s="75"/>
      <c r="AA21" s="68"/>
      <c r="AB21" s="76"/>
      <c r="AC21" s="68">
        <f>+IF(A21="NEW",1,0)</f>
        <v>1</v>
      </c>
      <c r="AD21" s="68">
        <f>+IF(A21="NEW",0,1)</f>
        <v>0</v>
      </c>
      <c r="AE21" s="68">
        <f>-AC21+AD21</f>
        <v>-1</v>
      </c>
      <c r="AF21" s="77" t="s">
        <v>553</v>
      </c>
      <c r="AG21" s="78" t="s">
        <v>292</v>
      </c>
      <c r="AH21" s="79" t="s">
        <v>293</v>
      </c>
      <c r="AI21" s="193"/>
      <c r="AJ21" s="68"/>
      <c r="AK21" s="68"/>
      <c r="AL21" s="68" t="s">
        <v>1283</v>
      </c>
      <c r="AM21" s="68"/>
      <c r="AN21" s="68"/>
      <c r="AO21" s="163"/>
      <c r="AP21" s="163"/>
      <c r="AQ21" s="163"/>
      <c r="AR21" s="163"/>
      <c r="AS21" s="68"/>
      <c r="AT21" s="68"/>
      <c r="AU21" s="70" t="s">
        <v>1284</v>
      </c>
      <c r="AV21" s="68" t="s">
        <v>556</v>
      </c>
      <c r="AW21" s="68"/>
      <c r="AX21" s="68" t="s">
        <v>556</v>
      </c>
      <c r="AY21" s="68"/>
      <c r="AZ21" s="68"/>
      <c r="BA21" s="68"/>
      <c r="BB21" s="163" t="s">
        <v>1285</v>
      </c>
      <c r="BC21" s="163"/>
      <c r="BD21" s="163"/>
      <c r="BE21" s="163"/>
      <c r="BF21" s="163"/>
      <c r="BG21" s="163"/>
      <c r="BH21" s="68"/>
      <c r="BI21" s="68"/>
      <c r="BJ21" s="196" t="s">
        <v>1286</v>
      </c>
      <c r="BK21" s="167"/>
      <c r="BL21" s="74"/>
      <c r="BM21" s="92" t="s">
        <v>564</v>
      </c>
      <c r="BN21" s="81" t="s">
        <v>593</v>
      </c>
    </row>
    <row r="22" spans="1:66" s="7" customFormat="1" ht="72" customHeight="1" x14ac:dyDescent="0.55000000000000004">
      <c r="A22" s="158">
        <v>195</v>
      </c>
      <c r="B22" s="68">
        <v>129</v>
      </c>
      <c r="C22" s="68" t="s">
        <v>55</v>
      </c>
      <c r="D22" s="68" t="s">
        <v>1287</v>
      </c>
      <c r="E22" s="68"/>
      <c r="F22" s="69" t="s">
        <v>611</v>
      </c>
      <c r="G22" s="159" t="s">
        <v>1208</v>
      </c>
      <c r="H22" s="321" t="s">
        <v>541</v>
      </c>
      <c r="I22" s="68" t="s">
        <v>55</v>
      </c>
      <c r="J22" s="104" t="s">
        <v>1281</v>
      </c>
      <c r="K22" s="89" t="s">
        <v>1210</v>
      </c>
      <c r="L22" s="68" t="s">
        <v>545</v>
      </c>
      <c r="M22" s="68" t="s">
        <v>545</v>
      </c>
      <c r="N22" s="72" t="s">
        <v>546</v>
      </c>
      <c r="O22" s="68"/>
      <c r="P22" s="89" t="s">
        <v>1288</v>
      </c>
      <c r="Q22" s="104"/>
      <c r="R22" s="104"/>
      <c r="S22" s="68"/>
      <c r="T22" s="89" t="s">
        <v>640</v>
      </c>
      <c r="U22" s="89"/>
      <c r="V22" s="159" t="s">
        <v>1208</v>
      </c>
      <c r="W22" s="89" t="s">
        <v>16</v>
      </c>
      <c r="X22" s="163"/>
      <c r="Y22" s="68" t="s">
        <v>16</v>
      </c>
      <c r="Z22" s="75"/>
      <c r="AA22" s="68"/>
      <c r="AB22" s="76"/>
      <c r="AC22" s="68">
        <f>+IF(A22="NEW",1,0)</f>
        <v>0</v>
      </c>
      <c r="AD22" s="68">
        <f>+IF(A22="NEW",0,1)</f>
        <v>1</v>
      </c>
      <c r="AE22" s="68">
        <f>-AC22+AD22</f>
        <v>1</v>
      </c>
      <c r="AF22" s="77" t="s">
        <v>553</v>
      </c>
      <c r="AG22" s="78" t="s">
        <v>292</v>
      </c>
      <c r="AH22" s="79" t="s">
        <v>293</v>
      </c>
      <c r="AI22" s="193"/>
      <c r="AJ22" s="68"/>
      <c r="AK22" s="68"/>
      <c r="AL22" s="68" t="s">
        <v>1283</v>
      </c>
      <c r="AM22" s="68"/>
      <c r="AN22" s="68"/>
      <c r="AO22" s="163"/>
      <c r="AP22" s="163"/>
      <c r="AQ22" s="163"/>
      <c r="AR22" s="163"/>
      <c r="AS22" s="68"/>
      <c r="AT22" s="68"/>
      <c r="AU22" s="70" t="s">
        <v>1284</v>
      </c>
      <c r="AV22" s="68" t="s">
        <v>556</v>
      </c>
      <c r="AW22" s="68"/>
      <c r="AX22" s="68" t="s">
        <v>556</v>
      </c>
      <c r="AY22" s="68"/>
      <c r="AZ22" s="68"/>
      <c r="BA22" s="68"/>
      <c r="BB22" s="163" t="s">
        <v>1289</v>
      </c>
      <c r="BC22" s="163"/>
      <c r="BD22" s="163"/>
      <c r="BE22" s="163"/>
      <c r="BF22" s="163"/>
      <c r="BG22" s="163"/>
      <c r="BH22" s="68"/>
      <c r="BI22" s="68"/>
      <c r="BJ22" s="196" t="s">
        <v>1290</v>
      </c>
      <c r="BK22" s="167"/>
      <c r="BL22" s="74" t="s">
        <v>1291</v>
      </c>
      <c r="BM22" s="81" t="s">
        <v>564</v>
      </c>
      <c r="BN22" s="168" t="s">
        <v>608</v>
      </c>
    </row>
    <row r="23" spans="1:66" s="7" customFormat="1" ht="54" customHeight="1" x14ac:dyDescent="0.55000000000000004">
      <c r="A23" s="158">
        <v>204</v>
      </c>
      <c r="B23" s="68">
        <v>171</v>
      </c>
      <c r="C23" s="68" t="s">
        <v>118</v>
      </c>
      <c r="D23" s="68" t="s">
        <v>1292</v>
      </c>
      <c r="E23" s="68"/>
      <c r="F23" s="69" t="s">
        <v>611</v>
      </c>
      <c r="G23" s="159" t="s">
        <v>1208</v>
      </c>
      <c r="H23" s="321" t="s">
        <v>541</v>
      </c>
      <c r="I23" s="68" t="s">
        <v>118</v>
      </c>
      <c r="J23" s="104" t="s">
        <v>1281</v>
      </c>
      <c r="K23" s="89" t="s">
        <v>1210</v>
      </c>
      <c r="L23" s="68" t="s">
        <v>545</v>
      </c>
      <c r="M23" s="68" t="s">
        <v>545</v>
      </c>
      <c r="N23" s="72" t="s">
        <v>546</v>
      </c>
      <c r="O23" s="68"/>
      <c r="P23" s="89" t="s">
        <v>1293</v>
      </c>
      <c r="Q23" s="104"/>
      <c r="R23" s="104"/>
      <c r="S23" s="68"/>
      <c r="T23" s="89" t="s">
        <v>16</v>
      </c>
      <c r="U23" s="89"/>
      <c r="V23" s="159" t="s">
        <v>1208</v>
      </c>
      <c r="W23" s="89" t="s">
        <v>1294</v>
      </c>
      <c r="X23" s="89"/>
      <c r="Y23" s="68" t="s">
        <v>16</v>
      </c>
      <c r="Z23" s="75"/>
      <c r="AA23" s="68"/>
      <c r="AB23" s="76"/>
      <c r="AC23" s="68">
        <f>+IF(A23="NEW",1,0)</f>
        <v>0</v>
      </c>
      <c r="AD23" s="68">
        <f>+IF(A23="NEW",0,1)</f>
        <v>1</v>
      </c>
      <c r="AE23" s="68">
        <f>-AC23+AD23</f>
        <v>1</v>
      </c>
      <c r="AF23" s="77" t="s">
        <v>553</v>
      </c>
      <c r="AG23" s="78" t="s">
        <v>292</v>
      </c>
      <c r="AH23" s="79" t="s">
        <v>293</v>
      </c>
      <c r="AI23" s="193"/>
      <c r="AJ23" s="68"/>
      <c r="AK23" s="68"/>
      <c r="AL23" s="68" t="s">
        <v>1283</v>
      </c>
      <c r="AM23" s="68"/>
      <c r="AN23" s="68"/>
      <c r="AO23" s="163"/>
      <c r="AP23" s="163"/>
      <c r="AQ23" s="163"/>
      <c r="AR23" s="163"/>
      <c r="AS23" s="68"/>
      <c r="AT23" s="68"/>
      <c r="AU23" s="68" t="s">
        <v>763</v>
      </c>
      <c r="AV23" s="68" t="s">
        <v>556</v>
      </c>
      <c r="AW23" s="68"/>
      <c r="AX23" s="68"/>
      <c r="AY23" s="68"/>
      <c r="AZ23" s="68"/>
      <c r="BA23" s="68"/>
      <c r="BB23" s="89" t="s">
        <v>1295</v>
      </c>
      <c r="BC23" s="163"/>
      <c r="BD23" s="163"/>
      <c r="BE23" s="163"/>
      <c r="BF23" s="163"/>
      <c r="BG23" s="163"/>
      <c r="BH23" s="68"/>
      <c r="BI23" s="68"/>
      <c r="BJ23" s="184" t="s">
        <v>1296</v>
      </c>
      <c r="BK23" s="167"/>
      <c r="BL23" s="74" t="s">
        <v>1291</v>
      </c>
      <c r="BM23" s="92" t="s">
        <v>564</v>
      </c>
      <c r="BN23" s="233" t="s">
        <v>738</v>
      </c>
    </row>
    <row r="24" spans="1:66" s="7" customFormat="1" ht="18" customHeight="1" x14ac:dyDescent="0.55000000000000004">
      <c r="A24" s="158">
        <v>140</v>
      </c>
      <c r="B24" s="68">
        <v>139</v>
      </c>
      <c r="C24" s="68" t="s">
        <v>55</v>
      </c>
      <c r="D24" s="68" t="s">
        <v>1297</v>
      </c>
      <c r="E24" s="68"/>
      <c r="F24" s="69" t="s">
        <v>611</v>
      </c>
      <c r="G24" s="311" t="s">
        <v>1208</v>
      </c>
      <c r="H24" s="68" t="s">
        <v>541</v>
      </c>
      <c r="I24" s="68" t="s">
        <v>55</v>
      </c>
      <c r="J24" s="104" t="s">
        <v>612</v>
      </c>
      <c r="K24" s="89" t="s">
        <v>1210</v>
      </c>
      <c r="L24" s="68" t="s">
        <v>545</v>
      </c>
      <c r="M24" s="68" t="s">
        <v>545</v>
      </c>
      <c r="N24" s="72" t="s">
        <v>546</v>
      </c>
      <c r="O24" s="68"/>
      <c r="P24" s="89" t="s">
        <v>1298</v>
      </c>
      <c r="Q24" s="104"/>
      <c r="R24" s="104"/>
      <c r="S24" s="68"/>
      <c r="T24" s="89" t="s">
        <v>16</v>
      </c>
      <c r="U24" s="89"/>
      <c r="V24" s="159" t="s">
        <v>1208</v>
      </c>
      <c r="W24" s="89"/>
      <c r="X24" s="163"/>
      <c r="Y24" s="68" t="s">
        <v>13</v>
      </c>
      <c r="Z24" s="75"/>
      <c r="AA24" s="68"/>
      <c r="AB24" s="97"/>
      <c r="AC24" s="68">
        <f>+IF(A24="NEW",1,0)</f>
        <v>0</v>
      </c>
      <c r="AD24" s="68">
        <f>+IF(A24="NEW",0,1)</f>
        <v>1</v>
      </c>
      <c r="AE24" s="68">
        <f>-AC24+AD24</f>
        <v>1</v>
      </c>
      <c r="AF24" s="77" t="s">
        <v>553</v>
      </c>
      <c r="AG24" s="78" t="s">
        <v>292</v>
      </c>
      <c r="AH24" s="79" t="s">
        <v>293</v>
      </c>
      <c r="AI24" s="193"/>
      <c r="AJ24" s="68"/>
      <c r="AK24" s="68"/>
      <c r="AL24" s="68" t="s">
        <v>301</v>
      </c>
      <c r="AM24" s="68" t="s">
        <v>199</v>
      </c>
      <c r="AN24" s="68" t="s">
        <v>614</v>
      </c>
      <c r="AO24" s="163"/>
      <c r="AP24" s="163"/>
      <c r="AQ24" s="163"/>
      <c r="AR24" s="163"/>
      <c r="AS24" s="68"/>
      <c r="AT24" s="68"/>
      <c r="AU24" s="68"/>
      <c r="AV24" s="68"/>
      <c r="AW24" s="68"/>
      <c r="AX24" s="68"/>
      <c r="AY24" s="68"/>
      <c r="AZ24" s="68"/>
      <c r="BA24" s="68"/>
      <c r="BB24" s="163"/>
      <c r="BC24" s="163"/>
      <c r="BD24" s="163"/>
      <c r="BE24" s="163"/>
      <c r="BF24" s="163"/>
      <c r="BG24" s="163"/>
      <c r="BH24" s="68"/>
      <c r="BI24" s="68"/>
      <c r="BJ24" s="163"/>
      <c r="BK24" s="167"/>
      <c r="BL24" s="167"/>
      <c r="BM24" s="92" t="s">
        <v>564</v>
      </c>
      <c r="BN24" s="81" t="s">
        <v>565</v>
      </c>
    </row>
    <row r="25" spans="1:66" s="7" customFormat="1" ht="37.4" customHeight="1" x14ac:dyDescent="0.55000000000000004">
      <c r="A25" s="158" t="s">
        <v>616</v>
      </c>
      <c r="B25" s="68">
        <v>231</v>
      </c>
      <c r="C25" s="68"/>
      <c r="D25" s="68"/>
      <c r="E25" s="68"/>
      <c r="F25" s="69" t="s">
        <v>611</v>
      </c>
      <c r="G25" s="311" t="s">
        <v>1208</v>
      </c>
      <c r="H25" s="68" t="s">
        <v>541</v>
      </c>
      <c r="I25" s="68" t="s">
        <v>618</v>
      </c>
      <c r="J25" s="104" t="s">
        <v>612</v>
      </c>
      <c r="K25" s="89" t="s">
        <v>1210</v>
      </c>
      <c r="L25" s="68" t="s">
        <v>545</v>
      </c>
      <c r="M25" s="68" t="s">
        <v>545</v>
      </c>
      <c r="N25" s="72" t="s">
        <v>546</v>
      </c>
      <c r="O25" s="68"/>
      <c r="P25" s="89" t="s">
        <v>1299</v>
      </c>
      <c r="Q25" s="104"/>
      <c r="R25" s="104"/>
      <c r="S25" s="68"/>
      <c r="T25" s="89" t="s">
        <v>16</v>
      </c>
      <c r="U25" s="89"/>
      <c r="V25" s="159" t="s">
        <v>1208</v>
      </c>
      <c r="W25" s="89"/>
      <c r="X25" s="163"/>
      <c r="Y25" s="68" t="s">
        <v>13</v>
      </c>
      <c r="Z25" s="68"/>
      <c r="AA25" s="68"/>
      <c r="AB25" s="68"/>
      <c r="AC25" s="68">
        <f>+IF(A25="NEW",1,0)</f>
        <v>1</v>
      </c>
      <c r="AD25" s="68">
        <f>+IF(A25="NEW",0,1)</f>
        <v>0</v>
      </c>
      <c r="AE25" s="68">
        <f>-AC25+AD25</f>
        <v>-1</v>
      </c>
      <c r="AF25" s="77" t="s">
        <v>553</v>
      </c>
      <c r="AG25" s="78" t="s">
        <v>292</v>
      </c>
      <c r="AH25" s="79" t="s">
        <v>293</v>
      </c>
      <c r="AI25" s="193"/>
      <c r="AJ25" s="68"/>
      <c r="AK25" s="68"/>
      <c r="AL25" s="68" t="s">
        <v>301</v>
      </c>
      <c r="AM25" s="68" t="s">
        <v>199</v>
      </c>
      <c r="AN25" s="68" t="s">
        <v>614</v>
      </c>
      <c r="AO25" s="163"/>
      <c r="AP25" s="163"/>
      <c r="AQ25" s="163"/>
      <c r="AR25" s="163"/>
      <c r="AS25" s="68"/>
      <c r="AT25" s="68"/>
      <c r="AU25" s="68"/>
      <c r="AV25" s="68"/>
      <c r="AW25" s="68"/>
      <c r="AX25" s="68"/>
      <c r="AY25" s="68"/>
      <c r="AZ25" s="68"/>
      <c r="BA25" s="68"/>
      <c r="BB25" s="163"/>
      <c r="BC25" s="163"/>
      <c r="BD25" s="163"/>
      <c r="BE25" s="163"/>
      <c r="BF25" s="163"/>
      <c r="BG25" s="163"/>
      <c r="BH25" s="68"/>
      <c r="BI25" s="68"/>
      <c r="BJ25" s="163"/>
      <c r="BK25" s="167"/>
      <c r="BL25" s="167"/>
      <c r="BM25" s="92" t="s">
        <v>564</v>
      </c>
      <c r="BN25" s="81" t="s">
        <v>565</v>
      </c>
    </row>
    <row r="26" spans="1:66" s="7" customFormat="1" ht="34.4" customHeight="1" x14ac:dyDescent="0.55000000000000004">
      <c r="A26" s="158">
        <v>137</v>
      </c>
      <c r="B26" s="68">
        <v>110</v>
      </c>
      <c r="C26" s="68" t="s">
        <v>840</v>
      </c>
      <c r="D26" s="68" t="s">
        <v>1300</v>
      </c>
      <c r="E26" s="78" t="s">
        <v>1301</v>
      </c>
      <c r="F26" s="69" t="s">
        <v>1207</v>
      </c>
      <c r="G26" s="159" t="s">
        <v>1208</v>
      </c>
      <c r="H26" s="68" t="s">
        <v>1207</v>
      </c>
      <c r="I26" s="68" t="s">
        <v>618</v>
      </c>
      <c r="J26" s="104" t="s">
        <v>1300</v>
      </c>
      <c r="K26" s="89" t="s">
        <v>1210</v>
      </c>
      <c r="L26" s="68" t="s">
        <v>545</v>
      </c>
      <c r="M26" s="68" t="s">
        <v>545</v>
      </c>
      <c r="N26" s="78" t="s">
        <v>86</v>
      </c>
      <c r="O26" s="68"/>
      <c r="P26" s="161" t="s">
        <v>1302</v>
      </c>
      <c r="Q26" s="104"/>
      <c r="R26" s="104"/>
      <c r="S26" s="68"/>
      <c r="T26" s="89" t="s">
        <v>16</v>
      </c>
      <c r="U26" s="89"/>
      <c r="V26" s="159" t="s">
        <v>1208</v>
      </c>
      <c r="W26" s="89"/>
      <c r="X26" s="163"/>
      <c r="Y26" s="68" t="s">
        <v>16</v>
      </c>
      <c r="Z26" s="75"/>
      <c r="AA26" s="68"/>
      <c r="AB26" s="76"/>
      <c r="AC26" s="68">
        <v>0</v>
      </c>
      <c r="AD26" s="68">
        <v>1</v>
      </c>
      <c r="AE26" s="68">
        <v>1</v>
      </c>
      <c r="AF26" s="77" t="s">
        <v>553</v>
      </c>
      <c r="AG26" s="78" t="s">
        <v>86</v>
      </c>
      <c r="AH26" s="78" t="s">
        <v>256</v>
      </c>
      <c r="AI26" s="193"/>
      <c r="AJ26" s="68"/>
      <c r="AK26" s="68"/>
      <c r="AL26" s="68"/>
      <c r="AM26" s="68"/>
      <c r="AN26" s="68"/>
      <c r="AO26" s="163"/>
      <c r="AP26" s="163"/>
      <c r="AQ26" s="163"/>
      <c r="AR26" s="163"/>
      <c r="AS26" s="68"/>
      <c r="AT26" s="68"/>
      <c r="AU26" s="70" t="s">
        <v>747</v>
      </c>
      <c r="AV26" s="163" t="s">
        <v>556</v>
      </c>
      <c r="AW26" s="163"/>
      <c r="AX26" s="163"/>
      <c r="AY26" s="163" t="s">
        <v>556</v>
      </c>
      <c r="AZ26" s="163"/>
      <c r="BA26" s="163"/>
      <c r="BB26" s="89"/>
      <c r="BC26" s="163"/>
      <c r="BD26" s="163"/>
      <c r="BE26" s="163"/>
      <c r="BF26" s="163"/>
      <c r="BG26" s="163"/>
      <c r="BH26" s="68"/>
      <c r="BI26" s="68"/>
      <c r="BJ26" s="163" t="s">
        <v>1303</v>
      </c>
      <c r="BK26" s="167"/>
      <c r="BL26" s="167" t="s">
        <v>1304</v>
      </c>
      <c r="BM26" s="17" t="s">
        <v>1213</v>
      </c>
      <c r="BN26" s="168" t="s">
        <v>565</v>
      </c>
    </row>
    <row r="27" spans="1:66" s="7" customFormat="1" ht="21" customHeight="1" x14ac:dyDescent="0.55000000000000004">
      <c r="A27" s="158" t="s">
        <v>616</v>
      </c>
      <c r="B27" s="68">
        <v>232</v>
      </c>
      <c r="C27" s="68"/>
      <c r="D27" s="68"/>
      <c r="E27" s="68"/>
      <c r="F27" s="69" t="s">
        <v>1207</v>
      </c>
      <c r="G27" s="159" t="s">
        <v>1208</v>
      </c>
      <c r="H27" s="68" t="s">
        <v>1207</v>
      </c>
      <c r="I27" s="68" t="s">
        <v>55</v>
      </c>
      <c r="J27" s="104" t="s">
        <v>1300</v>
      </c>
      <c r="K27" s="89" t="s">
        <v>1210</v>
      </c>
      <c r="L27" s="68" t="s">
        <v>545</v>
      </c>
      <c r="M27" s="68" t="s">
        <v>545</v>
      </c>
      <c r="N27" s="78" t="s">
        <v>86</v>
      </c>
      <c r="O27" s="68"/>
      <c r="P27" s="161" t="s">
        <v>1305</v>
      </c>
      <c r="Q27" s="104"/>
      <c r="R27" s="104"/>
      <c r="S27" s="68"/>
      <c r="T27" s="89" t="s">
        <v>16</v>
      </c>
      <c r="U27" s="89"/>
      <c r="V27" s="159" t="s">
        <v>1208</v>
      </c>
      <c r="W27" s="89"/>
      <c r="X27" s="163"/>
      <c r="Y27" s="68" t="s">
        <v>16</v>
      </c>
      <c r="Z27" s="75"/>
      <c r="AA27" s="68"/>
      <c r="AB27" s="76"/>
      <c r="AC27" s="68">
        <v>1</v>
      </c>
      <c r="AD27" s="68">
        <v>0</v>
      </c>
      <c r="AE27" s="68">
        <v>-1</v>
      </c>
      <c r="AF27" s="77" t="s">
        <v>553</v>
      </c>
      <c r="AG27" s="78" t="s">
        <v>86</v>
      </c>
      <c r="AH27" s="78" t="s">
        <v>256</v>
      </c>
      <c r="AI27" s="193"/>
      <c r="AJ27" s="68"/>
      <c r="AK27" s="68"/>
      <c r="AL27" s="68"/>
      <c r="AM27" s="68"/>
      <c r="AN27" s="68"/>
      <c r="AO27" s="163"/>
      <c r="AP27" s="163"/>
      <c r="AQ27" s="163"/>
      <c r="AR27" s="163"/>
      <c r="AS27" s="68"/>
      <c r="AT27" s="68"/>
      <c r="AU27" s="70" t="s">
        <v>747</v>
      </c>
      <c r="AV27" s="163" t="s">
        <v>556</v>
      </c>
      <c r="AW27" s="163"/>
      <c r="AX27" s="163"/>
      <c r="AY27" s="163" t="s">
        <v>556</v>
      </c>
      <c r="AZ27" s="163"/>
      <c r="BA27" s="163"/>
      <c r="BB27" s="89"/>
      <c r="BC27" s="163"/>
      <c r="BD27" s="163"/>
      <c r="BE27" s="163"/>
      <c r="BF27" s="163"/>
      <c r="BG27" s="163"/>
      <c r="BH27" s="68"/>
      <c r="BI27" s="68"/>
      <c r="BJ27" s="163" t="s">
        <v>1303</v>
      </c>
      <c r="BK27" s="167"/>
      <c r="BL27" s="167"/>
      <c r="BM27" s="17" t="s">
        <v>1213</v>
      </c>
      <c r="BN27" s="81" t="s">
        <v>1306</v>
      </c>
    </row>
    <row r="28" spans="1:66" s="7" customFormat="1" ht="36" customHeight="1" x14ac:dyDescent="0.55000000000000004">
      <c r="A28" s="158">
        <v>1</v>
      </c>
      <c r="B28" s="68">
        <v>242</v>
      </c>
      <c r="C28" s="68"/>
      <c r="D28" s="68"/>
      <c r="E28" s="68"/>
      <c r="F28" s="69" t="s">
        <v>541</v>
      </c>
      <c r="G28" s="159" t="s">
        <v>1208</v>
      </c>
      <c r="H28" s="68" t="s">
        <v>541</v>
      </c>
      <c r="I28" s="68" t="s">
        <v>55</v>
      </c>
      <c r="J28" s="104" t="s">
        <v>648</v>
      </c>
      <c r="K28" s="89" t="s">
        <v>1210</v>
      </c>
      <c r="L28" s="68" t="s">
        <v>545</v>
      </c>
      <c r="M28" s="68" t="s">
        <v>545</v>
      </c>
      <c r="N28" s="72" t="s">
        <v>546</v>
      </c>
      <c r="O28" s="68"/>
      <c r="P28" s="161" t="s">
        <v>1307</v>
      </c>
      <c r="Q28" s="104"/>
      <c r="R28" s="104"/>
      <c r="S28" s="68"/>
      <c r="T28" s="89" t="s">
        <v>16</v>
      </c>
      <c r="U28" s="89"/>
      <c r="V28" s="159" t="s">
        <v>1208</v>
      </c>
      <c r="W28" s="89" t="s">
        <v>16</v>
      </c>
      <c r="X28" s="163"/>
      <c r="Y28" s="202" t="s">
        <v>16</v>
      </c>
      <c r="Z28" s="75"/>
      <c r="AA28" s="68"/>
      <c r="AB28" s="76"/>
      <c r="AC28" s="68">
        <v>1</v>
      </c>
      <c r="AD28" s="68">
        <v>0</v>
      </c>
      <c r="AE28" s="68">
        <v>-1</v>
      </c>
      <c r="AF28" s="77" t="s">
        <v>553</v>
      </c>
      <c r="AG28" s="78" t="s">
        <v>292</v>
      </c>
      <c r="AH28" s="79" t="s">
        <v>293</v>
      </c>
      <c r="AI28" s="193"/>
      <c r="AJ28" s="68"/>
      <c r="AK28" s="68"/>
      <c r="AL28" s="68" t="s">
        <v>199</v>
      </c>
      <c r="AM28" s="68" t="s">
        <v>199</v>
      </c>
      <c r="AN28" s="68" t="s">
        <v>200</v>
      </c>
      <c r="AO28" s="163"/>
      <c r="AP28" s="163"/>
      <c r="AQ28" s="163"/>
      <c r="AR28" s="163"/>
      <c r="AS28" s="68"/>
      <c r="AT28" s="68"/>
      <c r="AU28" s="70" t="s">
        <v>1226</v>
      </c>
      <c r="AV28" s="68" t="s">
        <v>556</v>
      </c>
      <c r="AW28" s="68"/>
      <c r="AX28" s="68" t="s">
        <v>556</v>
      </c>
      <c r="AY28" s="68"/>
      <c r="AZ28" s="68" t="s">
        <v>556</v>
      </c>
      <c r="BA28" s="68"/>
      <c r="BB28" s="159" t="s">
        <v>1308</v>
      </c>
      <c r="BC28" s="163"/>
      <c r="BD28" s="163"/>
      <c r="BE28" s="163"/>
      <c r="BF28" s="163"/>
      <c r="BG28" s="163"/>
      <c r="BH28" s="68"/>
      <c r="BI28" s="68"/>
      <c r="BJ28" s="163"/>
      <c r="BK28" s="167"/>
      <c r="BL28" s="167" t="s">
        <v>653</v>
      </c>
      <c r="BM28" s="81" t="s">
        <v>564</v>
      </c>
      <c r="BN28" s="262"/>
    </row>
    <row r="29" spans="1:66" s="7" customFormat="1" ht="22.5" customHeight="1" x14ac:dyDescent="0.55000000000000004">
      <c r="A29" s="158">
        <v>3</v>
      </c>
      <c r="B29" s="68">
        <v>244</v>
      </c>
      <c r="C29" s="68"/>
      <c r="D29" s="68"/>
      <c r="E29" s="68"/>
      <c r="F29" s="69" t="s">
        <v>541</v>
      </c>
      <c r="G29" s="159" t="s">
        <v>1208</v>
      </c>
      <c r="H29" s="68" t="s">
        <v>541</v>
      </c>
      <c r="I29" s="68" t="s">
        <v>618</v>
      </c>
      <c r="J29" s="104" t="s">
        <v>648</v>
      </c>
      <c r="K29" s="89" t="s">
        <v>1210</v>
      </c>
      <c r="L29" s="68" t="s">
        <v>545</v>
      </c>
      <c r="M29" s="68" t="s">
        <v>545</v>
      </c>
      <c r="N29" s="72" t="s">
        <v>546</v>
      </c>
      <c r="O29" s="68"/>
      <c r="P29" s="161" t="s">
        <v>1309</v>
      </c>
      <c r="Q29" s="104"/>
      <c r="R29" s="104"/>
      <c r="S29" s="68"/>
      <c r="T29" s="89" t="s">
        <v>16</v>
      </c>
      <c r="U29" s="89"/>
      <c r="V29" s="159" t="s">
        <v>1208</v>
      </c>
      <c r="W29" s="89" t="s">
        <v>16</v>
      </c>
      <c r="X29" s="163"/>
      <c r="Y29" s="68" t="s">
        <v>16</v>
      </c>
      <c r="Z29" s="75"/>
      <c r="AA29" s="68"/>
      <c r="AB29" s="76"/>
      <c r="AC29" s="68">
        <v>1</v>
      </c>
      <c r="AD29" s="68">
        <v>0</v>
      </c>
      <c r="AE29" s="68">
        <v>-1</v>
      </c>
      <c r="AF29" s="77" t="s">
        <v>553</v>
      </c>
      <c r="AG29" s="78" t="s">
        <v>292</v>
      </c>
      <c r="AH29" s="79" t="s">
        <v>293</v>
      </c>
      <c r="AI29" s="193"/>
      <c r="AJ29" s="68"/>
      <c r="AK29" s="68"/>
      <c r="AL29" s="68" t="s">
        <v>199</v>
      </c>
      <c r="AM29" s="68" t="s">
        <v>199</v>
      </c>
      <c r="AN29" s="68" t="s">
        <v>200</v>
      </c>
      <c r="AO29" s="163"/>
      <c r="AP29" s="163"/>
      <c r="AQ29" s="163"/>
      <c r="AR29" s="163"/>
      <c r="AS29" s="68"/>
      <c r="AT29" s="68"/>
      <c r="AU29" s="70" t="s">
        <v>1226</v>
      </c>
      <c r="AV29" s="68" t="s">
        <v>556</v>
      </c>
      <c r="AW29" s="68"/>
      <c r="AX29" s="68" t="s">
        <v>556</v>
      </c>
      <c r="AY29" s="68"/>
      <c r="AZ29" s="68" t="s">
        <v>556</v>
      </c>
      <c r="BA29" s="68"/>
      <c r="BB29" s="159" t="s">
        <v>1310</v>
      </c>
      <c r="BC29" s="163"/>
      <c r="BD29" s="163"/>
      <c r="BE29" s="163"/>
      <c r="BF29" s="163"/>
      <c r="BG29" s="163"/>
      <c r="BH29" s="68"/>
      <c r="BI29" s="68"/>
      <c r="BJ29" s="163"/>
      <c r="BK29" s="167"/>
      <c r="BL29" s="167" t="s">
        <v>653</v>
      </c>
      <c r="BM29" s="81" t="s">
        <v>564</v>
      </c>
      <c r="BN29" s="81" t="s">
        <v>565</v>
      </c>
    </row>
    <row r="30" spans="1:66" s="7" customFormat="1" ht="198" customHeight="1" x14ac:dyDescent="0.55000000000000004">
      <c r="A30" s="158" t="s">
        <v>616</v>
      </c>
      <c r="B30" s="68">
        <v>245</v>
      </c>
      <c r="C30" s="68"/>
      <c r="D30" s="68"/>
      <c r="E30" s="68"/>
      <c r="F30" s="69" t="s">
        <v>541</v>
      </c>
      <c r="G30" s="159" t="s">
        <v>1208</v>
      </c>
      <c r="H30" s="68" t="s">
        <v>541</v>
      </c>
      <c r="I30" s="68" t="s">
        <v>55</v>
      </c>
      <c r="J30" s="104" t="s">
        <v>654</v>
      </c>
      <c r="K30" s="89" t="s">
        <v>1210</v>
      </c>
      <c r="L30" s="68" t="s">
        <v>545</v>
      </c>
      <c r="M30" s="68" t="s">
        <v>545</v>
      </c>
      <c r="N30" s="72" t="s">
        <v>546</v>
      </c>
      <c r="O30" s="68"/>
      <c r="P30" s="161" t="s">
        <v>1311</v>
      </c>
      <c r="Q30" s="104"/>
      <c r="R30" s="104"/>
      <c r="S30" s="68"/>
      <c r="T30" s="89" t="s">
        <v>16</v>
      </c>
      <c r="U30" s="89"/>
      <c r="V30" s="159" t="s">
        <v>1208</v>
      </c>
      <c r="W30" s="89"/>
      <c r="X30" s="163"/>
      <c r="Y30" s="202" t="s">
        <v>13</v>
      </c>
      <c r="Z30" s="68"/>
      <c r="AA30" s="88"/>
      <c r="AB30" s="68"/>
      <c r="AC30" s="68">
        <v>1</v>
      </c>
      <c r="AD30" s="68">
        <v>0</v>
      </c>
      <c r="AE30" s="68">
        <v>-1</v>
      </c>
      <c r="AF30" s="77" t="s">
        <v>553</v>
      </c>
      <c r="AG30" s="78" t="s">
        <v>292</v>
      </c>
      <c r="AH30" s="79" t="s">
        <v>293</v>
      </c>
      <c r="AI30" s="193"/>
      <c r="AJ30" s="68"/>
      <c r="AK30" s="68"/>
      <c r="AL30" s="68" t="s">
        <v>301</v>
      </c>
      <c r="AM30" s="68" t="s">
        <v>301</v>
      </c>
      <c r="AN30" s="68"/>
      <c r="AO30" s="163"/>
      <c r="AP30" s="163"/>
      <c r="AQ30" s="163"/>
      <c r="AR30" s="163"/>
      <c r="AS30" s="68"/>
      <c r="AT30" s="68"/>
      <c r="AU30" s="68"/>
      <c r="AV30" s="68"/>
      <c r="AW30" s="68"/>
      <c r="AX30" s="68"/>
      <c r="AY30" s="68"/>
      <c r="AZ30" s="68"/>
      <c r="BA30" s="68"/>
      <c r="BB30" s="163"/>
      <c r="BC30" s="163"/>
      <c r="BD30" s="163"/>
      <c r="BE30" s="163"/>
      <c r="BF30" s="163"/>
      <c r="BG30" s="163"/>
      <c r="BH30" s="68"/>
      <c r="BI30" s="68"/>
      <c r="BJ30" s="163"/>
      <c r="BK30" s="167"/>
      <c r="BL30" s="167"/>
      <c r="BM30" s="81" t="s">
        <v>564</v>
      </c>
      <c r="BN30" s="85" t="s">
        <v>187</v>
      </c>
    </row>
    <row r="31" spans="1:66" s="7" customFormat="1" ht="36" x14ac:dyDescent="0.55000000000000004">
      <c r="A31" s="158" t="s">
        <v>616</v>
      </c>
      <c r="B31" s="68">
        <v>247</v>
      </c>
      <c r="C31" s="68"/>
      <c r="D31" s="68"/>
      <c r="E31" s="68"/>
      <c r="F31" s="69" t="s">
        <v>541</v>
      </c>
      <c r="G31" s="159" t="s">
        <v>1208</v>
      </c>
      <c r="H31" s="68" t="s">
        <v>541</v>
      </c>
      <c r="I31" s="68" t="s">
        <v>618</v>
      </c>
      <c r="J31" s="104" t="s">
        <v>654</v>
      </c>
      <c r="K31" s="89" t="s">
        <v>1210</v>
      </c>
      <c r="L31" s="68" t="s">
        <v>545</v>
      </c>
      <c r="M31" s="68" t="s">
        <v>545</v>
      </c>
      <c r="N31" s="72" t="s">
        <v>546</v>
      </c>
      <c r="O31" s="68"/>
      <c r="P31" s="161" t="s">
        <v>1312</v>
      </c>
      <c r="Q31" s="104"/>
      <c r="R31" s="104"/>
      <c r="S31" s="68"/>
      <c r="T31" s="89" t="s">
        <v>16</v>
      </c>
      <c r="U31" s="89"/>
      <c r="V31" s="159" t="s">
        <v>1208</v>
      </c>
      <c r="W31" s="89"/>
      <c r="X31" s="163"/>
      <c r="Y31" s="68" t="s">
        <v>13</v>
      </c>
      <c r="Z31" s="68"/>
      <c r="AA31" s="68"/>
      <c r="AB31" s="68"/>
      <c r="AC31" s="68">
        <v>1</v>
      </c>
      <c r="AD31" s="68">
        <v>0</v>
      </c>
      <c r="AE31" s="68">
        <v>-1</v>
      </c>
      <c r="AF31" s="77" t="s">
        <v>553</v>
      </c>
      <c r="AG31" s="78" t="s">
        <v>292</v>
      </c>
      <c r="AH31" s="79" t="s">
        <v>293</v>
      </c>
      <c r="AI31" s="193"/>
      <c r="AJ31" s="68"/>
      <c r="AK31" s="123"/>
      <c r="AL31" s="68" t="s">
        <v>301</v>
      </c>
      <c r="AM31" s="68" t="s">
        <v>301</v>
      </c>
      <c r="AN31" s="68"/>
      <c r="AO31" s="163"/>
      <c r="AP31" s="163"/>
      <c r="AQ31" s="163"/>
      <c r="AR31" s="163"/>
      <c r="AS31" s="68"/>
      <c r="AT31" s="68"/>
      <c r="AU31" s="68"/>
      <c r="AV31" s="68"/>
      <c r="AW31" s="68"/>
      <c r="AX31" s="68"/>
      <c r="AY31" s="68"/>
      <c r="AZ31" s="68"/>
      <c r="BA31" s="68"/>
      <c r="BB31" s="163"/>
      <c r="BC31" s="163"/>
      <c r="BD31" s="163"/>
      <c r="BE31" s="163"/>
      <c r="BF31" s="163"/>
      <c r="BG31" s="163"/>
      <c r="BH31" s="68"/>
      <c r="BI31" s="68"/>
      <c r="BJ31" s="163"/>
      <c r="BK31" s="167"/>
      <c r="BL31" s="167"/>
      <c r="BM31" s="81" t="s">
        <v>564</v>
      </c>
      <c r="BN31" s="85" t="s">
        <v>565</v>
      </c>
    </row>
    <row r="32" spans="1:66" s="7" customFormat="1" ht="36" x14ac:dyDescent="0.55000000000000004">
      <c r="A32" s="158" t="s">
        <v>616</v>
      </c>
      <c r="B32" s="68">
        <v>18</v>
      </c>
      <c r="C32" s="68" t="s">
        <v>618</v>
      </c>
      <c r="D32" s="68" t="s">
        <v>315</v>
      </c>
      <c r="E32" s="68"/>
      <c r="F32" s="69" t="s">
        <v>618</v>
      </c>
      <c r="G32" s="159" t="s">
        <v>1208</v>
      </c>
      <c r="H32" s="68" t="s">
        <v>568</v>
      </c>
      <c r="I32" s="68" t="s">
        <v>618</v>
      </c>
      <c r="J32" s="104" t="s">
        <v>315</v>
      </c>
      <c r="K32" s="89" t="s">
        <v>1210</v>
      </c>
      <c r="L32" s="68" t="s">
        <v>571</v>
      </c>
      <c r="M32" s="68" t="s">
        <v>545</v>
      </c>
      <c r="N32" s="78" t="s">
        <v>199</v>
      </c>
      <c r="O32" s="68"/>
      <c r="P32" s="89" t="s">
        <v>1313</v>
      </c>
      <c r="Q32" s="104"/>
      <c r="R32" s="104"/>
      <c r="S32" s="68"/>
      <c r="T32" s="89" t="s">
        <v>16</v>
      </c>
      <c r="U32" s="89" t="s">
        <v>574</v>
      </c>
      <c r="V32" s="159" t="s">
        <v>1208</v>
      </c>
      <c r="W32" s="89" t="s">
        <v>16</v>
      </c>
      <c r="X32" s="163"/>
      <c r="Y32" s="68" t="s">
        <v>16</v>
      </c>
      <c r="Z32" s="68"/>
      <c r="AA32" s="125"/>
      <c r="AB32" s="70"/>
      <c r="AC32" s="68">
        <v>0</v>
      </c>
      <c r="AD32" s="68">
        <v>1</v>
      </c>
      <c r="AE32" s="68">
        <v>1</v>
      </c>
      <c r="AF32" s="77" t="s">
        <v>624</v>
      </c>
      <c r="AG32" s="78" t="s">
        <v>199</v>
      </c>
      <c r="AH32" s="78" t="s">
        <v>317</v>
      </c>
      <c r="AI32" s="193"/>
      <c r="AJ32" s="68"/>
      <c r="AK32" s="123"/>
      <c r="AL32" s="68" t="s">
        <v>199</v>
      </c>
      <c r="AM32" s="68" t="s">
        <v>199</v>
      </c>
      <c r="AN32" s="68" t="s">
        <v>200</v>
      </c>
      <c r="AO32" s="163"/>
      <c r="AP32" s="163"/>
      <c r="AQ32" s="163"/>
      <c r="AR32" s="163"/>
      <c r="AS32" s="68"/>
      <c r="AT32" s="68"/>
      <c r="AU32" s="68" t="s">
        <v>763</v>
      </c>
      <c r="AV32" s="68" t="s">
        <v>556</v>
      </c>
      <c r="AW32" s="68"/>
      <c r="AX32" s="68"/>
      <c r="AY32" s="68"/>
      <c r="AZ32" s="68"/>
      <c r="BA32" s="68"/>
      <c r="BB32" s="163"/>
      <c r="BC32" s="163"/>
      <c r="BD32" s="163"/>
      <c r="BE32" s="163"/>
      <c r="BF32" s="163"/>
      <c r="BG32" s="163"/>
      <c r="BH32" s="68"/>
      <c r="BI32" s="68"/>
      <c r="BJ32" s="163" t="s">
        <v>1314</v>
      </c>
      <c r="BK32" s="167"/>
      <c r="BL32" s="167"/>
      <c r="BM32" s="17" t="s">
        <v>607</v>
      </c>
      <c r="BN32" s="83"/>
    </row>
    <row r="33" spans="1:66" s="7" customFormat="1" ht="16.5" customHeight="1" x14ac:dyDescent="0.55000000000000004">
      <c r="A33" s="158">
        <v>127</v>
      </c>
      <c r="B33" s="68">
        <v>200</v>
      </c>
      <c r="C33" s="68" t="s">
        <v>118</v>
      </c>
      <c r="D33" s="68" t="s">
        <v>1315</v>
      </c>
      <c r="E33" s="68"/>
      <c r="F33" s="69" t="s">
        <v>1316</v>
      </c>
      <c r="G33" s="159" t="s">
        <v>1208</v>
      </c>
      <c r="H33" s="68" t="s">
        <v>1316</v>
      </c>
      <c r="I33" s="68" t="s">
        <v>118</v>
      </c>
      <c r="J33" s="104" t="s">
        <v>1315</v>
      </c>
      <c r="K33" s="89" t="s">
        <v>1210</v>
      </c>
      <c r="L33" s="68" t="s">
        <v>571</v>
      </c>
      <c r="M33" s="68" t="s">
        <v>545</v>
      </c>
      <c r="N33" s="78" t="s">
        <v>86</v>
      </c>
      <c r="O33" s="68"/>
      <c r="P33" s="161" t="s">
        <v>1317</v>
      </c>
      <c r="Q33" s="104"/>
      <c r="R33" s="104"/>
      <c r="S33" s="68"/>
      <c r="T33" s="89" t="s">
        <v>16</v>
      </c>
      <c r="U33" s="89"/>
      <c r="V33" s="159" t="s">
        <v>1208</v>
      </c>
      <c r="W33" s="89"/>
      <c r="X33" s="163"/>
      <c r="Y33" s="68" t="s">
        <v>16</v>
      </c>
      <c r="Z33" s="75"/>
      <c r="AA33" s="68"/>
      <c r="AB33" s="76"/>
      <c r="AC33" s="68">
        <v>0</v>
      </c>
      <c r="AD33" s="68">
        <v>1</v>
      </c>
      <c r="AE33" s="68">
        <v>1</v>
      </c>
      <c r="AF33" s="77" t="s">
        <v>624</v>
      </c>
      <c r="AG33" s="78" t="s">
        <v>86</v>
      </c>
      <c r="AH33" s="78" t="s">
        <v>256</v>
      </c>
      <c r="AI33" s="193"/>
      <c r="AJ33" s="68"/>
      <c r="AK33" s="68"/>
      <c r="AL33" s="68" t="s">
        <v>327</v>
      </c>
      <c r="AM33" s="68" t="s">
        <v>327</v>
      </c>
      <c r="AN33" s="68"/>
      <c r="AO33" s="163"/>
      <c r="AP33" s="163"/>
      <c r="AQ33" s="163"/>
      <c r="AR33" s="89" t="s">
        <v>1318</v>
      </c>
      <c r="AS33" s="68" t="s">
        <v>1319</v>
      </c>
      <c r="AT33" s="68"/>
      <c r="AU33" s="68" t="s">
        <v>1320</v>
      </c>
      <c r="AV33" s="68"/>
      <c r="AW33" s="68"/>
      <c r="AX33" s="68" t="s">
        <v>556</v>
      </c>
      <c r="AY33" s="68"/>
      <c r="AZ33" s="68"/>
      <c r="BA33" s="68"/>
      <c r="BB33" s="163" t="s">
        <v>1321</v>
      </c>
      <c r="BC33" s="163"/>
      <c r="BD33" s="163"/>
      <c r="BE33" s="163"/>
      <c r="BF33" s="163"/>
      <c r="BG33" s="163"/>
      <c r="BH33" s="68"/>
      <c r="BI33" s="68"/>
      <c r="BJ33" s="89" t="s">
        <v>1322</v>
      </c>
      <c r="BK33" s="167"/>
      <c r="BL33" s="167" t="s">
        <v>1323</v>
      </c>
      <c r="BM33" s="17" t="s">
        <v>564</v>
      </c>
      <c r="BN33" s="85" t="s">
        <v>187</v>
      </c>
    </row>
    <row r="34" spans="1:66" s="7" customFormat="1" ht="16.5" customHeight="1" x14ac:dyDescent="0.55000000000000004">
      <c r="A34" s="158" t="s">
        <v>616</v>
      </c>
      <c r="B34" s="68">
        <v>199</v>
      </c>
      <c r="C34" s="68" t="s">
        <v>118</v>
      </c>
      <c r="D34" s="68" t="s">
        <v>1324</v>
      </c>
      <c r="E34" s="68"/>
      <c r="F34" s="69" t="s">
        <v>1316</v>
      </c>
      <c r="G34" s="159" t="s">
        <v>1208</v>
      </c>
      <c r="H34" s="68" t="s">
        <v>1316</v>
      </c>
      <c r="I34" s="68" t="s">
        <v>118</v>
      </c>
      <c r="J34" s="104" t="s">
        <v>1324</v>
      </c>
      <c r="K34" s="89" t="s">
        <v>1210</v>
      </c>
      <c r="L34" s="68" t="s">
        <v>571</v>
      </c>
      <c r="M34" s="68" t="s">
        <v>545</v>
      </c>
      <c r="N34" s="78" t="s">
        <v>86</v>
      </c>
      <c r="O34" s="68"/>
      <c r="P34" s="161" t="s">
        <v>1325</v>
      </c>
      <c r="Q34" s="104"/>
      <c r="R34" s="104"/>
      <c r="S34" s="79" t="s">
        <v>1326</v>
      </c>
      <c r="T34" s="89" t="s">
        <v>16</v>
      </c>
      <c r="U34" s="89"/>
      <c r="V34" s="159" t="s">
        <v>1208</v>
      </c>
      <c r="W34" s="89"/>
      <c r="X34" s="163"/>
      <c r="Y34" s="68" t="s">
        <v>16</v>
      </c>
      <c r="Z34" s="75"/>
      <c r="AA34" s="68"/>
      <c r="AB34" s="76"/>
      <c r="AC34" s="68">
        <v>0</v>
      </c>
      <c r="AD34" s="68">
        <v>1</v>
      </c>
      <c r="AE34" s="68">
        <v>1</v>
      </c>
      <c r="AF34" s="77" t="s">
        <v>624</v>
      </c>
      <c r="AG34" s="78" t="s">
        <v>86</v>
      </c>
      <c r="AH34" s="78" t="s">
        <v>256</v>
      </c>
      <c r="AI34" s="193"/>
      <c r="AJ34" s="68"/>
      <c r="AK34" s="68"/>
      <c r="AL34" s="68" t="s">
        <v>327</v>
      </c>
      <c r="AM34" s="68" t="s">
        <v>327</v>
      </c>
      <c r="AN34" s="68"/>
      <c r="AO34" s="163"/>
      <c r="AP34" s="163"/>
      <c r="AQ34" s="163"/>
      <c r="AR34" s="163"/>
      <c r="AS34" s="68"/>
      <c r="AT34" s="68"/>
      <c r="AU34" s="68" t="s">
        <v>1320</v>
      </c>
      <c r="AV34" s="68"/>
      <c r="AW34" s="68"/>
      <c r="AX34" s="68" t="s">
        <v>556</v>
      </c>
      <c r="AY34" s="68"/>
      <c r="AZ34" s="68"/>
      <c r="BA34" s="68"/>
      <c r="BB34" s="163" t="s">
        <v>1321</v>
      </c>
      <c r="BC34" s="163"/>
      <c r="BD34" s="163"/>
      <c r="BE34" s="163"/>
      <c r="BF34" s="163"/>
      <c r="BG34" s="163"/>
      <c r="BH34" s="68"/>
      <c r="BI34" s="68"/>
      <c r="BJ34" s="89" t="s">
        <v>1322</v>
      </c>
      <c r="BK34" s="167"/>
      <c r="BL34" s="167" t="s">
        <v>1323</v>
      </c>
      <c r="BM34" s="17" t="s">
        <v>564</v>
      </c>
      <c r="BN34" s="168" t="s">
        <v>565</v>
      </c>
    </row>
    <row r="35" spans="1:66" s="280" customFormat="1" ht="37.4" customHeight="1" x14ac:dyDescent="0.55000000000000004">
      <c r="A35" s="158" t="s">
        <v>616</v>
      </c>
      <c r="B35" s="68">
        <v>211</v>
      </c>
      <c r="C35" s="68" t="s">
        <v>728</v>
      </c>
      <c r="D35" s="68" t="s">
        <v>1327</v>
      </c>
      <c r="E35" s="68"/>
      <c r="F35" s="69" t="s">
        <v>728</v>
      </c>
      <c r="G35" s="159" t="s">
        <v>1208</v>
      </c>
      <c r="H35" s="68" t="s">
        <v>593</v>
      </c>
      <c r="I35" s="68" t="s">
        <v>118</v>
      </c>
      <c r="J35" s="161" t="s">
        <v>1328</v>
      </c>
      <c r="K35" s="89" t="s">
        <v>1210</v>
      </c>
      <c r="L35" s="68" t="s">
        <v>571</v>
      </c>
      <c r="M35" s="68" t="s">
        <v>545</v>
      </c>
      <c r="N35" s="78" t="s">
        <v>1329</v>
      </c>
      <c r="O35" s="68"/>
      <c r="P35" s="161" t="s">
        <v>1330</v>
      </c>
      <c r="Q35" s="161"/>
      <c r="R35" s="161"/>
      <c r="S35" s="68"/>
      <c r="T35" s="89" t="s">
        <v>16</v>
      </c>
      <c r="U35" s="89"/>
      <c r="V35" s="159" t="s">
        <v>1208</v>
      </c>
      <c r="W35" s="89"/>
      <c r="X35" s="163"/>
      <c r="Y35" s="68" t="s">
        <v>16</v>
      </c>
      <c r="Z35" s="75"/>
      <c r="AA35" s="68"/>
      <c r="AB35" s="76"/>
      <c r="AC35" s="68">
        <v>0</v>
      </c>
      <c r="AD35" s="68">
        <v>1</v>
      </c>
      <c r="AE35" s="68">
        <v>1</v>
      </c>
      <c r="AF35" s="77" t="s">
        <v>624</v>
      </c>
      <c r="AG35" s="78" t="s">
        <v>1329</v>
      </c>
      <c r="AH35" s="78" t="s">
        <v>1331</v>
      </c>
      <c r="AI35" s="193"/>
      <c r="AJ35" s="68"/>
      <c r="AK35" s="68"/>
      <c r="AL35" s="68"/>
      <c r="AM35" s="68"/>
      <c r="AN35" s="68"/>
      <c r="AO35" s="163"/>
      <c r="AP35" s="163"/>
      <c r="AQ35" s="163"/>
      <c r="AR35" s="163"/>
      <c r="AS35" s="68"/>
      <c r="AT35" s="68"/>
      <c r="AU35" s="68"/>
      <c r="AV35" s="68"/>
      <c r="AW35" s="68"/>
      <c r="AX35" s="68"/>
      <c r="AY35" s="68"/>
      <c r="AZ35" s="68"/>
      <c r="BA35" s="68"/>
      <c r="BB35" s="163"/>
      <c r="BC35" s="163"/>
      <c r="BD35" s="163"/>
      <c r="BE35" s="163"/>
      <c r="BF35" s="163"/>
      <c r="BG35" s="163"/>
      <c r="BH35" s="68"/>
      <c r="BI35" s="68"/>
      <c r="BJ35" s="163"/>
      <c r="BK35" s="167"/>
      <c r="BL35" s="277" t="s">
        <v>1252</v>
      </c>
      <c r="BM35" s="92" t="s">
        <v>702</v>
      </c>
      <c r="BN35" s="81" t="s">
        <v>565</v>
      </c>
    </row>
    <row r="36" spans="1:66" s="7" customFormat="1" ht="37.4" customHeight="1" x14ac:dyDescent="0.55000000000000004">
      <c r="A36" s="158">
        <v>4</v>
      </c>
      <c r="B36" s="68">
        <v>210</v>
      </c>
      <c r="C36" s="68" t="s">
        <v>728</v>
      </c>
      <c r="D36" s="68" t="s">
        <v>1332</v>
      </c>
      <c r="E36" s="68"/>
      <c r="F36" s="69" t="s">
        <v>728</v>
      </c>
      <c r="G36" s="159" t="s">
        <v>1208</v>
      </c>
      <c r="H36" s="68" t="s">
        <v>593</v>
      </c>
      <c r="I36" s="68" t="s">
        <v>118</v>
      </c>
      <c r="J36" s="89" t="s">
        <v>1332</v>
      </c>
      <c r="K36" s="89" t="s">
        <v>1210</v>
      </c>
      <c r="L36" s="68" t="s">
        <v>571</v>
      </c>
      <c r="M36" s="68" t="s">
        <v>545</v>
      </c>
      <c r="N36" s="78" t="s">
        <v>1329</v>
      </c>
      <c r="O36" s="68"/>
      <c r="P36" s="161" t="s">
        <v>1333</v>
      </c>
      <c r="Q36" s="89"/>
      <c r="R36" s="89"/>
      <c r="S36" s="68"/>
      <c r="T36" s="89" t="s">
        <v>16</v>
      </c>
      <c r="U36" s="89"/>
      <c r="V36" s="159" t="s">
        <v>1208</v>
      </c>
      <c r="W36" s="89"/>
      <c r="X36" s="163"/>
      <c r="Y36" s="68" t="s">
        <v>16</v>
      </c>
      <c r="Z36" s="75"/>
      <c r="AA36" s="68"/>
      <c r="AB36" s="76"/>
      <c r="AC36" s="68">
        <v>0</v>
      </c>
      <c r="AD36" s="68">
        <v>1</v>
      </c>
      <c r="AE36" s="68">
        <v>1</v>
      </c>
      <c r="AF36" s="77" t="s">
        <v>624</v>
      </c>
      <c r="AG36" s="78" t="s">
        <v>1329</v>
      </c>
      <c r="AH36" s="78" t="s">
        <v>1331</v>
      </c>
      <c r="AI36" s="193"/>
      <c r="AJ36" s="68"/>
      <c r="AK36" s="68"/>
      <c r="AL36" s="68"/>
      <c r="AM36" s="68"/>
      <c r="AN36" s="68"/>
      <c r="AO36" s="163"/>
      <c r="AP36" s="163"/>
      <c r="AQ36" s="163"/>
      <c r="AR36" s="163"/>
      <c r="AS36" s="68"/>
      <c r="AT36" s="68"/>
      <c r="AU36" s="68"/>
      <c r="AV36" s="68"/>
      <c r="AW36" s="68"/>
      <c r="AX36" s="68"/>
      <c r="AY36" s="68"/>
      <c r="AZ36" s="68"/>
      <c r="BA36" s="68"/>
      <c r="BB36" s="68"/>
      <c r="BC36" s="163"/>
      <c r="BD36" s="163"/>
      <c r="BE36" s="163"/>
      <c r="BF36" s="163"/>
      <c r="BG36" s="163"/>
      <c r="BH36" s="68"/>
      <c r="BI36" s="68"/>
      <c r="BJ36" s="163"/>
      <c r="BK36" s="167"/>
      <c r="BL36" s="277" t="s">
        <v>1252</v>
      </c>
      <c r="BM36" s="92" t="s">
        <v>702</v>
      </c>
      <c r="BN36" s="85" t="s">
        <v>187</v>
      </c>
    </row>
    <row r="37" spans="1:66" s="7" customFormat="1" ht="37.4" customHeight="1" x14ac:dyDescent="0.55000000000000004">
      <c r="A37" s="158" t="s">
        <v>616</v>
      </c>
      <c r="B37" s="68">
        <v>206</v>
      </c>
      <c r="C37" s="68" t="s">
        <v>728</v>
      </c>
      <c r="D37" s="68" t="s">
        <v>1334</v>
      </c>
      <c r="E37" s="68"/>
      <c r="F37" s="69" t="s">
        <v>728</v>
      </c>
      <c r="G37" s="159" t="s">
        <v>1208</v>
      </c>
      <c r="H37" s="68" t="s">
        <v>593</v>
      </c>
      <c r="I37" s="68" t="s">
        <v>118</v>
      </c>
      <c r="J37" s="161" t="s">
        <v>1335</v>
      </c>
      <c r="K37" s="89" t="s">
        <v>1210</v>
      </c>
      <c r="L37" s="68" t="s">
        <v>545</v>
      </c>
      <c r="M37" s="68" t="s">
        <v>545</v>
      </c>
      <c r="N37" s="78" t="s">
        <v>1329</v>
      </c>
      <c r="O37" s="68"/>
      <c r="P37" s="161" t="s">
        <v>1336</v>
      </c>
      <c r="Q37" s="89"/>
      <c r="R37" s="89"/>
      <c r="S37" s="68"/>
      <c r="T37" s="89" t="s">
        <v>16</v>
      </c>
      <c r="U37" s="89"/>
      <c r="V37" s="159" t="s">
        <v>1208</v>
      </c>
      <c r="W37" s="89"/>
      <c r="X37" s="163"/>
      <c r="Y37" s="68" t="s">
        <v>16</v>
      </c>
      <c r="Z37" s="75"/>
      <c r="AA37" s="68"/>
      <c r="AB37" s="76"/>
      <c r="AC37" s="68">
        <v>0</v>
      </c>
      <c r="AD37" s="68">
        <v>1</v>
      </c>
      <c r="AE37" s="68">
        <v>1</v>
      </c>
      <c r="AF37" s="77" t="s">
        <v>553</v>
      </c>
      <c r="AG37" s="78" t="s">
        <v>1329</v>
      </c>
      <c r="AH37" s="78" t="s">
        <v>1331</v>
      </c>
      <c r="AI37" s="193"/>
      <c r="AJ37" s="68"/>
      <c r="AK37" s="68"/>
      <c r="AL37" s="68"/>
      <c r="AM37" s="68"/>
      <c r="AN37" s="68"/>
      <c r="AO37" s="163"/>
      <c r="AP37" s="163"/>
      <c r="AQ37" s="163"/>
      <c r="AR37" s="163"/>
      <c r="AS37" s="68"/>
      <c r="AT37" s="68"/>
      <c r="AU37" s="68"/>
      <c r="AV37" s="68"/>
      <c r="AW37" s="68"/>
      <c r="AX37" s="68"/>
      <c r="AY37" s="68"/>
      <c r="AZ37" s="68"/>
      <c r="BA37" s="68"/>
      <c r="BB37" s="68"/>
      <c r="BC37" s="163"/>
      <c r="BD37" s="163"/>
      <c r="BE37" s="163"/>
      <c r="BF37" s="163"/>
      <c r="BG37" s="163"/>
      <c r="BH37" s="68"/>
      <c r="BI37" s="68"/>
      <c r="BJ37" s="163" t="s">
        <v>1337</v>
      </c>
      <c r="BK37" s="167"/>
      <c r="BL37" s="277" t="s">
        <v>1252</v>
      </c>
      <c r="BM37" s="17" t="s">
        <v>564</v>
      </c>
      <c r="BN37" s="85" t="s">
        <v>716</v>
      </c>
    </row>
    <row r="38" spans="1:66" s="7" customFormat="1" ht="16.5" customHeight="1" x14ac:dyDescent="0.55000000000000004">
      <c r="A38" s="158" t="s">
        <v>616</v>
      </c>
      <c r="B38" s="68">
        <v>69</v>
      </c>
      <c r="C38" s="68" t="s">
        <v>840</v>
      </c>
      <c r="D38" s="68" t="s">
        <v>1338</v>
      </c>
      <c r="E38" s="68" t="s">
        <v>1339</v>
      </c>
      <c r="F38" s="69" t="s">
        <v>541</v>
      </c>
      <c r="G38" s="159" t="s">
        <v>1208</v>
      </c>
      <c r="H38" s="68" t="s">
        <v>541</v>
      </c>
      <c r="I38" s="68" t="s">
        <v>55</v>
      </c>
      <c r="J38" s="104" t="s">
        <v>1340</v>
      </c>
      <c r="K38" s="89" t="s">
        <v>1210</v>
      </c>
      <c r="L38" s="68" t="s">
        <v>545</v>
      </c>
      <c r="M38" s="68" t="s">
        <v>545</v>
      </c>
      <c r="N38" s="72" t="s">
        <v>546</v>
      </c>
      <c r="O38" s="68"/>
      <c r="P38" s="89" t="s">
        <v>1341</v>
      </c>
      <c r="Q38" s="104"/>
      <c r="R38" s="104"/>
      <c r="S38" s="68"/>
      <c r="T38" s="89" t="s">
        <v>16</v>
      </c>
      <c r="U38" s="89"/>
      <c r="V38" s="159" t="s">
        <v>1208</v>
      </c>
      <c r="W38" s="89" t="s">
        <v>550</v>
      </c>
      <c r="X38" s="163"/>
      <c r="Y38" s="68" t="s">
        <v>16</v>
      </c>
      <c r="Z38" s="75" t="s">
        <v>1342</v>
      </c>
      <c r="AA38" s="68"/>
      <c r="AB38" s="76"/>
      <c r="AC38" s="68">
        <v>0</v>
      </c>
      <c r="AD38" s="68">
        <v>1</v>
      </c>
      <c r="AE38" s="68">
        <v>1</v>
      </c>
      <c r="AF38" s="77" t="s">
        <v>553</v>
      </c>
      <c r="AG38" s="78" t="s">
        <v>292</v>
      </c>
      <c r="AH38" s="79" t="s">
        <v>293</v>
      </c>
      <c r="AI38" s="193"/>
      <c r="AJ38" s="68"/>
      <c r="AK38" s="68"/>
      <c r="AL38" s="68" t="s">
        <v>199</v>
      </c>
      <c r="AM38" s="78" t="s">
        <v>199</v>
      </c>
      <c r="AN38" s="68" t="s">
        <v>200</v>
      </c>
      <c r="AO38" s="163"/>
      <c r="AP38" s="163"/>
      <c r="AQ38" s="163"/>
      <c r="AR38" s="163"/>
      <c r="AS38" s="68"/>
      <c r="AT38" s="68"/>
      <c r="AU38" s="70" t="s">
        <v>1226</v>
      </c>
      <c r="AV38" s="70" t="s">
        <v>556</v>
      </c>
      <c r="AW38" s="70"/>
      <c r="AX38" s="70" t="s">
        <v>556</v>
      </c>
      <c r="AY38" s="70"/>
      <c r="AZ38" s="70" t="s">
        <v>556</v>
      </c>
      <c r="BA38" s="70"/>
      <c r="BB38" s="89" t="s">
        <v>1343</v>
      </c>
      <c r="BC38" s="163"/>
      <c r="BD38" s="163"/>
      <c r="BE38" s="163"/>
      <c r="BF38" s="163"/>
      <c r="BG38" s="163"/>
      <c r="BH38" s="68"/>
      <c r="BI38" s="68"/>
      <c r="BJ38" s="163" t="s">
        <v>1344</v>
      </c>
      <c r="BK38" s="167" t="s">
        <v>13</v>
      </c>
      <c r="BL38" s="167" t="s">
        <v>1345</v>
      </c>
      <c r="BM38" s="81" t="s">
        <v>646</v>
      </c>
      <c r="BN38" s="81" t="s">
        <v>565</v>
      </c>
    </row>
    <row r="39" spans="1:66" s="7" customFormat="1" ht="18" customHeight="1" x14ac:dyDescent="0.55000000000000004">
      <c r="A39" s="158" t="s">
        <v>616</v>
      </c>
      <c r="B39" s="68">
        <v>263</v>
      </c>
      <c r="C39" s="68"/>
      <c r="D39" s="68"/>
      <c r="E39" s="68"/>
      <c r="F39" s="69" t="s">
        <v>541</v>
      </c>
      <c r="G39" s="159" t="s">
        <v>1208</v>
      </c>
      <c r="H39" s="68" t="s">
        <v>541</v>
      </c>
      <c r="I39" s="68" t="s">
        <v>118</v>
      </c>
      <c r="J39" s="104" t="s">
        <v>1340</v>
      </c>
      <c r="K39" s="89" t="s">
        <v>1210</v>
      </c>
      <c r="L39" s="68" t="s">
        <v>545</v>
      </c>
      <c r="M39" s="68" t="s">
        <v>545</v>
      </c>
      <c r="N39" s="72" t="s">
        <v>546</v>
      </c>
      <c r="O39" s="68"/>
      <c r="P39" s="89" t="s">
        <v>1346</v>
      </c>
      <c r="Q39" s="104"/>
      <c r="R39" s="104"/>
      <c r="S39" s="68"/>
      <c r="T39" s="89" t="s">
        <v>16</v>
      </c>
      <c r="U39" s="89"/>
      <c r="V39" s="159" t="s">
        <v>1208</v>
      </c>
      <c r="W39" s="89" t="s">
        <v>550</v>
      </c>
      <c r="X39" s="163"/>
      <c r="Y39" s="68" t="s">
        <v>16</v>
      </c>
      <c r="Z39" s="75"/>
      <c r="AA39" s="68"/>
      <c r="AB39" s="76"/>
      <c r="AC39" s="68">
        <v>1</v>
      </c>
      <c r="AD39" s="68">
        <v>0</v>
      </c>
      <c r="AE39" s="68">
        <v>-1</v>
      </c>
      <c r="AF39" s="77" t="s">
        <v>553</v>
      </c>
      <c r="AG39" s="78" t="s">
        <v>292</v>
      </c>
      <c r="AH39" s="79" t="s">
        <v>293</v>
      </c>
      <c r="AI39" s="193"/>
      <c r="AJ39" s="68"/>
      <c r="AK39" s="68"/>
      <c r="AL39" s="68" t="s">
        <v>199</v>
      </c>
      <c r="AM39" s="68" t="s">
        <v>199</v>
      </c>
      <c r="AN39" s="68" t="s">
        <v>200</v>
      </c>
      <c r="AO39" s="163"/>
      <c r="AP39" s="163"/>
      <c r="AQ39" s="163"/>
      <c r="AR39" s="163"/>
      <c r="AS39" s="68"/>
      <c r="AT39" s="68"/>
      <c r="AU39" s="68" t="s">
        <v>650</v>
      </c>
      <c r="AV39" s="78" t="s">
        <v>556</v>
      </c>
      <c r="AW39" s="68"/>
      <c r="AX39" s="68"/>
      <c r="AY39" s="68"/>
      <c r="AZ39" s="68" t="s">
        <v>556</v>
      </c>
      <c r="BA39" s="68"/>
      <c r="BB39" s="89"/>
      <c r="BC39" s="163"/>
      <c r="BD39" s="163"/>
      <c r="BE39" s="163"/>
      <c r="BF39" s="163"/>
      <c r="BG39" s="163"/>
      <c r="BH39" s="68"/>
      <c r="BI39" s="68"/>
      <c r="BJ39" s="163"/>
      <c r="BK39" s="167"/>
      <c r="BL39" s="167" t="s">
        <v>1345</v>
      </c>
      <c r="BM39" s="81" t="s">
        <v>564</v>
      </c>
      <c r="BN39" s="81" t="s">
        <v>565</v>
      </c>
    </row>
    <row r="40" spans="1:66" s="7" customFormat="1" ht="125.5" customHeight="1" x14ac:dyDescent="0.55000000000000004">
      <c r="A40" s="84" t="s">
        <v>616</v>
      </c>
      <c r="B40" s="68">
        <v>264</v>
      </c>
      <c r="C40" s="68"/>
      <c r="D40" s="68"/>
      <c r="E40" s="68"/>
      <c r="F40" s="69" t="s">
        <v>541</v>
      </c>
      <c r="G40" s="159" t="s">
        <v>1208</v>
      </c>
      <c r="H40" s="68" t="s">
        <v>541</v>
      </c>
      <c r="I40" s="68" t="s">
        <v>618</v>
      </c>
      <c r="J40" s="104" t="s">
        <v>1340</v>
      </c>
      <c r="K40" s="89" t="s">
        <v>1210</v>
      </c>
      <c r="L40" s="68" t="s">
        <v>545</v>
      </c>
      <c r="M40" s="68" t="s">
        <v>545</v>
      </c>
      <c r="N40" s="72" t="s">
        <v>546</v>
      </c>
      <c r="O40" s="68"/>
      <c r="P40" s="89" t="s">
        <v>1347</v>
      </c>
      <c r="Q40" s="104"/>
      <c r="R40" s="104"/>
      <c r="S40" s="68"/>
      <c r="T40" s="89" t="s">
        <v>16</v>
      </c>
      <c r="U40" s="89"/>
      <c r="V40" s="159" t="s">
        <v>1208</v>
      </c>
      <c r="W40" s="89" t="s">
        <v>550</v>
      </c>
      <c r="X40" s="163"/>
      <c r="Y40" s="68" t="s">
        <v>16</v>
      </c>
      <c r="Z40" s="75"/>
      <c r="AA40" s="68"/>
      <c r="AB40" s="76"/>
      <c r="AC40" s="68">
        <v>1</v>
      </c>
      <c r="AD40" s="68">
        <v>0</v>
      </c>
      <c r="AE40" s="68">
        <v>-1</v>
      </c>
      <c r="AF40" s="77" t="s">
        <v>553</v>
      </c>
      <c r="AG40" s="78" t="s">
        <v>292</v>
      </c>
      <c r="AH40" s="79" t="s">
        <v>293</v>
      </c>
      <c r="AI40" s="193"/>
      <c r="AJ40" s="68"/>
      <c r="AK40" s="68"/>
      <c r="AL40" s="68" t="s">
        <v>199</v>
      </c>
      <c r="AM40" s="68" t="s">
        <v>199</v>
      </c>
      <c r="AN40" s="68" t="s">
        <v>200</v>
      </c>
      <c r="AO40" s="163"/>
      <c r="AP40" s="163"/>
      <c r="AQ40" s="163"/>
      <c r="AR40" s="163"/>
      <c r="AS40" s="68"/>
      <c r="AT40" s="68"/>
      <c r="AU40" s="70" t="s">
        <v>1226</v>
      </c>
      <c r="AV40" s="70" t="s">
        <v>556</v>
      </c>
      <c r="AW40" s="70"/>
      <c r="AX40" s="70" t="s">
        <v>556</v>
      </c>
      <c r="AY40" s="70"/>
      <c r="AZ40" s="70" t="s">
        <v>556</v>
      </c>
      <c r="BA40" s="70"/>
      <c r="BB40" s="89" t="s">
        <v>1310</v>
      </c>
      <c r="BC40" s="163"/>
      <c r="BD40" s="163"/>
      <c r="BE40" s="163"/>
      <c r="BF40" s="163"/>
      <c r="BG40" s="163"/>
      <c r="BH40" s="68"/>
      <c r="BI40" s="68"/>
      <c r="BJ40" s="163"/>
      <c r="BK40" s="167"/>
      <c r="BL40" s="167" t="s">
        <v>1345</v>
      </c>
      <c r="BM40" s="81" t="s">
        <v>564</v>
      </c>
      <c r="BN40" s="168" t="s">
        <v>738</v>
      </c>
    </row>
    <row r="41" spans="1:66" s="7" customFormat="1" ht="36" x14ac:dyDescent="0.55000000000000004">
      <c r="A41" s="158" t="s">
        <v>616</v>
      </c>
      <c r="B41" s="68">
        <v>70</v>
      </c>
      <c r="C41" s="68" t="s">
        <v>840</v>
      </c>
      <c r="D41" s="68" t="s">
        <v>1348</v>
      </c>
      <c r="E41" s="68" t="s">
        <v>1349</v>
      </c>
      <c r="F41" s="69" t="s">
        <v>541</v>
      </c>
      <c r="G41" s="159" t="s">
        <v>1208</v>
      </c>
      <c r="H41" s="68" t="s">
        <v>541</v>
      </c>
      <c r="I41" s="68" t="s">
        <v>55</v>
      </c>
      <c r="J41" s="104" t="s">
        <v>1350</v>
      </c>
      <c r="K41" s="73" t="s">
        <v>1351</v>
      </c>
      <c r="L41" s="68" t="s">
        <v>545</v>
      </c>
      <c r="M41" s="68" t="s">
        <v>545</v>
      </c>
      <c r="N41" s="72" t="s">
        <v>546</v>
      </c>
      <c r="O41" s="68"/>
      <c r="P41" s="89" t="s">
        <v>1352</v>
      </c>
      <c r="Q41" s="104"/>
      <c r="R41" s="104"/>
      <c r="S41" s="68"/>
      <c r="T41" s="89" t="s">
        <v>16</v>
      </c>
      <c r="U41" s="89"/>
      <c r="V41" s="159" t="s">
        <v>1208</v>
      </c>
      <c r="W41" s="89"/>
      <c r="X41" s="163"/>
      <c r="Y41" s="68" t="s">
        <v>13</v>
      </c>
      <c r="Z41" s="68" t="s">
        <v>551</v>
      </c>
      <c r="AA41" s="88"/>
      <c r="AB41" s="68"/>
      <c r="AC41" s="68">
        <v>0</v>
      </c>
      <c r="AD41" s="68">
        <v>1</v>
      </c>
      <c r="AE41" s="68">
        <v>1</v>
      </c>
      <c r="AF41" s="77" t="s">
        <v>553</v>
      </c>
      <c r="AG41" s="78" t="s">
        <v>292</v>
      </c>
      <c r="AH41" s="79" t="s">
        <v>293</v>
      </c>
      <c r="AI41" s="193"/>
      <c r="AJ41" s="68"/>
      <c r="AK41" s="68"/>
      <c r="AL41" s="68" t="s">
        <v>301</v>
      </c>
      <c r="AM41" s="68" t="s">
        <v>301</v>
      </c>
      <c r="AN41" s="68"/>
      <c r="AO41" s="163"/>
      <c r="AP41" s="163"/>
      <c r="AQ41" s="163"/>
      <c r="AR41" s="163"/>
      <c r="AS41" s="68"/>
      <c r="AT41" s="68"/>
      <c r="AU41" s="68"/>
      <c r="AV41" s="68"/>
      <c r="AW41" s="68"/>
      <c r="AX41" s="68"/>
      <c r="AY41" s="68"/>
      <c r="AZ41" s="68"/>
      <c r="BA41" s="68"/>
      <c r="BB41" s="163"/>
      <c r="BC41" s="163"/>
      <c r="BD41" s="163"/>
      <c r="BE41" s="163"/>
      <c r="BF41" s="163"/>
      <c r="BG41" s="163"/>
      <c r="BH41" s="68"/>
      <c r="BI41" s="68"/>
      <c r="BJ41" s="89" t="s">
        <v>1353</v>
      </c>
      <c r="BK41" s="167"/>
      <c r="BL41" s="167"/>
      <c r="BM41" s="81" t="s">
        <v>564</v>
      </c>
      <c r="BN41" s="81" t="s">
        <v>565</v>
      </c>
    </row>
    <row r="42" spans="1:66" s="7" customFormat="1" ht="36" customHeight="1" x14ac:dyDescent="0.55000000000000004">
      <c r="A42" s="158" t="s">
        <v>616</v>
      </c>
      <c r="B42" s="68">
        <v>265</v>
      </c>
      <c r="C42" s="68"/>
      <c r="D42" s="68"/>
      <c r="E42" s="68"/>
      <c r="F42" s="69" t="s">
        <v>541</v>
      </c>
      <c r="G42" s="159" t="s">
        <v>1208</v>
      </c>
      <c r="H42" s="68" t="s">
        <v>541</v>
      </c>
      <c r="I42" s="68" t="s">
        <v>118</v>
      </c>
      <c r="J42" s="104" t="s">
        <v>1350</v>
      </c>
      <c r="K42" s="89" t="s">
        <v>1351</v>
      </c>
      <c r="L42" s="68" t="s">
        <v>545</v>
      </c>
      <c r="M42" s="68" t="s">
        <v>545</v>
      </c>
      <c r="N42" s="72" t="s">
        <v>546</v>
      </c>
      <c r="O42" s="68"/>
      <c r="P42" s="89" t="s">
        <v>1352</v>
      </c>
      <c r="Q42" s="104"/>
      <c r="R42" s="104"/>
      <c r="S42" s="68"/>
      <c r="T42" s="89" t="s">
        <v>16</v>
      </c>
      <c r="U42" s="89"/>
      <c r="V42" s="159" t="s">
        <v>1208</v>
      </c>
      <c r="W42" s="89"/>
      <c r="X42" s="163"/>
      <c r="Y42" s="68" t="s">
        <v>13</v>
      </c>
      <c r="Z42" s="68"/>
      <c r="AA42" s="68"/>
      <c r="AB42" s="68"/>
      <c r="AC42" s="68">
        <v>1</v>
      </c>
      <c r="AD42" s="68">
        <v>0</v>
      </c>
      <c r="AE42" s="68">
        <v>-1</v>
      </c>
      <c r="AF42" s="77" t="s">
        <v>553</v>
      </c>
      <c r="AG42" s="78" t="s">
        <v>292</v>
      </c>
      <c r="AH42" s="79" t="s">
        <v>293</v>
      </c>
      <c r="AI42" s="193"/>
      <c r="AJ42" s="68"/>
      <c r="AK42" s="68"/>
      <c r="AL42" s="68" t="s">
        <v>301</v>
      </c>
      <c r="AM42" s="68" t="s">
        <v>301</v>
      </c>
      <c r="AN42" s="68"/>
      <c r="AO42" s="163"/>
      <c r="AP42" s="163"/>
      <c r="AQ42" s="163"/>
      <c r="AR42" s="163"/>
      <c r="AS42" s="68"/>
      <c r="AT42" s="68"/>
      <c r="AU42" s="68"/>
      <c r="AV42" s="68"/>
      <c r="AW42" s="68"/>
      <c r="AX42" s="68"/>
      <c r="AY42" s="68"/>
      <c r="AZ42" s="68"/>
      <c r="BA42" s="68"/>
      <c r="BB42" s="163"/>
      <c r="BC42" s="163"/>
      <c r="BD42" s="163"/>
      <c r="BE42" s="163"/>
      <c r="BF42" s="163"/>
      <c r="BG42" s="163"/>
      <c r="BH42" s="68"/>
      <c r="BI42" s="68"/>
      <c r="BJ42" s="163" t="s">
        <v>1354</v>
      </c>
      <c r="BK42" s="167"/>
      <c r="BL42" s="167"/>
      <c r="BM42" s="92" t="s">
        <v>564</v>
      </c>
      <c r="BN42" s="81" t="s">
        <v>565</v>
      </c>
    </row>
    <row r="43" spans="1:66" s="7" customFormat="1" ht="16.5" customHeight="1" x14ac:dyDescent="0.55000000000000004">
      <c r="A43" s="158" t="s">
        <v>616</v>
      </c>
      <c r="B43" s="68">
        <v>266</v>
      </c>
      <c r="C43" s="68"/>
      <c r="D43" s="68"/>
      <c r="E43" s="68"/>
      <c r="F43" s="69" t="s">
        <v>541</v>
      </c>
      <c r="G43" s="276" t="s">
        <v>1208</v>
      </c>
      <c r="H43" s="68" t="s">
        <v>541</v>
      </c>
      <c r="I43" s="68" t="s">
        <v>618</v>
      </c>
      <c r="J43" s="104" t="s">
        <v>1350</v>
      </c>
      <c r="K43" s="198" t="s">
        <v>1351</v>
      </c>
      <c r="L43" s="68" t="s">
        <v>545</v>
      </c>
      <c r="M43" s="68" t="s">
        <v>545</v>
      </c>
      <c r="N43" s="72" t="s">
        <v>546</v>
      </c>
      <c r="O43" s="68"/>
      <c r="P43" s="89" t="s">
        <v>1352</v>
      </c>
      <c r="Q43" s="104"/>
      <c r="R43" s="104"/>
      <c r="S43" s="68"/>
      <c r="T43" s="89" t="s">
        <v>16</v>
      </c>
      <c r="U43" s="89"/>
      <c r="V43" s="159" t="s">
        <v>1208</v>
      </c>
      <c r="W43" s="89"/>
      <c r="X43" s="163"/>
      <c r="Y43" s="68" t="s">
        <v>13</v>
      </c>
      <c r="Z43" s="68"/>
      <c r="AA43" s="125"/>
      <c r="AB43" s="68"/>
      <c r="AC43" s="68">
        <v>1</v>
      </c>
      <c r="AD43" s="68">
        <v>0</v>
      </c>
      <c r="AE43" s="68">
        <v>-1</v>
      </c>
      <c r="AF43" s="77" t="s">
        <v>553</v>
      </c>
      <c r="AG43" s="78" t="s">
        <v>292</v>
      </c>
      <c r="AH43" s="79" t="s">
        <v>293</v>
      </c>
      <c r="AI43" s="193"/>
      <c r="AJ43" s="68"/>
      <c r="AK43" s="68"/>
      <c r="AL43" s="68" t="s">
        <v>301</v>
      </c>
      <c r="AM43" s="68" t="s">
        <v>301</v>
      </c>
      <c r="AN43" s="68"/>
      <c r="AO43" s="163"/>
      <c r="AP43" s="163"/>
      <c r="AQ43" s="163"/>
      <c r="AR43" s="163"/>
      <c r="AS43" s="68"/>
      <c r="AT43" s="68"/>
      <c r="AU43" s="68"/>
      <c r="AV43" s="68"/>
      <c r="AW43" s="68"/>
      <c r="AX43" s="68"/>
      <c r="AY43" s="68"/>
      <c r="AZ43" s="68"/>
      <c r="BA43" s="68"/>
      <c r="BB43" s="163"/>
      <c r="BC43" s="163"/>
      <c r="BD43" s="163"/>
      <c r="BE43" s="163"/>
      <c r="BF43" s="163"/>
      <c r="BG43" s="163"/>
      <c r="BH43" s="68"/>
      <c r="BI43" s="68"/>
      <c r="BJ43" s="163" t="s">
        <v>1354</v>
      </c>
      <c r="BK43" s="167"/>
      <c r="BL43" s="167"/>
      <c r="BM43" s="81" t="s">
        <v>564</v>
      </c>
      <c r="BN43" s="81" t="s">
        <v>565</v>
      </c>
    </row>
    <row r="44" spans="1:66" s="7" customFormat="1" ht="98.5" customHeight="1" x14ac:dyDescent="0.55000000000000004">
      <c r="A44" s="158" t="s">
        <v>616</v>
      </c>
      <c r="B44" s="68">
        <v>186</v>
      </c>
      <c r="C44" s="68" t="s">
        <v>118</v>
      </c>
      <c r="D44" s="68" t="s">
        <v>1355</v>
      </c>
      <c r="E44" s="68"/>
      <c r="F44" s="69" t="s">
        <v>541</v>
      </c>
      <c r="G44" s="159" t="s">
        <v>1208</v>
      </c>
      <c r="H44" s="68" t="s">
        <v>541</v>
      </c>
      <c r="I44" s="68" t="s">
        <v>118</v>
      </c>
      <c r="J44" s="104" t="s">
        <v>1356</v>
      </c>
      <c r="K44" s="89" t="s">
        <v>1210</v>
      </c>
      <c r="L44" s="68" t="s">
        <v>545</v>
      </c>
      <c r="M44" s="68" t="s">
        <v>545</v>
      </c>
      <c r="N44" s="72" t="s">
        <v>546</v>
      </c>
      <c r="O44" s="68"/>
      <c r="P44" s="161" t="s">
        <v>1357</v>
      </c>
      <c r="Q44" s="104"/>
      <c r="R44" s="104"/>
      <c r="S44" s="68"/>
      <c r="T44" s="89" t="s">
        <v>16</v>
      </c>
      <c r="U44" s="89"/>
      <c r="V44" s="159" t="s">
        <v>1208</v>
      </c>
      <c r="W44" s="89" t="s">
        <v>550</v>
      </c>
      <c r="X44" s="163"/>
      <c r="Y44" s="68" t="s">
        <v>16</v>
      </c>
      <c r="Z44" s="75"/>
      <c r="AA44" s="68"/>
      <c r="AB44" s="76"/>
      <c r="AC44" s="68">
        <v>0</v>
      </c>
      <c r="AD44" s="68">
        <v>1</v>
      </c>
      <c r="AE44" s="68">
        <v>1</v>
      </c>
      <c r="AF44" s="77" t="s">
        <v>553</v>
      </c>
      <c r="AG44" s="78" t="s">
        <v>292</v>
      </c>
      <c r="AH44" s="79" t="s">
        <v>293</v>
      </c>
      <c r="AI44" s="193"/>
      <c r="AJ44" s="68"/>
      <c r="AK44" s="68"/>
      <c r="AL44" s="68" t="s">
        <v>199</v>
      </c>
      <c r="AM44" s="68" t="s">
        <v>199</v>
      </c>
      <c r="AN44" s="68" t="s">
        <v>200</v>
      </c>
      <c r="AO44" s="163"/>
      <c r="AP44" s="163"/>
      <c r="AQ44" s="163"/>
      <c r="AR44" s="163"/>
      <c r="AS44" s="68"/>
      <c r="AT44" s="68"/>
      <c r="AU44" s="68" t="s">
        <v>650</v>
      </c>
      <c r="AV44" s="78" t="s">
        <v>556</v>
      </c>
      <c r="AW44" s="68"/>
      <c r="AX44" s="68"/>
      <c r="AY44" s="68"/>
      <c r="AZ44" s="68" t="s">
        <v>556</v>
      </c>
      <c r="BA44" s="68"/>
      <c r="BB44" s="89"/>
      <c r="BC44" s="163"/>
      <c r="BD44" s="163"/>
      <c r="BE44" s="163"/>
      <c r="BF44" s="163"/>
      <c r="BG44" s="163"/>
      <c r="BH44" s="68"/>
      <c r="BI44" s="68"/>
      <c r="BJ44" s="163" t="s">
        <v>1358</v>
      </c>
      <c r="BK44" s="167"/>
      <c r="BL44" s="167"/>
      <c r="BM44" s="17" t="s">
        <v>607</v>
      </c>
      <c r="BN44" s="168" t="s">
        <v>716</v>
      </c>
    </row>
    <row r="45" spans="1:66" s="7" customFormat="1" ht="16.5" customHeight="1" x14ac:dyDescent="0.55000000000000004">
      <c r="A45" s="158">
        <v>35</v>
      </c>
      <c r="B45" s="68">
        <v>270</v>
      </c>
      <c r="C45" s="68"/>
      <c r="D45" s="68"/>
      <c r="E45" s="68"/>
      <c r="F45" s="69" t="s">
        <v>541</v>
      </c>
      <c r="G45" s="159" t="s">
        <v>1208</v>
      </c>
      <c r="H45" s="68" t="s">
        <v>541</v>
      </c>
      <c r="I45" s="68" t="s">
        <v>55</v>
      </c>
      <c r="J45" s="104" t="s">
        <v>1356</v>
      </c>
      <c r="K45" s="89" t="s">
        <v>1210</v>
      </c>
      <c r="L45" s="68" t="s">
        <v>545</v>
      </c>
      <c r="M45" s="68" t="s">
        <v>545</v>
      </c>
      <c r="N45" s="72" t="s">
        <v>546</v>
      </c>
      <c r="O45" s="68"/>
      <c r="P45" s="161" t="s">
        <v>1359</v>
      </c>
      <c r="Q45" s="104"/>
      <c r="R45" s="104"/>
      <c r="S45" s="68"/>
      <c r="T45" s="89" t="s">
        <v>16</v>
      </c>
      <c r="U45" s="89"/>
      <c r="V45" s="159" t="s">
        <v>1208</v>
      </c>
      <c r="W45" s="89" t="s">
        <v>550</v>
      </c>
      <c r="X45" s="163"/>
      <c r="Y45" s="68" t="s">
        <v>16</v>
      </c>
      <c r="Z45" s="75"/>
      <c r="AA45" s="68"/>
      <c r="AB45" s="76"/>
      <c r="AC45" s="68">
        <v>1</v>
      </c>
      <c r="AD45" s="68">
        <v>0</v>
      </c>
      <c r="AE45" s="68">
        <v>-1</v>
      </c>
      <c r="AF45" s="77" t="s">
        <v>553</v>
      </c>
      <c r="AG45" s="78" t="s">
        <v>292</v>
      </c>
      <c r="AH45" s="79" t="s">
        <v>293</v>
      </c>
      <c r="AI45" s="193"/>
      <c r="AJ45" s="68"/>
      <c r="AK45" s="68"/>
      <c r="AL45" s="68" t="s">
        <v>199</v>
      </c>
      <c r="AM45" s="68" t="s">
        <v>199</v>
      </c>
      <c r="AN45" s="68" t="s">
        <v>200</v>
      </c>
      <c r="AO45" s="163"/>
      <c r="AP45" s="163"/>
      <c r="AQ45" s="163"/>
      <c r="AR45" s="163"/>
      <c r="AS45" s="68"/>
      <c r="AT45" s="68"/>
      <c r="AU45" s="70" t="s">
        <v>1226</v>
      </c>
      <c r="AV45" s="70" t="s">
        <v>556</v>
      </c>
      <c r="AW45" s="70"/>
      <c r="AX45" s="70" t="s">
        <v>556</v>
      </c>
      <c r="AY45" s="70"/>
      <c r="AZ45" s="70" t="s">
        <v>556</v>
      </c>
      <c r="BA45" s="70"/>
      <c r="BB45" s="89" t="s">
        <v>1343</v>
      </c>
      <c r="BC45" s="163"/>
      <c r="BD45" s="163"/>
      <c r="BE45" s="163"/>
      <c r="BF45" s="163"/>
      <c r="BG45" s="163"/>
      <c r="BH45" s="68"/>
      <c r="BI45" s="68"/>
      <c r="BJ45" s="163"/>
      <c r="BK45" s="167"/>
      <c r="BL45" s="167"/>
      <c r="BM45" s="81" t="s">
        <v>607</v>
      </c>
      <c r="BN45" s="168" t="s">
        <v>716</v>
      </c>
    </row>
    <row r="46" spans="1:66" s="7" customFormat="1" ht="22.5" customHeight="1" x14ac:dyDescent="0.55000000000000004">
      <c r="A46" s="158">
        <v>143</v>
      </c>
      <c r="B46" s="68">
        <v>271</v>
      </c>
      <c r="C46" s="68"/>
      <c r="D46" s="68"/>
      <c r="E46" s="68"/>
      <c r="F46" s="69" t="s">
        <v>541</v>
      </c>
      <c r="G46" s="159" t="s">
        <v>1208</v>
      </c>
      <c r="H46" s="68" t="s">
        <v>541</v>
      </c>
      <c r="I46" s="68" t="s">
        <v>618</v>
      </c>
      <c r="J46" s="104" t="s">
        <v>1356</v>
      </c>
      <c r="K46" s="89" t="s">
        <v>1210</v>
      </c>
      <c r="L46" s="68" t="s">
        <v>545</v>
      </c>
      <c r="M46" s="68" t="s">
        <v>545</v>
      </c>
      <c r="N46" s="72" t="s">
        <v>546</v>
      </c>
      <c r="O46" s="68"/>
      <c r="P46" s="161" t="s">
        <v>1360</v>
      </c>
      <c r="Q46" s="104"/>
      <c r="R46" s="104"/>
      <c r="S46" s="68"/>
      <c r="T46" s="89" t="s">
        <v>16</v>
      </c>
      <c r="U46" s="89"/>
      <c r="V46" s="159" t="s">
        <v>1208</v>
      </c>
      <c r="W46" s="89" t="s">
        <v>550</v>
      </c>
      <c r="X46" s="163"/>
      <c r="Y46" s="68" t="s">
        <v>16</v>
      </c>
      <c r="Z46" s="75"/>
      <c r="AA46" s="68"/>
      <c r="AB46" s="76"/>
      <c r="AC46" s="68">
        <v>1</v>
      </c>
      <c r="AD46" s="68">
        <v>0</v>
      </c>
      <c r="AE46" s="68">
        <v>-1</v>
      </c>
      <c r="AF46" s="77" t="s">
        <v>553</v>
      </c>
      <c r="AG46" s="78" t="s">
        <v>292</v>
      </c>
      <c r="AH46" s="79" t="s">
        <v>293</v>
      </c>
      <c r="AI46" s="193"/>
      <c r="AJ46" s="68"/>
      <c r="AK46" s="68"/>
      <c r="AL46" s="68" t="s">
        <v>199</v>
      </c>
      <c r="AM46" s="68" t="s">
        <v>199</v>
      </c>
      <c r="AN46" s="68" t="s">
        <v>200</v>
      </c>
      <c r="AO46" s="163"/>
      <c r="AP46" s="163"/>
      <c r="AQ46" s="163"/>
      <c r="AR46" s="163"/>
      <c r="AS46" s="68"/>
      <c r="AT46" s="68"/>
      <c r="AU46" s="70" t="s">
        <v>1361</v>
      </c>
      <c r="AV46" s="70" t="s">
        <v>556</v>
      </c>
      <c r="AW46" s="70"/>
      <c r="AX46" s="70" t="s">
        <v>556</v>
      </c>
      <c r="AY46" s="70"/>
      <c r="AZ46" s="70" t="s">
        <v>556</v>
      </c>
      <c r="BA46" s="70"/>
      <c r="BB46" s="89" t="s">
        <v>1310</v>
      </c>
      <c r="BC46" s="163"/>
      <c r="BD46" s="163"/>
      <c r="BE46" s="163"/>
      <c r="BF46" s="163"/>
      <c r="BG46" s="163"/>
      <c r="BH46" s="68"/>
      <c r="BI46" s="68"/>
      <c r="BJ46" s="163"/>
      <c r="BK46" s="167"/>
      <c r="BL46" s="167"/>
      <c r="BM46" s="81" t="s">
        <v>607</v>
      </c>
      <c r="BN46" s="168" t="s">
        <v>1362</v>
      </c>
    </row>
    <row r="47" spans="1:66" s="7" customFormat="1" ht="22.5" customHeight="1" x14ac:dyDescent="0.55000000000000004">
      <c r="A47" s="158">
        <v>155</v>
      </c>
      <c r="B47" s="68">
        <v>187</v>
      </c>
      <c r="C47" s="68" t="s">
        <v>118</v>
      </c>
      <c r="D47" s="68" t="s">
        <v>1363</v>
      </c>
      <c r="E47" s="68"/>
      <c r="F47" s="69" t="s">
        <v>541</v>
      </c>
      <c r="G47" s="159" t="s">
        <v>1208</v>
      </c>
      <c r="H47" s="68" t="s">
        <v>541</v>
      </c>
      <c r="I47" s="68" t="s">
        <v>118</v>
      </c>
      <c r="J47" s="104" t="s">
        <v>1364</v>
      </c>
      <c r="K47" s="89" t="s">
        <v>1210</v>
      </c>
      <c r="L47" s="68" t="s">
        <v>545</v>
      </c>
      <c r="M47" s="68" t="s">
        <v>545</v>
      </c>
      <c r="N47" s="72" t="s">
        <v>546</v>
      </c>
      <c r="O47" s="68"/>
      <c r="P47" s="161" t="s">
        <v>1365</v>
      </c>
      <c r="Q47" s="104"/>
      <c r="R47" s="104"/>
      <c r="S47" s="68"/>
      <c r="T47" s="89" t="s">
        <v>16</v>
      </c>
      <c r="U47" s="89"/>
      <c r="V47" s="159" t="s">
        <v>1208</v>
      </c>
      <c r="W47" s="89" t="s">
        <v>550</v>
      </c>
      <c r="X47" s="163"/>
      <c r="Y47" s="68" t="s">
        <v>16</v>
      </c>
      <c r="Z47" s="75"/>
      <c r="AA47" s="68"/>
      <c r="AB47" s="76"/>
      <c r="AC47" s="68">
        <v>0</v>
      </c>
      <c r="AD47" s="68">
        <v>1</v>
      </c>
      <c r="AE47" s="68">
        <v>1</v>
      </c>
      <c r="AF47" s="77" t="s">
        <v>553</v>
      </c>
      <c r="AG47" s="78" t="s">
        <v>292</v>
      </c>
      <c r="AH47" s="79" t="s">
        <v>293</v>
      </c>
      <c r="AI47" s="193"/>
      <c r="AJ47" s="68"/>
      <c r="AK47" s="68"/>
      <c r="AL47" s="68" t="s">
        <v>199</v>
      </c>
      <c r="AM47" s="68" t="s">
        <v>199</v>
      </c>
      <c r="AN47" s="68" t="s">
        <v>200</v>
      </c>
      <c r="AO47" s="163"/>
      <c r="AP47" s="163"/>
      <c r="AQ47" s="163"/>
      <c r="AR47" s="163"/>
      <c r="AS47" s="68"/>
      <c r="AT47" s="68"/>
      <c r="AU47" s="68" t="s">
        <v>650</v>
      </c>
      <c r="AV47" s="78" t="s">
        <v>556</v>
      </c>
      <c r="AW47" s="68"/>
      <c r="AX47" s="68"/>
      <c r="AY47" s="68"/>
      <c r="AZ47" s="68" t="s">
        <v>556</v>
      </c>
      <c r="BA47" s="68"/>
      <c r="BB47" s="89"/>
      <c r="BC47" s="163"/>
      <c r="BD47" s="163"/>
      <c r="BE47" s="163"/>
      <c r="BF47" s="163"/>
      <c r="BG47" s="163"/>
      <c r="BH47" s="68"/>
      <c r="BI47" s="68"/>
      <c r="BJ47" s="163" t="s">
        <v>1358</v>
      </c>
      <c r="BK47" s="167"/>
      <c r="BL47" s="167"/>
      <c r="BM47" s="81" t="s">
        <v>607</v>
      </c>
      <c r="BN47" s="168" t="s">
        <v>1362</v>
      </c>
    </row>
    <row r="48" spans="1:66" s="7" customFormat="1" ht="46.4" customHeight="1" x14ac:dyDescent="0.55000000000000004">
      <c r="A48" s="158">
        <v>33</v>
      </c>
      <c r="B48" s="68">
        <v>272</v>
      </c>
      <c r="C48" s="68"/>
      <c r="D48" s="68"/>
      <c r="E48" s="68"/>
      <c r="F48" s="69" t="s">
        <v>541</v>
      </c>
      <c r="G48" s="159" t="s">
        <v>1208</v>
      </c>
      <c r="H48" s="68" t="s">
        <v>541</v>
      </c>
      <c r="I48" s="68" t="s">
        <v>55</v>
      </c>
      <c r="J48" s="104" t="s">
        <v>1364</v>
      </c>
      <c r="K48" s="89" t="s">
        <v>1210</v>
      </c>
      <c r="L48" s="68" t="s">
        <v>545</v>
      </c>
      <c r="M48" s="68" t="s">
        <v>545</v>
      </c>
      <c r="N48" s="72" t="s">
        <v>546</v>
      </c>
      <c r="O48" s="68"/>
      <c r="P48" s="161" t="s">
        <v>1366</v>
      </c>
      <c r="Q48" s="104"/>
      <c r="R48" s="104"/>
      <c r="S48" s="68"/>
      <c r="T48" s="89" t="s">
        <v>16</v>
      </c>
      <c r="U48" s="89"/>
      <c r="V48" s="159" t="s">
        <v>1208</v>
      </c>
      <c r="W48" s="89" t="s">
        <v>550</v>
      </c>
      <c r="X48" s="163"/>
      <c r="Y48" s="68" t="s">
        <v>16</v>
      </c>
      <c r="Z48" s="75"/>
      <c r="AA48" s="68"/>
      <c r="AB48" s="76"/>
      <c r="AC48" s="68">
        <v>1</v>
      </c>
      <c r="AD48" s="68">
        <v>0</v>
      </c>
      <c r="AE48" s="68">
        <v>-1</v>
      </c>
      <c r="AF48" s="77" t="s">
        <v>553</v>
      </c>
      <c r="AG48" s="78" t="s">
        <v>292</v>
      </c>
      <c r="AH48" s="79" t="s">
        <v>293</v>
      </c>
      <c r="AI48" s="193"/>
      <c r="AJ48" s="68"/>
      <c r="AK48" s="68"/>
      <c r="AL48" s="68" t="s">
        <v>199</v>
      </c>
      <c r="AM48" s="68" t="s">
        <v>199</v>
      </c>
      <c r="AN48" s="68" t="s">
        <v>200</v>
      </c>
      <c r="AO48" s="163"/>
      <c r="AP48" s="163"/>
      <c r="AQ48" s="163"/>
      <c r="AR48" s="163"/>
      <c r="AS48" s="68"/>
      <c r="AT48" s="68"/>
      <c r="AU48" s="70" t="s">
        <v>1226</v>
      </c>
      <c r="AV48" s="70" t="s">
        <v>556</v>
      </c>
      <c r="AW48" s="70"/>
      <c r="AX48" s="70" t="s">
        <v>556</v>
      </c>
      <c r="AY48" s="70"/>
      <c r="AZ48" s="70" t="s">
        <v>556</v>
      </c>
      <c r="BA48" s="70"/>
      <c r="BB48" s="89" t="s">
        <v>1343</v>
      </c>
      <c r="BC48" s="163"/>
      <c r="BD48" s="163"/>
      <c r="BE48" s="163"/>
      <c r="BF48" s="163"/>
      <c r="BG48" s="163"/>
      <c r="BH48" s="68"/>
      <c r="BI48" s="68"/>
      <c r="BJ48" s="163"/>
      <c r="BK48" s="167"/>
      <c r="BL48" s="167"/>
      <c r="BM48" s="81" t="s">
        <v>607</v>
      </c>
      <c r="BN48" s="168" t="s">
        <v>1362</v>
      </c>
    </row>
    <row r="49" spans="1:67" s="7" customFormat="1" ht="36" customHeight="1" x14ac:dyDescent="0.55000000000000004">
      <c r="A49" s="158" t="s">
        <v>616</v>
      </c>
      <c r="B49" s="68">
        <v>273</v>
      </c>
      <c r="C49" s="68"/>
      <c r="D49" s="68"/>
      <c r="E49" s="68"/>
      <c r="F49" s="69" t="s">
        <v>541</v>
      </c>
      <c r="G49" s="159" t="s">
        <v>1208</v>
      </c>
      <c r="H49" s="68" t="s">
        <v>541</v>
      </c>
      <c r="I49" s="68" t="s">
        <v>618</v>
      </c>
      <c r="J49" s="104" t="s">
        <v>1364</v>
      </c>
      <c r="K49" s="89" t="s">
        <v>1210</v>
      </c>
      <c r="L49" s="68" t="s">
        <v>545</v>
      </c>
      <c r="M49" s="68" t="s">
        <v>545</v>
      </c>
      <c r="N49" s="72" t="s">
        <v>546</v>
      </c>
      <c r="O49" s="68"/>
      <c r="P49" s="161" t="s">
        <v>1367</v>
      </c>
      <c r="Q49" s="104"/>
      <c r="R49" s="104"/>
      <c r="S49" s="68"/>
      <c r="T49" s="89" t="s">
        <v>16</v>
      </c>
      <c r="U49" s="89"/>
      <c r="V49" s="159" t="s">
        <v>1208</v>
      </c>
      <c r="W49" s="89" t="s">
        <v>550</v>
      </c>
      <c r="X49" s="163"/>
      <c r="Y49" s="68" t="s">
        <v>16</v>
      </c>
      <c r="Z49" s="68"/>
      <c r="AA49" s="88"/>
      <c r="AB49" s="70"/>
      <c r="AC49" s="68">
        <v>1</v>
      </c>
      <c r="AD49" s="68">
        <v>0</v>
      </c>
      <c r="AE49" s="68">
        <v>-1</v>
      </c>
      <c r="AF49" s="77" t="s">
        <v>553</v>
      </c>
      <c r="AG49" s="78" t="s">
        <v>292</v>
      </c>
      <c r="AH49" s="79" t="s">
        <v>293</v>
      </c>
      <c r="AI49" s="193"/>
      <c r="AJ49" s="68"/>
      <c r="AK49" s="68"/>
      <c r="AL49" s="68" t="s">
        <v>199</v>
      </c>
      <c r="AM49" s="68" t="s">
        <v>199</v>
      </c>
      <c r="AN49" s="68" t="s">
        <v>200</v>
      </c>
      <c r="AO49" s="163"/>
      <c r="AP49" s="163"/>
      <c r="AQ49" s="163"/>
      <c r="AR49" s="163"/>
      <c r="AS49" s="68"/>
      <c r="AT49" s="68"/>
      <c r="AU49" s="70" t="s">
        <v>1361</v>
      </c>
      <c r="AV49" s="70" t="s">
        <v>556</v>
      </c>
      <c r="AW49" s="70"/>
      <c r="AX49" s="70" t="s">
        <v>556</v>
      </c>
      <c r="AY49" s="70"/>
      <c r="AZ49" s="70" t="s">
        <v>556</v>
      </c>
      <c r="BA49" s="70"/>
      <c r="BB49" s="89" t="s">
        <v>1310</v>
      </c>
      <c r="BC49" s="163"/>
      <c r="BD49" s="163"/>
      <c r="BE49" s="163"/>
      <c r="BF49" s="163"/>
      <c r="BG49" s="163"/>
      <c r="BH49" s="68"/>
      <c r="BI49" s="68"/>
      <c r="BJ49" s="163"/>
      <c r="BK49" s="167"/>
      <c r="BL49" s="167"/>
      <c r="BM49" s="81" t="s">
        <v>607</v>
      </c>
      <c r="BN49" s="85" t="s">
        <v>716</v>
      </c>
    </row>
    <row r="50" spans="1:67" s="7" customFormat="1" ht="36" customHeight="1" x14ac:dyDescent="0.55000000000000004">
      <c r="A50" s="158">
        <v>150</v>
      </c>
      <c r="B50" s="68">
        <v>97</v>
      </c>
      <c r="C50" s="68" t="s">
        <v>840</v>
      </c>
      <c r="D50" s="68" t="s">
        <v>1368</v>
      </c>
      <c r="E50" s="68" t="s">
        <v>1369</v>
      </c>
      <c r="F50" s="69" t="s">
        <v>541</v>
      </c>
      <c r="G50" s="159" t="s">
        <v>1208</v>
      </c>
      <c r="H50" s="68" t="s">
        <v>541</v>
      </c>
      <c r="I50" s="68" t="s">
        <v>618</v>
      </c>
      <c r="J50" s="104" t="s">
        <v>1370</v>
      </c>
      <c r="K50" s="89" t="s">
        <v>1351</v>
      </c>
      <c r="L50" s="68" t="s">
        <v>545</v>
      </c>
      <c r="M50" s="68" t="s">
        <v>545</v>
      </c>
      <c r="N50" s="72" t="s">
        <v>546</v>
      </c>
      <c r="O50" s="68"/>
      <c r="P50" s="161" t="s">
        <v>1371</v>
      </c>
      <c r="Q50" s="104"/>
      <c r="R50" s="104"/>
      <c r="S50" s="68"/>
      <c r="T50" s="89" t="s">
        <v>16</v>
      </c>
      <c r="U50" s="89"/>
      <c r="V50" s="159" t="s">
        <v>1208</v>
      </c>
      <c r="W50" s="89"/>
      <c r="X50" s="163"/>
      <c r="Y50" s="68" t="s">
        <v>13</v>
      </c>
      <c r="Z50" s="68" t="s">
        <v>990</v>
      </c>
      <c r="AA50" s="68"/>
      <c r="AB50" s="68"/>
      <c r="AC50" s="68">
        <v>0</v>
      </c>
      <c r="AD50" s="68">
        <v>1</v>
      </c>
      <c r="AE50" s="68">
        <v>1</v>
      </c>
      <c r="AF50" s="77" t="s">
        <v>553</v>
      </c>
      <c r="AG50" s="78" t="s">
        <v>292</v>
      </c>
      <c r="AH50" s="79" t="s">
        <v>293</v>
      </c>
      <c r="AI50" s="193"/>
      <c r="AJ50" s="68"/>
      <c r="AK50" s="68"/>
      <c r="AL50" s="68" t="s">
        <v>301</v>
      </c>
      <c r="AM50" s="68" t="s">
        <v>301</v>
      </c>
      <c r="AN50" s="68"/>
      <c r="AO50" s="163"/>
      <c r="AP50" s="163"/>
      <c r="AQ50" s="163"/>
      <c r="AR50" s="163"/>
      <c r="AS50" s="68"/>
      <c r="AT50" s="68"/>
      <c r="AU50" s="68"/>
      <c r="AV50" s="68"/>
      <c r="AW50" s="68"/>
      <c r="AX50" s="68"/>
      <c r="AY50" s="68"/>
      <c r="AZ50" s="68"/>
      <c r="BA50" s="68"/>
      <c r="BB50" s="163"/>
      <c r="BC50" s="163"/>
      <c r="BD50" s="163"/>
      <c r="BE50" s="163"/>
      <c r="BF50" s="163"/>
      <c r="BG50" s="163"/>
      <c r="BH50" s="68"/>
      <c r="BI50" s="68"/>
      <c r="BJ50" s="163" t="s">
        <v>1344</v>
      </c>
      <c r="BK50" s="167"/>
      <c r="BL50" s="167"/>
      <c r="BM50" s="81" t="s">
        <v>607</v>
      </c>
      <c r="BN50" s="85" t="s">
        <v>716</v>
      </c>
    </row>
    <row r="51" spans="1:67" s="7" customFormat="1" ht="36" customHeight="1" x14ac:dyDescent="0.55000000000000004">
      <c r="A51" s="158" t="s">
        <v>616</v>
      </c>
      <c r="B51" s="68">
        <v>274</v>
      </c>
      <c r="C51" s="68"/>
      <c r="D51" s="68"/>
      <c r="E51" s="68"/>
      <c r="F51" s="69" t="s">
        <v>541</v>
      </c>
      <c r="G51" s="159" t="s">
        <v>1208</v>
      </c>
      <c r="H51" s="68" t="s">
        <v>541</v>
      </c>
      <c r="I51" s="68" t="s">
        <v>55</v>
      </c>
      <c r="J51" s="104" t="s">
        <v>1370</v>
      </c>
      <c r="K51" s="89" t="s">
        <v>1351</v>
      </c>
      <c r="L51" s="68" t="s">
        <v>545</v>
      </c>
      <c r="M51" s="68" t="s">
        <v>545</v>
      </c>
      <c r="N51" s="72" t="s">
        <v>546</v>
      </c>
      <c r="O51" s="68"/>
      <c r="P51" s="161" t="s">
        <v>1371</v>
      </c>
      <c r="Q51" s="104"/>
      <c r="R51" s="104"/>
      <c r="S51" s="68"/>
      <c r="T51" s="89" t="s">
        <v>16</v>
      </c>
      <c r="U51" s="89"/>
      <c r="V51" s="159" t="s">
        <v>1208</v>
      </c>
      <c r="W51" s="89"/>
      <c r="X51" s="163"/>
      <c r="Y51" s="68" t="s">
        <v>13</v>
      </c>
      <c r="Z51" s="68"/>
      <c r="AA51" s="68"/>
      <c r="AB51" s="68"/>
      <c r="AC51" s="68">
        <v>1</v>
      </c>
      <c r="AD51" s="68">
        <v>0</v>
      </c>
      <c r="AE51" s="68">
        <v>-1</v>
      </c>
      <c r="AF51" s="77" t="s">
        <v>553</v>
      </c>
      <c r="AG51" s="78" t="s">
        <v>292</v>
      </c>
      <c r="AH51" s="79" t="s">
        <v>293</v>
      </c>
      <c r="AI51" s="193"/>
      <c r="AJ51" s="68"/>
      <c r="AK51" s="68"/>
      <c r="AL51" s="68" t="s">
        <v>301</v>
      </c>
      <c r="AM51" s="68" t="s">
        <v>301</v>
      </c>
      <c r="AN51" s="68"/>
      <c r="AO51" s="163"/>
      <c r="AP51" s="163"/>
      <c r="AQ51" s="163"/>
      <c r="AR51" s="163"/>
      <c r="AS51" s="68"/>
      <c r="AT51" s="68"/>
      <c r="AU51" s="68"/>
      <c r="AV51" s="68"/>
      <c r="AW51" s="68"/>
      <c r="AX51" s="68"/>
      <c r="AY51" s="68"/>
      <c r="AZ51" s="68"/>
      <c r="BA51" s="68"/>
      <c r="BB51" s="163"/>
      <c r="BC51" s="163"/>
      <c r="BD51" s="163"/>
      <c r="BE51" s="163"/>
      <c r="BF51" s="163"/>
      <c r="BG51" s="163"/>
      <c r="BH51" s="68"/>
      <c r="BI51" s="68"/>
      <c r="BJ51" s="163"/>
      <c r="BK51" s="167"/>
      <c r="BL51" s="167"/>
      <c r="BM51" s="81" t="s">
        <v>607</v>
      </c>
      <c r="BN51" s="168" t="s">
        <v>901</v>
      </c>
    </row>
    <row r="52" spans="1:67" s="7" customFormat="1" ht="16.5" customHeight="1" x14ac:dyDescent="0.55000000000000004">
      <c r="A52" s="158" t="s">
        <v>616</v>
      </c>
      <c r="B52" s="68">
        <v>275</v>
      </c>
      <c r="C52" s="68"/>
      <c r="D52" s="68"/>
      <c r="E52" s="68"/>
      <c r="F52" s="69" t="s">
        <v>541</v>
      </c>
      <c r="G52" s="159" t="s">
        <v>1208</v>
      </c>
      <c r="H52" s="68" t="s">
        <v>541</v>
      </c>
      <c r="I52" s="68" t="s">
        <v>118</v>
      </c>
      <c r="J52" s="104" t="s">
        <v>1370</v>
      </c>
      <c r="K52" s="89" t="s">
        <v>1351</v>
      </c>
      <c r="L52" s="68" t="s">
        <v>545</v>
      </c>
      <c r="M52" s="68" t="s">
        <v>545</v>
      </c>
      <c r="N52" s="72" t="s">
        <v>546</v>
      </c>
      <c r="O52" s="68"/>
      <c r="P52" s="161" t="s">
        <v>1371</v>
      </c>
      <c r="Q52" s="104"/>
      <c r="R52" s="104"/>
      <c r="S52" s="68"/>
      <c r="T52" s="89" t="s">
        <v>16</v>
      </c>
      <c r="U52" s="89"/>
      <c r="V52" s="159" t="s">
        <v>1208</v>
      </c>
      <c r="W52" s="89"/>
      <c r="X52" s="163"/>
      <c r="Y52" s="68" t="s">
        <v>13</v>
      </c>
      <c r="Z52" s="68"/>
      <c r="AA52" s="68"/>
      <c r="AB52" s="68"/>
      <c r="AC52" s="68">
        <v>1</v>
      </c>
      <c r="AD52" s="68">
        <v>0</v>
      </c>
      <c r="AE52" s="68">
        <v>-1</v>
      </c>
      <c r="AF52" s="77" t="s">
        <v>553</v>
      </c>
      <c r="AG52" s="78" t="s">
        <v>292</v>
      </c>
      <c r="AH52" s="79" t="s">
        <v>293</v>
      </c>
      <c r="AI52" s="193"/>
      <c r="AJ52" s="68"/>
      <c r="AK52" s="68"/>
      <c r="AL52" s="68" t="s">
        <v>301</v>
      </c>
      <c r="AM52" s="68" t="s">
        <v>301</v>
      </c>
      <c r="AN52" s="68"/>
      <c r="AO52" s="163"/>
      <c r="AP52" s="163"/>
      <c r="AQ52" s="163"/>
      <c r="AR52" s="163"/>
      <c r="AS52" s="68"/>
      <c r="AT52" s="68"/>
      <c r="AU52" s="68"/>
      <c r="AV52" s="68"/>
      <c r="AW52" s="68"/>
      <c r="AX52" s="68"/>
      <c r="AY52" s="68"/>
      <c r="AZ52" s="68"/>
      <c r="BA52" s="68"/>
      <c r="BB52" s="163"/>
      <c r="BC52" s="163"/>
      <c r="BD52" s="163"/>
      <c r="BE52" s="163"/>
      <c r="BF52" s="163"/>
      <c r="BG52" s="163"/>
      <c r="BH52" s="68"/>
      <c r="BI52" s="68"/>
      <c r="BJ52" s="163"/>
      <c r="BK52" s="167"/>
      <c r="BL52" s="167"/>
      <c r="BM52" s="81" t="s">
        <v>607</v>
      </c>
      <c r="BN52" s="168" t="s">
        <v>591</v>
      </c>
    </row>
    <row r="53" spans="1:67" s="7" customFormat="1" ht="36" customHeight="1" x14ac:dyDescent="0.55000000000000004">
      <c r="A53" s="158" t="s">
        <v>616</v>
      </c>
      <c r="B53" s="68">
        <v>276</v>
      </c>
      <c r="C53" s="68"/>
      <c r="D53" s="68"/>
      <c r="E53" s="68"/>
      <c r="F53" s="69" t="s">
        <v>541</v>
      </c>
      <c r="G53" s="159" t="s">
        <v>1208</v>
      </c>
      <c r="H53" s="68" t="s">
        <v>541</v>
      </c>
      <c r="I53" s="68" t="s">
        <v>55</v>
      </c>
      <c r="J53" s="104" t="s">
        <v>1372</v>
      </c>
      <c r="K53" s="89" t="s">
        <v>1351</v>
      </c>
      <c r="L53" s="68" t="s">
        <v>545</v>
      </c>
      <c r="M53" s="68" t="s">
        <v>545</v>
      </c>
      <c r="N53" s="72" t="s">
        <v>546</v>
      </c>
      <c r="O53" s="68"/>
      <c r="P53" s="161" t="s">
        <v>1373</v>
      </c>
      <c r="Q53" s="104"/>
      <c r="R53" s="104"/>
      <c r="S53" s="68"/>
      <c r="T53" s="89" t="s">
        <v>16</v>
      </c>
      <c r="U53" s="89"/>
      <c r="V53" s="159" t="s">
        <v>1208</v>
      </c>
      <c r="W53" s="89"/>
      <c r="X53" s="163"/>
      <c r="Y53" s="68" t="s">
        <v>13</v>
      </c>
      <c r="Z53" s="68"/>
      <c r="AA53" s="68"/>
      <c r="AB53" s="68"/>
      <c r="AC53" s="68">
        <v>1</v>
      </c>
      <c r="AD53" s="68">
        <v>0</v>
      </c>
      <c r="AE53" s="68">
        <v>-1</v>
      </c>
      <c r="AF53" s="77" t="s">
        <v>553</v>
      </c>
      <c r="AG53" s="78" t="s">
        <v>292</v>
      </c>
      <c r="AH53" s="79" t="s">
        <v>293</v>
      </c>
      <c r="AI53" s="193"/>
      <c r="AJ53" s="68"/>
      <c r="AK53" s="68"/>
      <c r="AL53" s="68" t="s">
        <v>301</v>
      </c>
      <c r="AM53" s="68" t="s">
        <v>301</v>
      </c>
      <c r="AN53" s="68"/>
      <c r="AO53" s="163"/>
      <c r="AP53" s="163"/>
      <c r="AQ53" s="163"/>
      <c r="AR53" s="163"/>
      <c r="AS53" s="68"/>
      <c r="AT53" s="68"/>
      <c r="AU53" s="68"/>
      <c r="AV53" s="68"/>
      <c r="AW53" s="68"/>
      <c r="AX53" s="68"/>
      <c r="AY53" s="68"/>
      <c r="AZ53" s="68"/>
      <c r="BA53" s="68"/>
      <c r="BB53" s="163"/>
      <c r="BC53" s="163"/>
      <c r="BD53" s="163"/>
      <c r="BE53" s="163"/>
      <c r="BF53" s="163"/>
      <c r="BG53" s="163"/>
      <c r="BH53" s="68"/>
      <c r="BI53" s="68"/>
      <c r="BJ53" s="163"/>
      <c r="BK53" s="167"/>
      <c r="BL53" s="167"/>
      <c r="BM53" s="81" t="s">
        <v>607</v>
      </c>
      <c r="BN53" s="168" t="s">
        <v>591</v>
      </c>
    </row>
    <row r="54" spans="1:67" s="7" customFormat="1" ht="16.5" customHeight="1" x14ac:dyDescent="0.55000000000000004">
      <c r="A54" s="158" t="s">
        <v>616</v>
      </c>
      <c r="B54" s="68">
        <v>277</v>
      </c>
      <c r="C54" s="68"/>
      <c r="D54" s="68"/>
      <c r="E54" s="68"/>
      <c r="F54" s="69" t="s">
        <v>541</v>
      </c>
      <c r="G54" s="159" t="s">
        <v>1208</v>
      </c>
      <c r="H54" s="68" t="s">
        <v>541</v>
      </c>
      <c r="I54" s="68" t="s">
        <v>118</v>
      </c>
      <c r="J54" s="104" t="s">
        <v>1372</v>
      </c>
      <c r="K54" s="89" t="s">
        <v>1351</v>
      </c>
      <c r="L54" s="68" t="s">
        <v>545</v>
      </c>
      <c r="M54" s="68" t="s">
        <v>545</v>
      </c>
      <c r="N54" s="72" t="s">
        <v>546</v>
      </c>
      <c r="O54" s="68"/>
      <c r="P54" s="161" t="s">
        <v>1373</v>
      </c>
      <c r="Q54" s="104"/>
      <c r="R54" s="104"/>
      <c r="S54" s="68"/>
      <c r="T54" s="89" t="s">
        <v>16</v>
      </c>
      <c r="U54" s="89"/>
      <c r="V54" s="159" t="s">
        <v>1208</v>
      </c>
      <c r="W54" s="89"/>
      <c r="X54" s="163"/>
      <c r="Y54" s="68" t="s">
        <v>13</v>
      </c>
      <c r="Z54" s="68"/>
      <c r="AA54" s="68"/>
      <c r="AB54" s="68"/>
      <c r="AC54" s="68">
        <v>1</v>
      </c>
      <c r="AD54" s="68">
        <v>0</v>
      </c>
      <c r="AE54" s="68">
        <v>-1</v>
      </c>
      <c r="AF54" s="77" t="s">
        <v>553</v>
      </c>
      <c r="AG54" s="78" t="s">
        <v>292</v>
      </c>
      <c r="AH54" s="79" t="s">
        <v>293</v>
      </c>
      <c r="AI54" s="193"/>
      <c r="AJ54" s="68"/>
      <c r="AK54" s="68"/>
      <c r="AL54" s="68" t="s">
        <v>301</v>
      </c>
      <c r="AM54" s="68" t="s">
        <v>301</v>
      </c>
      <c r="AN54" s="68"/>
      <c r="AO54" s="163"/>
      <c r="AP54" s="163"/>
      <c r="AQ54" s="163"/>
      <c r="AR54" s="163"/>
      <c r="AS54" s="68"/>
      <c r="AT54" s="68"/>
      <c r="AU54" s="68"/>
      <c r="AV54" s="68"/>
      <c r="AW54" s="68"/>
      <c r="AX54" s="68"/>
      <c r="AY54" s="68"/>
      <c r="AZ54" s="68"/>
      <c r="BA54" s="68"/>
      <c r="BB54" s="163"/>
      <c r="BC54" s="163"/>
      <c r="BD54" s="163"/>
      <c r="BE54" s="163"/>
      <c r="BF54" s="163"/>
      <c r="BG54" s="163"/>
      <c r="BH54" s="68"/>
      <c r="BI54" s="68"/>
      <c r="BJ54" s="163"/>
      <c r="BK54" s="167"/>
      <c r="BL54" s="167"/>
      <c r="BM54" s="81" t="s">
        <v>607</v>
      </c>
      <c r="BN54" s="168" t="s">
        <v>591</v>
      </c>
    </row>
    <row r="55" spans="1:67" s="7" customFormat="1" ht="16.5" customHeight="1" x14ac:dyDescent="0.55000000000000004">
      <c r="A55" s="158" t="s">
        <v>616</v>
      </c>
      <c r="B55" s="68">
        <v>278</v>
      </c>
      <c r="C55" s="68"/>
      <c r="D55" s="68"/>
      <c r="E55" s="68"/>
      <c r="F55" s="69" t="s">
        <v>541</v>
      </c>
      <c r="G55" s="159" t="s">
        <v>1208</v>
      </c>
      <c r="H55" s="68" t="s">
        <v>541</v>
      </c>
      <c r="I55" s="68" t="s">
        <v>618</v>
      </c>
      <c r="J55" s="104" t="s">
        <v>1372</v>
      </c>
      <c r="K55" s="89" t="s">
        <v>1351</v>
      </c>
      <c r="L55" s="68" t="s">
        <v>545</v>
      </c>
      <c r="M55" s="68" t="s">
        <v>545</v>
      </c>
      <c r="N55" s="72" t="s">
        <v>546</v>
      </c>
      <c r="O55" s="68"/>
      <c r="P55" s="161" t="s">
        <v>1373</v>
      </c>
      <c r="Q55" s="104"/>
      <c r="R55" s="104"/>
      <c r="S55" s="68"/>
      <c r="T55" s="89" t="s">
        <v>16</v>
      </c>
      <c r="U55" s="89"/>
      <c r="V55" s="159" t="s">
        <v>1208</v>
      </c>
      <c r="W55" s="89"/>
      <c r="X55" s="163"/>
      <c r="Y55" s="68" t="s">
        <v>13</v>
      </c>
      <c r="Z55" s="68"/>
      <c r="AA55" s="68"/>
      <c r="AB55" s="68"/>
      <c r="AC55" s="68">
        <v>1</v>
      </c>
      <c r="AD55" s="68">
        <v>0</v>
      </c>
      <c r="AE55" s="68">
        <v>-1</v>
      </c>
      <c r="AF55" s="77" t="s">
        <v>553</v>
      </c>
      <c r="AG55" s="78" t="s">
        <v>292</v>
      </c>
      <c r="AH55" s="79" t="s">
        <v>293</v>
      </c>
      <c r="AI55" s="193"/>
      <c r="AJ55" s="68"/>
      <c r="AK55" s="68"/>
      <c r="AL55" s="68" t="s">
        <v>301</v>
      </c>
      <c r="AM55" s="68" t="s">
        <v>301</v>
      </c>
      <c r="AN55" s="68"/>
      <c r="AO55" s="163"/>
      <c r="AP55" s="163"/>
      <c r="AQ55" s="163"/>
      <c r="AR55" s="163"/>
      <c r="AS55" s="68"/>
      <c r="AT55" s="68"/>
      <c r="AU55" s="68"/>
      <c r="AV55" s="68"/>
      <c r="AW55" s="68"/>
      <c r="AX55" s="68"/>
      <c r="AY55" s="68"/>
      <c r="AZ55" s="68"/>
      <c r="BA55" s="68"/>
      <c r="BB55" s="163"/>
      <c r="BC55" s="163"/>
      <c r="BD55" s="163"/>
      <c r="BE55" s="163"/>
      <c r="BF55" s="163"/>
      <c r="BG55" s="163"/>
      <c r="BH55" s="68"/>
      <c r="BI55" s="68"/>
      <c r="BJ55" s="163"/>
      <c r="BK55" s="167"/>
      <c r="BL55" s="167"/>
      <c r="BM55" s="81" t="s">
        <v>607</v>
      </c>
      <c r="BN55" s="168" t="s">
        <v>901</v>
      </c>
    </row>
    <row r="56" spans="1:67" s="7" customFormat="1" ht="36" customHeight="1" x14ac:dyDescent="0.55000000000000004">
      <c r="A56" s="158" t="s">
        <v>616</v>
      </c>
      <c r="B56" s="68">
        <v>99</v>
      </c>
      <c r="C56" s="68" t="s">
        <v>840</v>
      </c>
      <c r="D56" s="68" t="s">
        <v>1374</v>
      </c>
      <c r="E56" s="68" t="s">
        <v>1375</v>
      </c>
      <c r="F56" s="69" t="s">
        <v>541</v>
      </c>
      <c r="G56" s="159" t="s">
        <v>1208</v>
      </c>
      <c r="H56" s="68" t="s">
        <v>541</v>
      </c>
      <c r="I56" s="68" t="s">
        <v>618</v>
      </c>
      <c r="J56" s="104" t="s">
        <v>1376</v>
      </c>
      <c r="K56" s="89" t="s">
        <v>1351</v>
      </c>
      <c r="L56" s="68" t="s">
        <v>545</v>
      </c>
      <c r="M56" s="68" t="s">
        <v>545</v>
      </c>
      <c r="N56" s="72" t="s">
        <v>546</v>
      </c>
      <c r="O56" s="68"/>
      <c r="P56" s="161" t="s">
        <v>1373</v>
      </c>
      <c r="Q56" s="104"/>
      <c r="R56" s="104"/>
      <c r="S56" s="68"/>
      <c r="T56" s="89" t="s">
        <v>16</v>
      </c>
      <c r="U56" s="89"/>
      <c r="V56" s="159" t="s">
        <v>1208</v>
      </c>
      <c r="W56" s="89"/>
      <c r="X56" s="163"/>
      <c r="Y56" s="68" t="s">
        <v>13</v>
      </c>
      <c r="Z56" s="68" t="s">
        <v>990</v>
      </c>
      <c r="AA56" s="68"/>
      <c r="AB56" s="68"/>
      <c r="AC56" s="68">
        <v>0</v>
      </c>
      <c r="AD56" s="68">
        <v>1</v>
      </c>
      <c r="AE56" s="68">
        <v>1</v>
      </c>
      <c r="AF56" s="77" t="s">
        <v>553</v>
      </c>
      <c r="AG56" s="78" t="s">
        <v>292</v>
      </c>
      <c r="AH56" s="79" t="s">
        <v>293</v>
      </c>
      <c r="AI56" s="193"/>
      <c r="AJ56" s="68"/>
      <c r="AK56" s="68"/>
      <c r="AL56" s="68" t="s">
        <v>301</v>
      </c>
      <c r="AM56" s="68" t="s">
        <v>301</v>
      </c>
      <c r="AN56" s="68"/>
      <c r="AO56" s="163"/>
      <c r="AP56" s="163"/>
      <c r="AQ56" s="163"/>
      <c r="AR56" s="163"/>
      <c r="AS56" s="68"/>
      <c r="AT56" s="68"/>
      <c r="AU56" s="68"/>
      <c r="AV56" s="68"/>
      <c r="AW56" s="68"/>
      <c r="AX56" s="68"/>
      <c r="AY56" s="68"/>
      <c r="AZ56" s="68"/>
      <c r="BA56" s="68"/>
      <c r="BB56" s="163"/>
      <c r="BC56" s="163"/>
      <c r="BD56" s="163"/>
      <c r="BE56" s="163"/>
      <c r="BF56" s="163"/>
      <c r="BG56" s="163"/>
      <c r="BH56" s="68"/>
      <c r="BI56" s="68"/>
      <c r="BJ56" s="163" t="s">
        <v>1377</v>
      </c>
      <c r="BK56" s="167"/>
      <c r="BL56" s="167"/>
      <c r="BM56" s="81" t="s">
        <v>607</v>
      </c>
      <c r="BN56" s="83" t="s">
        <v>738</v>
      </c>
    </row>
    <row r="57" spans="1:67" s="7" customFormat="1" ht="36" x14ac:dyDescent="0.55000000000000004">
      <c r="A57" s="84"/>
      <c r="B57" s="68">
        <v>279</v>
      </c>
      <c r="C57" s="68"/>
      <c r="D57" s="68"/>
      <c r="E57" s="68"/>
      <c r="F57" s="69" t="s">
        <v>541</v>
      </c>
      <c r="G57" s="276" t="s">
        <v>1208</v>
      </c>
      <c r="H57" s="68" t="s">
        <v>541</v>
      </c>
      <c r="I57" s="68" t="s">
        <v>55</v>
      </c>
      <c r="J57" s="104" t="s">
        <v>1376</v>
      </c>
      <c r="K57" s="198" t="s">
        <v>1351</v>
      </c>
      <c r="L57" s="68" t="s">
        <v>545</v>
      </c>
      <c r="M57" s="68" t="s">
        <v>545</v>
      </c>
      <c r="N57" s="72" t="s">
        <v>546</v>
      </c>
      <c r="O57" s="68"/>
      <c r="P57" s="161" t="s">
        <v>1373</v>
      </c>
      <c r="Q57" s="104"/>
      <c r="R57" s="104"/>
      <c r="S57" s="123"/>
      <c r="T57" s="89" t="s">
        <v>16</v>
      </c>
      <c r="U57" s="89"/>
      <c r="V57" s="159" t="s">
        <v>1208</v>
      </c>
      <c r="W57" s="89"/>
      <c r="X57" s="163"/>
      <c r="Y57" s="68" t="s">
        <v>13</v>
      </c>
      <c r="Z57" s="68"/>
      <c r="AA57" s="125"/>
      <c r="AB57" s="68"/>
      <c r="AC57" s="68">
        <v>1</v>
      </c>
      <c r="AD57" s="68">
        <v>0</v>
      </c>
      <c r="AE57" s="68">
        <v>-1</v>
      </c>
      <c r="AF57" s="77" t="s">
        <v>553</v>
      </c>
      <c r="AG57" s="78" t="s">
        <v>292</v>
      </c>
      <c r="AH57" s="79" t="s">
        <v>293</v>
      </c>
      <c r="AI57" s="193"/>
      <c r="AJ57" s="68"/>
      <c r="AK57" s="68"/>
      <c r="AL57" s="68" t="s">
        <v>301</v>
      </c>
      <c r="AM57" s="68" t="s">
        <v>301</v>
      </c>
      <c r="AN57" s="68"/>
      <c r="AO57" s="163"/>
      <c r="AP57" s="163"/>
      <c r="AQ57" s="163"/>
      <c r="AR57" s="163"/>
      <c r="AS57" s="68"/>
      <c r="AT57" s="68"/>
      <c r="AU57" s="68"/>
      <c r="AV57" s="68"/>
      <c r="AW57" s="68"/>
      <c r="AX57" s="68"/>
      <c r="AY57" s="68"/>
      <c r="AZ57" s="68"/>
      <c r="BA57" s="68"/>
      <c r="BB57" s="163"/>
      <c r="BC57" s="163"/>
      <c r="BD57" s="163"/>
      <c r="BE57" s="163"/>
      <c r="BF57" s="163"/>
      <c r="BG57" s="163"/>
      <c r="BH57" s="68"/>
      <c r="BI57" s="68"/>
      <c r="BJ57" s="163"/>
      <c r="BK57" s="167"/>
      <c r="BL57" s="167"/>
      <c r="BM57" s="81" t="s">
        <v>607</v>
      </c>
      <c r="BN57" s="81" t="s">
        <v>565</v>
      </c>
    </row>
    <row r="58" spans="1:67" s="7" customFormat="1" ht="103.75" customHeight="1" x14ac:dyDescent="0.55000000000000004">
      <c r="A58" s="158"/>
      <c r="B58" s="68">
        <v>280</v>
      </c>
      <c r="C58" s="68"/>
      <c r="D58" s="68"/>
      <c r="E58" s="68"/>
      <c r="F58" s="69" t="s">
        <v>541</v>
      </c>
      <c r="G58" s="159" t="s">
        <v>1208</v>
      </c>
      <c r="H58" s="68" t="s">
        <v>541</v>
      </c>
      <c r="I58" s="68" t="s">
        <v>118</v>
      </c>
      <c r="J58" s="104" t="s">
        <v>1376</v>
      </c>
      <c r="K58" s="89" t="s">
        <v>1351</v>
      </c>
      <c r="L58" s="68" t="s">
        <v>545</v>
      </c>
      <c r="M58" s="68" t="s">
        <v>545</v>
      </c>
      <c r="N58" s="72" t="s">
        <v>546</v>
      </c>
      <c r="O58" s="68"/>
      <c r="P58" s="161" t="s">
        <v>1373</v>
      </c>
      <c r="Q58" s="104"/>
      <c r="R58" s="104"/>
      <c r="S58" s="68"/>
      <c r="T58" s="89" t="s">
        <v>16</v>
      </c>
      <c r="U58" s="89"/>
      <c r="V58" s="159" t="s">
        <v>1208</v>
      </c>
      <c r="W58" s="89"/>
      <c r="X58" s="163"/>
      <c r="Y58" s="68" t="s">
        <v>13</v>
      </c>
      <c r="Z58" s="75"/>
      <c r="AA58" s="68"/>
      <c r="AB58" s="97"/>
      <c r="AC58" s="68">
        <v>1</v>
      </c>
      <c r="AD58" s="68">
        <v>0</v>
      </c>
      <c r="AE58" s="68">
        <v>-1</v>
      </c>
      <c r="AF58" s="77" t="s">
        <v>553</v>
      </c>
      <c r="AG58" s="78" t="s">
        <v>292</v>
      </c>
      <c r="AH58" s="79" t="s">
        <v>293</v>
      </c>
      <c r="AI58" s="193"/>
      <c r="AJ58" s="68"/>
      <c r="AK58" s="68"/>
      <c r="AL58" s="68" t="s">
        <v>301</v>
      </c>
      <c r="AM58" s="68" t="s">
        <v>301</v>
      </c>
      <c r="AN58" s="68"/>
      <c r="AO58" s="163"/>
      <c r="AP58" s="163"/>
      <c r="AQ58" s="163"/>
      <c r="AR58" s="163"/>
      <c r="AS58" s="68"/>
      <c r="AT58" s="68"/>
      <c r="AU58" s="68"/>
      <c r="AV58" s="68"/>
      <c r="AW58" s="68"/>
      <c r="AX58" s="68"/>
      <c r="AY58" s="68"/>
      <c r="AZ58" s="68"/>
      <c r="BA58" s="68"/>
      <c r="BB58" s="163"/>
      <c r="BC58" s="163"/>
      <c r="BD58" s="163"/>
      <c r="BE58" s="163"/>
      <c r="BF58" s="163"/>
      <c r="BG58" s="163"/>
      <c r="BH58" s="68"/>
      <c r="BI58" s="68"/>
      <c r="BJ58" s="163"/>
      <c r="BK58" s="167"/>
      <c r="BL58" s="167"/>
      <c r="BM58" s="81" t="s">
        <v>607</v>
      </c>
      <c r="BN58" s="81" t="s">
        <v>565</v>
      </c>
    </row>
    <row r="59" spans="1:67" s="7" customFormat="1" ht="37.4" customHeight="1" x14ac:dyDescent="0.55000000000000004">
      <c r="A59" s="158" t="s">
        <v>616</v>
      </c>
      <c r="B59" s="68">
        <v>282</v>
      </c>
      <c r="C59" s="68"/>
      <c r="D59" s="68"/>
      <c r="E59" s="68"/>
      <c r="F59" s="69" t="s">
        <v>1207</v>
      </c>
      <c r="G59" s="159" t="s">
        <v>1208</v>
      </c>
      <c r="H59" s="68" t="s">
        <v>1207</v>
      </c>
      <c r="I59" s="68" t="s">
        <v>118</v>
      </c>
      <c r="J59" s="104" t="s">
        <v>1378</v>
      </c>
      <c r="K59" s="89" t="s">
        <v>1210</v>
      </c>
      <c r="L59" s="68" t="s">
        <v>545</v>
      </c>
      <c r="M59" s="68" t="s">
        <v>545</v>
      </c>
      <c r="N59" s="78" t="s">
        <v>86</v>
      </c>
      <c r="O59" s="68"/>
      <c r="P59" s="89" t="s">
        <v>1379</v>
      </c>
      <c r="Q59" s="104"/>
      <c r="R59" s="104"/>
      <c r="S59" s="68"/>
      <c r="T59" s="89" t="s">
        <v>16</v>
      </c>
      <c r="U59" s="89"/>
      <c r="V59" s="159" t="s">
        <v>1208</v>
      </c>
      <c r="W59" s="89"/>
      <c r="X59" s="163"/>
      <c r="Y59" s="68" t="s">
        <v>13</v>
      </c>
      <c r="Z59" s="75"/>
      <c r="AA59" s="68"/>
      <c r="AB59" s="97"/>
      <c r="AC59" s="68">
        <v>1</v>
      </c>
      <c r="AD59" s="68">
        <v>0</v>
      </c>
      <c r="AE59" s="68">
        <v>-1</v>
      </c>
      <c r="AF59" s="77" t="s">
        <v>553</v>
      </c>
      <c r="AG59" s="78" t="s">
        <v>86</v>
      </c>
      <c r="AH59" s="78" t="s">
        <v>256</v>
      </c>
      <c r="AI59" s="193"/>
      <c r="AJ59" s="68" t="s">
        <v>1380</v>
      </c>
      <c r="AK59" s="68"/>
      <c r="AL59" s="68" t="s">
        <v>301</v>
      </c>
      <c r="AM59" s="68" t="s">
        <v>301</v>
      </c>
      <c r="AN59" s="68"/>
      <c r="AO59" s="163"/>
      <c r="AP59" s="163"/>
      <c r="AQ59" s="163"/>
      <c r="AR59" s="163"/>
      <c r="AS59" s="68"/>
      <c r="AT59" s="68"/>
      <c r="AU59" s="68"/>
      <c r="AV59" s="68"/>
      <c r="AW59" s="68"/>
      <c r="AX59" s="68"/>
      <c r="AY59" s="68"/>
      <c r="AZ59" s="68"/>
      <c r="BA59" s="68"/>
      <c r="BB59" s="163"/>
      <c r="BC59" s="163"/>
      <c r="BD59" s="163"/>
      <c r="BE59" s="163"/>
      <c r="BF59" s="163"/>
      <c r="BG59" s="163"/>
      <c r="BH59" s="68"/>
      <c r="BI59" s="68"/>
      <c r="BJ59" s="163" t="s">
        <v>1379</v>
      </c>
      <c r="BK59" s="167"/>
      <c r="BL59" s="167"/>
      <c r="BM59" s="17" t="s">
        <v>607</v>
      </c>
      <c r="BN59" s="81" t="s">
        <v>565</v>
      </c>
    </row>
    <row r="60" spans="1:67" s="7" customFormat="1" ht="18" customHeight="1" x14ac:dyDescent="0.55000000000000004">
      <c r="A60" s="158" t="s">
        <v>616</v>
      </c>
      <c r="B60" s="68">
        <v>283</v>
      </c>
      <c r="C60" s="68"/>
      <c r="D60" s="68"/>
      <c r="E60" s="68"/>
      <c r="F60" s="69" t="s">
        <v>1207</v>
      </c>
      <c r="G60" s="159" t="s">
        <v>1208</v>
      </c>
      <c r="H60" s="68" t="s">
        <v>1207</v>
      </c>
      <c r="I60" s="68" t="s">
        <v>55</v>
      </c>
      <c r="J60" s="104" t="s">
        <v>1381</v>
      </c>
      <c r="K60" s="89" t="s">
        <v>1210</v>
      </c>
      <c r="L60" s="68" t="s">
        <v>545</v>
      </c>
      <c r="M60" s="68" t="s">
        <v>545</v>
      </c>
      <c r="N60" s="78" t="s">
        <v>86</v>
      </c>
      <c r="O60" s="68"/>
      <c r="P60" s="161" t="s">
        <v>1382</v>
      </c>
      <c r="Q60" s="104"/>
      <c r="R60" s="104"/>
      <c r="S60" s="68"/>
      <c r="T60" s="89" t="s">
        <v>16</v>
      </c>
      <c r="U60" s="89"/>
      <c r="V60" s="159" t="s">
        <v>1208</v>
      </c>
      <c r="W60" s="89"/>
      <c r="X60" s="163"/>
      <c r="Y60" s="68" t="s">
        <v>16</v>
      </c>
      <c r="Z60" s="68"/>
      <c r="AA60" s="116"/>
      <c r="AB60" s="70"/>
      <c r="AC60" s="68">
        <v>1</v>
      </c>
      <c r="AD60" s="68">
        <v>0</v>
      </c>
      <c r="AE60" s="68">
        <v>-1</v>
      </c>
      <c r="AF60" s="77" t="s">
        <v>553</v>
      </c>
      <c r="AG60" s="78" t="s">
        <v>86</v>
      </c>
      <c r="AH60" s="78" t="s">
        <v>256</v>
      </c>
      <c r="AI60" s="193"/>
      <c r="AJ60" s="68"/>
      <c r="AK60" s="68"/>
      <c r="AL60" s="68"/>
      <c r="AM60" s="68"/>
      <c r="AN60" s="68"/>
      <c r="AO60" s="163"/>
      <c r="AP60" s="163"/>
      <c r="AQ60" s="163"/>
      <c r="AR60" s="163"/>
      <c r="AS60" s="68"/>
      <c r="AT60" s="68"/>
      <c r="AU60" s="70" t="s">
        <v>1383</v>
      </c>
      <c r="AV60" s="70" t="s">
        <v>556</v>
      </c>
      <c r="AW60" s="70"/>
      <c r="AX60" s="70" t="s">
        <v>556</v>
      </c>
      <c r="AY60" s="70"/>
      <c r="AZ60" s="70" t="s">
        <v>556</v>
      </c>
      <c r="BA60" s="70"/>
      <c r="BB60" s="89" t="s">
        <v>1343</v>
      </c>
      <c r="BC60" s="163"/>
      <c r="BD60" s="163"/>
      <c r="BE60" s="163"/>
      <c r="BF60" s="163"/>
      <c r="BG60" s="163"/>
      <c r="BH60" s="68"/>
      <c r="BI60" s="68"/>
      <c r="BJ60" s="163" t="s">
        <v>1384</v>
      </c>
      <c r="BK60" s="167"/>
      <c r="BL60" s="167" t="s">
        <v>1385</v>
      </c>
      <c r="BM60" s="17" t="s">
        <v>607</v>
      </c>
      <c r="BN60" s="81" t="s">
        <v>565</v>
      </c>
    </row>
    <row r="61" spans="1:67" s="7" customFormat="1" ht="67.400000000000006" customHeight="1" x14ac:dyDescent="0.55000000000000004">
      <c r="A61" s="158" t="s">
        <v>616</v>
      </c>
      <c r="B61" s="68">
        <v>284</v>
      </c>
      <c r="C61" s="68"/>
      <c r="D61" s="68"/>
      <c r="E61" s="68"/>
      <c r="F61" s="69" t="s">
        <v>1207</v>
      </c>
      <c r="G61" s="159" t="s">
        <v>1208</v>
      </c>
      <c r="H61" s="68" t="s">
        <v>1207</v>
      </c>
      <c r="I61" s="68" t="s">
        <v>118</v>
      </c>
      <c r="J61" s="104" t="s">
        <v>1386</v>
      </c>
      <c r="K61" s="89" t="s">
        <v>1210</v>
      </c>
      <c r="L61" s="68" t="s">
        <v>545</v>
      </c>
      <c r="M61" s="68" t="s">
        <v>545</v>
      </c>
      <c r="N61" s="78" t="s">
        <v>86</v>
      </c>
      <c r="O61" s="68"/>
      <c r="P61" s="89" t="s">
        <v>1387</v>
      </c>
      <c r="Q61" s="104"/>
      <c r="R61" s="104"/>
      <c r="S61" s="68"/>
      <c r="T61" s="89" t="s">
        <v>16</v>
      </c>
      <c r="U61" s="89"/>
      <c r="V61" s="159" t="s">
        <v>1208</v>
      </c>
      <c r="W61" s="89"/>
      <c r="X61" s="163"/>
      <c r="Y61" s="78" t="s">
        <v>13</v>
      </c>
      <c r="Z61" s="75"/>
      <c r="AA61" s="78"/>
      <c r="AB61" s="175"/>
      <c r="AC61" s="68">
        <v>1</v>
      </c>
      <c r="AD61" s="68">
        <v>0</v>
      </c>
      <c r="AE61" s="68">
        <v>-1</v>
      </c>
      <c r="AF61" s="77" t="s">
        <v>553</v>
      </c>
      <c r="AG61" s="78" t="s">
        <v>86</v>
      </c>
      <c r="AH61" s="78" t="s">
        <v>256</v>
      </c>
      <c r="AI61" s="193"/>
      <c r="AJ61" s="68"/>
      <c r="AK61" s="68"/>
      <c r="AL61" s="68" t="s">
        <v>301</v>
      </c>
      <c r="AM61" s="68" t="s">
        <v>301</v>
      </c>
      <c r="AN61" s="68"/>
      <c r="AO61" s="163"/>
      <c r="AP61" s="163"/>
      <c r="AQ61" s="163"/>
      <c r="AR61" s="163"/>
      <c r="AS61" s="68"/>
      <c r="AT61" s="68"/>
      <c r="AU61" s="68"/>
      <c r="AV61" s="68"/>
      <c r="AW61" s="68"/>
      <c r="AX61" s="68"/>
      <c r="AY61" s="68"/>
      <c r="AZ61" s="68"/>
      <c r="BA61" s="68"/>
      <c r="BB61" s="163"/>
      <c r="BC61" s="307"/>
      <c r="BD61" s="163"/>
      <c r="BE61" s="163"/>
      <c r="BF61" s="163"/>
      <c r="BG61" s="163"/>
      <c r="BH61" s="78"/>
      <c r="BI61" s="78"/>
      <c r="BJ61" s="163" t="s">
        <v>1388</v>
      </c>
      <c r="BK61" s="167"/>
      <c r="BL61" s="167"/>
      <c r="BM61" s="17" t="s">
        <v>607</v>
      </c>
      <c r="BN61" s="168" t="s">
        <v>565</v>
      </c>
      <c r="BO61" s="22"/>
    </row>
    <row r="62" spans="1:67" s="22" customFormat="1" ht="90.65" customHeight="1" x14ac:dyDescent="0.55000000000000004">
      <c r="A62" s="158" t="s">
        <v>616</v>
      </c>
      <c r="B62" s="68">
        <v>285</v>
      </c>
      <c r="C62" s="68"/>
      <c r="D62" s="68"/>
      <c r="E62" s="68"/>
      <c r="F62" s="69" t="s">
        <v>1207</v>
      </c>
      <c r="G62" s="159" t="s">
        <v>1208</v>
      </c>
      <c r="H62" s="68" t="s">
        <v>1207</v>
      </c>
      <c r="I62" s="68" t="s">
        <v>55</v>
      </c>
      <c r="J62" s="104" t="s">
        <v>1389</v>
      </c>
      <c r="K62" s="89" t="s">
        <v>1210</v>
      </c>
      <c r="L62" s="68" t="s">
        <v>545</v>
      </c>
      <c r="M62" s="68" t="s">
        <v>545</v>
      </c>
      <c r="N62" s="78" t="s">
        <v>86</v>
      </c>
      <c r="O62" s="68"/>
      <c r="P62" s="161" t="s">
        <v>1390</v>
      </c>
      <c r="Q62" s="104"/>
      <c r="R62" s="104"/>
      <c r="S62" s="68"/>
      <c r="T62" s="89" t="s">
        <v>16</v>
      </c>
      <c r="U62" s="89"/>
      <c r="V62" s="159" t="s">
        <v>1208</v>
      </c>
      <c r="W62" s="89"/>
      <c r="X62" s="163"/>
      <c r="Y62" s="68" t="s">
        <v>16</v>
      </c>
      <c r="Z62" s="75"/>
      <c r="AA62" s="68"/>
      <c r="AB62" s="76"/>
      <c r="AC62" s="68">
        <v>1</v>
      </c>
      <c r="AD62" s="68">
        <v>0</v>
      </c>
      <c r="AE62" s="68">
        <v>-1</v>
      </c>
      <c r="AF62" s="77" t="s">
        <v>553</v>
      </c>
      <c r="AG62" s="78" t="s">
        <v>86</v>
      </c>
      <c r="AH62" s="78" t="s">
        <v>256</v>
      </c>
      <c r="AI62" s="193"/>
      <c r="AJ62" s="68"/>
      <c r="AK62" s="68"/>
      <c r="AL62" s="68"/>
      <c r="AM62" s="68"/>
      <c r="AN62" s="68"/>
      <c r="AO62" s="163"/>
      <c r="AP62" s="163"/>
      <c r="AQ62" s="163"/>
      <c r="AR62" s="163"/>
      <c r="AS62" s="68"/>
      <c r="AT62" s="68"/>
      <c r="AU62" s="70" t="s">
        <v>1383</v>
      </c>
      <c r="AV62" s="70" t="s">
        <v>556</v>
      </c>
      <c r="AW62" s="70"/>
      <c r="AX62" s="70" t="s">
        <v>556</v>
      </c>
      <c r="AY62" s="70"/>
      <c r="AZ62" s="70" t="s">
        <v>556</v>
      </c>
      <c r="BA62" s="70"/>
      <c r="BB62" s="89" t="s">
        <v>1343</v>
      </c>
      <c r="BC62" s="163"/>
      <c r="BD62" s="163"/>
      <c r="BE62" s="163"/>
      <c r="BF62" s="163"/>
      <c r="BG62" s="163"/>
      <c r="BH62" s="68"/>
      <c r="BI62" s="68"/>
      <c r="BJ62" s="163" t="s">
        <v>1391</v>
      </c>
      <c r="BK62" s="167"/>
      <c r="BL62" s="167" t="s">
        <v>1385</v>
      </c>
      <c r="BM62" s="17" t="s">
        <v>607</v>
      </c>
      <c r="BN62" s="168" t="s">
        <v>1392</v>
      </c>
    </row>
    <row r="63" spans="1:67" s="22" customFormat="1" ht="114" customHeight="1" x14ac:dyDescent="0.55000000000000004">
      <c r="A63" s="158" t="s">
        <v>616</v>
      </c>
      <c r="B63" s="68">
        <v>299</v>
      </c>
      <c r="C63" s="68"/>
      <c r="D63" s="68"/>
      <c r="E63" s="68"/>
      <c r="F63" s="69" t="s">
        <v>867</v>
      </c>
      <c r="G63" s="159" t="s">
        <v>1208</v>
      </c>
      <c r="H63" s="68" t="s">
        <v>867</v>
      </c>
      <c r="I63" s="68" t="s">
        <v>618</v>
      </c>
      <c r="J63" s="104" t="s">
        <v>1393</v>
      </c>
      <c r="K63" s="89" t="s">
        <v>1210</v>
      </c>
      <c r="L63" s="68" t="s">
        <v>571</v>
      </c>
      <c r="M63" s="68" t="s">
        <v>571</v>
      </c>
      <c r="N63" s="78" t="s">
        <v>112</v>
      </c>
      <c r="O63" s="79" t="s">
        <v>1394</v>
      </c>
      <c r="P63" s="89" t="s">
        <v>1393</v>
      </c>
      <c r="Q63" s="104"/>
      <c r="R63" s="104"/>
      <c r="S63" s="68"/>
      <c r="T63" s="89" t="s">
        <v>640</v>
      </c>
      <c r="U63" s="89"/>
      <c r="V63" s="159" t="s">
        <v>1208</v>
      </c>
      <c r="W63" s="89"/>
      <c r="X63" s="163"/>
      <c r="Y63" s="68" t="s">
        <v>16</v>
      </c>
      <c r="Z63" s="75"/>
      <c r="AA63" s="68"/>
      <c r="AB63" s="76"/>
      <c r="AC63" s="68">
        <v>1</v>
      </c>
      <c r="AD63" s="68">
        <v>0</v>
      </c>
      <c r="AE63" s="68">
        <v>-1</v>
      </c>
      <c r="AF63" s="77" t="s">
        <v>578</v>
      </c>
      <c r="AG63" s="78" t="s">
        <v>112</v>
      </c>
      <c r="AH63" s="78" t="s">
        <v>87</v>
      </c>
      <c r="AI63" s="79" t="s">
        <v>1394</v>
      </c>
      <c r="AJ63" s="68"/>
      <c r="AK63" s="79" t="s">
        <v>554</v>
      </c>
      <c r="AL63" s="68" t="s">
        <v>1395</v>
      </c>
      <c r="AM63" s="68"/>
      <c r="AN63" s="68"/>
      <c r="AO63" s="163"/>
      <c r="AP63" s="163"/>
      <c r="AQ63" s="163"/>
      <c r="AR63" s="163"/>
      <c r="AS63" s="68"/>
      <c r="AT63" s="68"/>
      <c r="AU63" s="70" t="s">
        <v>1284</v>
      </c>
      <c r="AV63" s="70" t="s">
        <v>556</v>
      </c>
      <c r="AW63" s="70"/>
      <c r="AX63" s="70" t="s">
        <v>556</v>
      </c>
      <c r="AY63" s="70"/>
      <c r="AZ63" s="70"/>
      <c r="BA63" s="70"/>
      <c r="BB63" s="89" t="s">
        <v>1396</v>
      </c>
      <c r="BC63" s="163"/>
      <c r="BD63" s="163"/>
      <c r="BE63" s="163"/>
      <c r="BF63" s="163"/>
      <c r="BG63" s="163"/>
      <c r="BH63" s="68"/>
      <c r="BI63" s="68"/>
      <c r="BJ63" s="163" t="s">
        <v>1397</v>
      </c>
      <c r="BK63" s="167"/>
      <c r="BL63" s="195" t="s">
        <v>1398</v>
      </c>
      <c r="BM63" s="17" t="s">
        <v>607</v>
      </c>
      <c r="BN63" s="81" t="s">
        <v>565</v>
      </c>
      <c r="BO63" s="7"/>
    </row>
    <row r="64" spans="1:67" s="7" customFormat="1" ht="116.15" customHeight="1" x14ac:dyDescent="0.55000000000000004">
      <c r="A64" s="158" t="s">
        <v>616</v>
      </c>
      <c r="B64" s="68">
        <v>293</v>
      </c>
      <c r="C64" s="68"/>
      <c r="D64" s="68"/>
      <c r="E64" s="68"/>
      <c r="F64" s="69" t="s">
        <v>735</v>
      </c>
      <c r="G64" s="159" t="s">
        <v>1208</v>
      </c>
      <c r="H64" s="68" t="s">
        <v>735</v>
      </c>
      <c r="I64" s="68" t="s">
        <v>55</v>
      </c>
      <c r="J64" s="104" t="s">
        <v>1399</v>
      </c>
      <c r="K64" s="89" t="s">
        <v>1210</v>
      </c>
      <c r="L64" s="68" t="s">
        <v>571</v>
      </c>
      <c r="M64" s="68" t="s">
        <v>545</v>
      </c>
      <c r="N64" s="78" t="s">
        <v>228</v>
      </c>
      <c r="O64" s="68"/>
      <c r="P64" s="89" t="s">
        <v>1400</v>
      </c>
      <c r="Q64" s="104"/>
      <c r="R64" s="104"/>
      <c r="S64" s="68"/>
      <c r="T64" s="89" t="s">
        <v>16</v>
      </c>
      <c r="U64" s="89"/>
      <c r="V64" s="159" t="s">
        <v>1208</v>
      </c>
      <c r="W64" s="89" t="s">
        <v>16</v>
      </c>
      <c r="X64" s="163"/>
      <c r="Y64" s="68" t="s">
        <v>16</v>
      </c>
      <c r="Z64" s="75"/>
      <c r="AA64" s="68"/>
      <c r="AB64" s="76"/>
      <c r="AC64" s="68">
        <v>1</v>
      </c>
      <c r="AD64" s="68">
        <v>0</v>
      </c>
      <c r="AE64" s="68">
        <v>-1</v>
      </c>
      <c r="AF64" s="77" t="s">
        <v>624</v>
      </c>
      <c r="AG64" s="78" t="s">
        <v>228</v>
      </c>
      <c r="AH64" s="78" t="s">
        <v>223</v>
      </c>
      <c r="AI64" s="193"/>
      <c r="AJ64" s="68"/>
      <c r="AK64" s="68"/>
      <c r="AL64" s="68" t="s">
        <v>228</v>
      </c>
      <c r="AM64" s="68" t="s">
        <v>228</v>
      </c>
      <c r="AN64" s="68" t="s">
        <v>223</v>
      </c>
      <c r="AO64" s="163"/>
      <c r="AP64" s="163"/>
      <c r="AQ64" s="163"/>
      <c r="AR64" s="163"/>
      <c r="AS64" s="68"/>
      <c r="AT64" s="68"/>
      <c r="AU64" s="70" t="s">
        <v>1284</v>
      </c>
      <c r="AV64" s="70" t="s">
        <v>556</v>
      </c>
      <c r="AW64" s="70"/>
      <c r="AX64" s="70" t="s">
        <v>556</v>
      </c>
      <c r="AY64" s="68"/>
      <c r="AZ64" s="68"/>
      <c r="BA64" s="68"/>
      <c r="BB64" s="89" t="s">
        <v>1401</v>
      </c>
      <c r="BC64" s="163"/>
      <c r="BD64" s="163"/>
      <c r="BE64" s="163"/>
      <c r="BF64" s="163"/>
      <c r="BG64" s="163"/>
      <c r="BH64" s="68"/>
      <c r="BI64" s="68"/>
      <c r="BJ64" s="163" t="s">
        <v>1402</v>
      </c>
      <c r="BK64" s="167"/>
      <c r="BL64" s="74" t="s">
        <v>1403</v>
      </c>
      <c r="BM64" s="17" t="s">
        <v>607</v>
      </c>
      <c r="BN64" s="81" t="s">
        <v>565</v>
      </c>
    </row>
    <row r="65" spans="1:67" s="7" customFormat="1" ht="54" customHeight="1" x14ac:dyDescent="0.55000000000000004">
      <c r="A65" s="158" t="s">
        <v>616</v>
      </c>
      <c r="B65" s="68">
        <v>294</v>
      </c>
      <c r="C65" s="68"/>
      <c r="D65" s="68"/>
      <c r="E65" s="68"/>
      <c r="F65" s="69" t="s">
        <v>735</v>
      </c>
      <c r="G65" s="159" t="s">
        <v>1208</v>
      </c>
      <c r="H65" s="68" t="s">
        <v>735</v>
      </c>
      <c r="I65" s="68" t="s">
        <v>118</v>
      </c>
      <c r="J65" s="104" t="s">
        <v>1399</v>
      </c>
      <c r="K65" s="89" t="s">
        <v>1210</v>
      </c>
      <c r="L65" s="68" t="s">
        <v>571</v>
      </c>
      <c r="M65" s="68" t="s">
        <v>545</v>
      </c>
      <c r="N65" s="78" t="s">
        <v>228</v>
      </c>
      <c r="O65" s="68"/>
      <c r="P65" s="89" t="s">
        <v>1400</v>
      </c>
      <c r="Q65" s="104"/>
      <c r="R65" s="104"/>
      <c r="S65" s="68"/>
      <c r="T65" s="89" t="s">
        <v>16</v>
      </c>
      <c r="U65" s="89"/>
      <c r="V65" s="159" t="s">
        <v>1208</v>
      </c>
      <c r="W65" s="89" t="s">
        <v>16</v>
      </c>
      <c r="X65" s="163"/>
      <c r="Y65" s="68" t="s">
        <v>16</v>
      </c>
      <c r="Z65" s="75"/>
      <c r="AA65" s="68"/>
      <c r="AB65" s="76"/>
      <c r="AC65" s="68">
        <v>1</v>
      </c>
      <c r="AD65" s="68">
        <v>0</v>
      </c>
      <c r="AE65" s="68">
        <v>-1</v>
      </c>
      <c r="AF65" s="77" t="s">
        <v>624</v>
      </c>
      <c r="AG65" s="78" t="s">
        <v>228</v>
      </c>
      <c r="AH65" s="78" t="s">
        <v>223</v>
      </c>
      <c r="AI65" s="193"/>
      <c r="AJ65" s="68"/>
      <c r="AK65" s="68"/>
      <c r="AL65" s="68" t="s">
        <v>228</v>
      </c>
      <c r="AM65" s="68" t="s">
        <v>228</v>
      </c>
      <c r="AN65" s="68" t="s">
        <v>223</v>
      </c>
      <c r="AO65" s="163"/>
      <c r="AP65" s="163"/>
      <c r="AQ65" s="163"/>
      <c r="AR65" s="163"/>
      <c r="AS65" s="68"/>
      <c r="AT65" s="68"/>
      <c r="AU65" s="70" t="s">
        <v>583</v>
      </c>
      <c r="AV65" s="68" t="s">
        <v>556</v>
      </c>
      <c r="AW65" s="68"/>
      <c r="AX65" s="68"/>
      <c r="AY65" s="68" t="s">
        <v>556</v>
      </c>
      <c r="AZ65" s="68"/>
      <c r="BA65" s="68"/>
      <c r="BB65" s="89" t="s">
        <v>1404</v>
      </c>
      <c r="BC65" s="163"/>
      <c r="BD65" s="163"/>
      <c r="BE65" s="163"/>
      <c r="BF65" s="163"/>
      <c r="BG65" s="163"/>
      <c r="BH65" s="68"/>
      <c r="BI65" s="68"/>
      <c r="BJ65" s="163" t="s">
        <v>1402</v>
      </c>
      <c r="BK65" s="167"/>
      <c r="BL65" s="74" t="s">
        <v>1403</v>
      </c>
      <c r="BM65" s="17" t="s">
        <v>607</v>
      </c>
      <c r="BN65" s="81" t="s">
        <v>565</v>
      </c>
    </row>
    <row r="66" spans="1:67" s="7" customFormat="1" ht="54" customHeight="1" x14ac:dyDescent="0.55000000000000004">
      <c r="A66" s="158" t="s">
        <v>616</v>
      </c>
      <c r="B66" s="68">
        <v>51</v>
      </c>
      <c r="C66" s="68" t="s">
        <v>840</v>
      </c>
      <c r="D66" s="68" t="s">
        <v>1399</v>
      </c>
      <c r="E66" s="68" t="s">
        <v>1405</v>
      </c>
      <c r="F66" s="69" t="s">
        <v>735</v>
      </c>
      <c r="G66" s="159" t="s">
        <v>1208</v>
      </c>
      <c r="H66" s="68" t="s">
        <v>735</v>
      </c>
      <c r="I66" s="68" t="s">
        <v>618</v>
      </c>
      <c r="J66" s="104" t="s">
        <v>1399</v>
      </c>
      <c r="K66" s="89" t="s">
        <v>1210</v>
      </c>
      <c r="L66" s="68" t="s">
        <v>571</v>
      </c>
      <c r="M66" s="68" t="s">
        <v>545</v>
      </c>
      <c r="N66" s="78" t="s">
        <v>228</v>
      </c>
      <c r="O66" s="68"/>
      <c r="P66" s="89" t="s">
        <v>1400</v>
      </c>
      <c r="Q66" s="104"/>
      <c r="R66" s="104"/>
      <c r="S66" s="68"/>
      <c r="T66" s="89" t="s">
        <v>16</v>
      </c>
      <c r="U66" s="89"/>
      <c r="V66" s="159" t="s">
        <v>1208</v>
      </c>
      <c r="W66" s="89" t="s">
        <v>16</v>
      </c>
      <c r="X66" s="163"/>
      <c r="Y66" s="68" t="s">
        <v>16</v>
      </c>
      <c r="Z66" s="75"/>
      <c r="AA66" s="68"/>
      <c r="AB66" s="76"/>
      <c r="AC66" s="68">
        <v>0</v>
      </c>
      <c r="AD66" s="68">
        <v>1</v>
      </c>
      <c r="AE66" s="68">
        <v>1</v>
      </c>
      <c r="AF66" s="77" t="s">
        <v>624</v>
      </c>
      <c r="AG66" s="78" t="s">
        <v>228</v>
      </c>
      <c r="AH66" s="78" t="s">
        <v>223</v>
      </c>
      <c r="AI66" s="193"/>
      <c r="AJ66" s="68"/>
      <c r="AK66" s="68"/>
      <c r="AL66" s="68" t="s">
        <v>228</v>
      </c>
      <c r="AM66" s="68" t="s">
        <v>228</v>
      </c>
      <c r="AN66" s="68" t="s">
        <v>223</v>
      </c>
      <c r="AO66" s="163"/>
      <c r="AP66" s="163"/>
      <c r="AQ66" s="163"/>
      <c r="AR66" s="163"/>
      <c r="AS66" s="68"/>
      <c r="AT66" s="68"/>
      <c r="AU66" s="70" t="s">
        <v>1284</v>
      </c>
      <c r="AV66" s="70" t="s">
        <v>556</v>
      </c>
      <c r="AW66" s="70"/>
      <c r="AX66" s="70" t="s">
        <v>556</v>
      </c>
      <c r="AY66" s="68"/>
      <c r="AZ66" s="68"/>
      <c r="BA66" s="68"/>
      <c r="BB66" s="89" t="s">
        <v>1401</v>
      </c>
      <c r="BC66" s="163"/>
      <c r="BD66" s="163"/>
      <c r="BE66" s="163"/>
      <c r="BF66" s="163"/>
      <c r="BG66" s="163"/>
      <c r="BH66" s="68"/>
      <c r="BI66" s="68"/>
      <c r="BJ66" s="89" t="s">
        <v>1406</v>
      </c>
      <c r="BK66" s="167"/>
      <c r="BL66" s="74" t="s">
        <v>1403</v>
      </c>
      <c r="BM66" s="261" t="s">
        <v>607</v>
      </c>
      <c r="BN66" s="81" t="s">
        <v>565</v>
      </c>
    </row>
    <row r="67" spans="1:67" s="7" customFormat="1" ht="36" customHeight="1" x14ac:dyDescent="0.55000000000000004">
      <c r="A67" s="158" t="s">
        <v>616</v>
      </c>
      <c r="B67" s="68">
        <v>50</v>
      </c>
      <c r="C67" s="68" t="s">
        <v>840</v>
      </c>
      <c r="D67" s="68" t="s">
        <v>1407</v>
      </c>
      <c r="E67" s="68" t="s">
        <v>1405</v>
      </c>
      <c r="F67" s="69" t="s">
        <v>735</v>
      </c>
      <c r="G67" s="159" t="s">
        <v>1208</v>
      </c>
      <c r="H67" s="68" t="s">
        <v>735</v>
      </c>
      <c r="I67" s="68" t="s">
        <v>618</v>
      </c>
      <c r="J67" s="104" t="s">
        <v>1407</v>
      </c>
      <c r="K67" s="89" t="s">
        <v>1210</v>
      </c>
      <c r="L67" s="68" t="s">
        <v>571</v>
      </c>
      <c r="M67" s="68" t="s">
        <v>545</v>
      </c>
      <c r="N67" s="78" t="s">
        <v>228</v>
      </c>
      <c r="O67" s="68"/>
      <c r="P67" s="89" t="s">
        <v>1408</v>
      </c>
      <c r="Q67" s="104"/>
      <c r="R67" s="104"/>
      <c r="S67" s="68"/>
      <c r="T67" s="89" t="s">
        <v>16</v>
      </c>
      <c r="U67" s="89"/>
      <c r="V67" s="159" t="s">
        <v>1208</v>
      </c>
      <c r="W67" s="89" t="s">
        <v>16</v>
      </c>
      <c r="X67" s="163"/>
      <c r="Y67" s="68" t="s">
        <v>16</v>
      </c>
      <c r="Z67" s="75"/>
      <c r="AA67" s="68"/>
      <c r="AB67" s="76"/>
      <c r="AC67" s="68">
        <v>0</v>
      </c>
      <c r="AD67" s="68">
        <v>1</v>
      </c>
      <c r="AE67" s="68">
        <v>1</v>
      </c>
      <c r="AF67" s="77" t="s">
        <v>624</v>
      </c>
      <c r="AG67" s="78" t="s">
        <v>228</v>
      </c>
      <c r="AH67" s="78" t="s">
        <v>223</v>
      </c>
      <c r="AI67" s="193"/>
      <c r="AJ67" s="68"/>
      <c r="AK67" s="68"/>
      <c r="AL67" s="68" t="s">
        <v>228</v>
      </c>
      <c r="AM67" s="68"/>
      <c r="AN67" s="68"/>
      <c r="AO67" s="163"/>
      <c r="AP67" s="163"/>
      <c r="AQ67" s="163"/>
      <c r="AR67" s="163"/>
      <c r="AS67" s="68"/>
      <c r="AT67" s="68"/>
      <c r="AU67" s="70" t="s">
        <v>1284</v>
      </c>
      <c r="AV67" s="70" t="s">
        <v>556</v>
      </c>
      <c r="AW67" s="70"/>
      <c r="AX67" s="70" t="s">
        <v>556</v>
      </c>
      <c r="AY67" s="68"/>
      <c r="AZ67" s="68"/>
      <c r="BA67" s="68"/>
      <c r="BB67" s="89" t="s">
        <v>1401</v>
      </c>
      <c r="BC67" s="163"/>
      <c r="BD67" s="163"/>
      <c r="BE67" s="163"/>
      <c r="BF67" s="163"/>
      <c r="BG67" s="163"/>
      <c r="BH67" s="68"/>
      <c r="BI67" s="68"/>
      <c r="BJ67" s="89" t="s">
        <v>1406</v>
      </c>
      <c r="BK67" s="167"/>
      <c r="BL67" s="74" t="s">
        <v>1403</v>
      </c>
      <c r="BM67" s="17" t="s">
        <v>607</v>
      </c>
      <c r="BN67" s="81" t="s">
        <v>565</v>
      </c>
    </row>
    <row r="68" spans="1:67" s="7" customFormat="1" ht="54" customHeight="1" x14ac:dyDescent="0.55000000000000004">
      <c r="A68" s="158" t="s">
        <v>616</v>
      </c>
      <c r="B68" s="68">
        <v>295</v>
      </c>
      <c r="C68" s="68"/>
      <c r="D68" s="68"/>
      <c r="E68" s="68"/>
      <c r="F68" s="69" t="s">
        <v>735</v>
      </c>
      <c r="G68" s="159" t="s">
        <v>1208</v>
      </c>
      <c r="H68" s="68" t="s">
        <v>735</v>
      </c>
      <c r="I68" s="68" t="s">
        <v>55</v>
      </c>
      <c r="J68" s="104" t="s">
        <v>1407</v>
      </c>
      <c r="K68" s="89" t="s">
        <v>1210</v>
      </c>
      <c r="L68" s="68" t="s">
        <v>571</v>
      </c>
      <c r="M68" s="68" t="s">
        <v>545</v>
      </c>
      <c r="N68" s="78" t="s">
        <v>228</v>
      </c>
      <c r="O68" s="68"/>
      <c r="P68" s="89" t="s">
        <v>1408</v>
      </c>
      <c r="Q68" s="104"/>
      <c r="R68" s="104"/>
      <c r="S68" s="68"/>
      <c r="T68" s="89" t="s">
        <v>16</v>
      </c>
      <c r="U68" s="89"/>
      <c r="V68" s="159" t="s">
        <v>1208</v>
      </c>
      <c r="W68" s="89" t="s">
        <v>16</v>
      </c>
      <c r="X68" s="163"/>
      <c r="Y68" s="68" t="s">
        <v>16</v>
      </c>
      <c r="Z68" s="75"/>
      <c r="AA68" s="68"/>
      <c r="AB68" s="76"/>
      <c r="AC68" s="68">
        <v>1</v>
      </c>
      <c r="AD68" s="68">
        <v>0</v>
      </c>
      <c r="AE68" s="68">
        <v>-1</v>
      </c>
      <c r="AF68" s="77" t="s">
        <v>624</v>
      </c>
      <c r="AG68" s="78" t="s">
        <v>228</v>
      </c>
      <c r="AH68" s="78" t="s">
        <v>223</v>
      </c>
      <c r="AI68" s="193"/>
      <c r="AJ68" s="68"/>
      <c r="AK68" s="68"/>
      <c r="AL68" s="68" t="s">
        <v>228</v>
      </c>
      <c r="AM68" s="68"/>
      <c r="AN68" s="68"/>
      <c r="AO68" s="163"/>
      <c r="AP68" s="163"/>
      <c r="AQ68" s="163"/>
      <c r="AR68" s="163"/>
      <c r="AS68" s="68"/>
      <c r="AT68" s="68"/>
      <c r="AU68" s="70" t="s">
        <v>1284</v>
      </c>
      <c r="AV68" s="70" t="s">
        <v>556</v>
      </c>
      <c r="AW68" s="70"/>
      <c r="AX68" s="70" t="s">
        <v>556</v>
      </c>
      <c r="AY68" s="68"/>
      <c r="AZ68" s="68"/>
      <c r="BA68" s="68"/>
      <c r="BB68" s="89" t="s">
        <v>1409</v>
      </c>
      <c r="BC68" s="163"/>
      <c r="BD68" s="163"/>
      <c r="BE68" s="163"/>
      <c r="BF68" s="163"/>
      <c r="BG68" s="163"/>
      <c r="BH68" s="68"/>
      <c r="BI68" s="68"/>
      <c r="BJ68" s="163" t="s">
        <v>1402</v>
      </c>
      <c r="BK68" s="167"/>
      <c r="BL68" s="74" t="s">
        <v>1403</v>
      </c>
      <c r="BM68" s="17" t="s">
        <v>607</v>
      </c>
      <c r="BN68" s="81" t="s">
        <v>565</v>
      </c>
    </row>
    <row r="69" spans="1:67" s="7" customFormat="1" ht="54" customHeight="1" x14ac:dyDescent="0.55000000000000004">
      <c r="A69" s="158">
        <v>83</v>
      </c>
      <c r="B69" s="68">
        <v>296</v>
      </c>
      <c r="C69" s="68"/>
      <c r="D69" s="68"/>
      <c r="E69" s="68"/>
      <c r="F69" s="69" t="s">
        <v>735</v>
      </c>
      <c r="G69" s="159" t="s">
        <v>1208</v>
      </c>
      <c r="H69" s="68" t="s">
        <v>735</v>
      </c>
      <c r="I69" s="68" t="s">
        <v>118</v>
      </c>
      <c r="J69" s="104" t="s">
        <v>1407</v>
      </c>
      <c r="K69" s="89" t="s">
        <v>1210</v>
      </c>
      <c r="L69" s="68" t="s">
        <v>571</v>
      </c>
      <c r="M69" s="68" t="s">
        <v>545</v>
      </c>
      <c r="N69" s="78" t="s">
        <v>228</v>
      </c>
      <c r="O69" s="68"/>
      <c r="P69" s="89" t="s">
        <v>1408</v>
      </c>
      <c r="Q69" s="104"/>
      <c r="R69" s="104"/>
      <c r="S69" s="68"/>
      <c r="T69" s="89" t="s">
        <v>16</v>
      </c>
      <c r="U69" s="89"/>
      <c r="V69" s="159" t="s">
        <v>1208</v>
      </c>
      <c r="W69" s="89" t="s">
        <v>16</v>
      </c>
      <c r="X69" s="163"/>
      <c r="Y69" s="68" t="s">
        <v>16</v>
      </c>
      <c r="Z69" s="75"/>
      <c r="AA69" s="68"/>
      <c r="AB69" s="76"/>
      <c r="AC69" s="68">
        <v>1</v>
      </c>
      <c r="AD69" s="68">
        <v>0</v>
      </c>
      <c r="AE69" s="68">
        <v>-1</v>
      </c>
      <c r="AF69" s="77" t="s">
        <v>624</v>
      </c>
      <c r="AG69" s="78" t="s">
        <v>228</v>
      </c>
      <c r="AH69" s="78" t="s">
        <v>223</v>
      </c>
      <c r="AI69" s="193"/>
      <c r="AJ69" s="68"/>
      <c r="AK69" s="68"/>
      <c r="AL69" s="68" t="s">
        <v>228</v>
      </c>
      <c r="AM69" s="68"/>
      <c r="AN69" s="68"/>
      <c r="AO69" s="163"/>
      <c r="AP69" s="163"/>
      <c r="AQ69" s="163"/>
      <c r="AR69" s="163"/>
      <c r="AS69" s="68"/>
      <c r="AT69" s="68"/>
      <c r="AU69" s="70" t="s">
        <v>583</v>
      </c>
      <c r="AV69" s="68" t="s">
        <v>556</v>
      </c>
      <c r="AW69" s="68"/>
      <c r="AX69" s="68"/>
      <c r="AY69" s="68" t="s">
        <v>556</v>
      </c>
      <c r="AZ69" s="68"/>
      <c r="BA69" s="68"/>
      <c r="BB69" s="89" t="s">
        <v>1404</v>
      </c>
      <c r="BC69" s="163"/>
      <c r="BD69" s="163"/>
      <c r="BE69" s="163"/>
      <c r="BF69" s="163"/>
      <c r="BG69" s="163"/>
      <c r="BH69" s="68"/>
      <c r="BI69" s="68"/>
      <c r="BJ69" s="163" t="s">
        <v>1402</v>
      </c>
      <c r="BK69" s="167"/>
      <c r="BL69" s="74" t="s">
        <v>1403</v>
      </c>
      <c r="BM69" s="17" t="s">
        <v>607</v>
      </c>
      <c r="BN69" s="81" t="s">
        <v>565</v>
      </c>
    </row>
    <row r="70" spans="1:67" s="7" customFormat="1" ht="36" customHeight="1" x14ac:dyDescent="0.55000000000000004">
      <c r="A70" s="158" t="s">
        <v>616</v>
      </c>
      <c r="B70" s="68">
        <v>49</v>
      </c>
      <c r="C70" s="68" t="s">
        <v>840</v>
      </c>
      <c r="D70" s="68" t="s">
        <v>1410</v>
      </c>
      <c r="E70" s="68" t="s">
        <v>1405</v>
      </c>
      <c r="F70" s="69" t="s">
        <v>735</v>
      </c>
      <c r="G70" s="159" t="s">
        <v>1208</v>
      </c>
      <c r="H70" s="68" t="s">
        <v>735</v>
      </c>
      <c r="I70" s="68" t="s">
        <v>618</v>
      </c>
      <c r="J70" s="104" t="s">
        <v>1410</v>
      </c>
      <c r="K70" s="89" t="s">
        <v>1210</v>
      </c>
      <c r="L70" s="68" t="s">
        <v>571</v>
      </c>
      <c r="M70" s="68" t="s">
        <v>545</v>
      </c>
      <c r="N70" s="78" t="s">
        <v>222</v>
      </c>
      <c r="O70" s="68"/>
      <c r="P70" s="89" t="s">
        <v>1411</v>
      </c>
      <c r="Q70" s="104"/>
      <c r="R70" s="104"/>
      <c r="S70" s="68"/>
      <c r="T70" s="89" t="s">
        <v>16</v>
      </c>
      <c r="U70" s="89"/>
      <c r="V70" s="159" t="s">
        <v>1208</v>
      </c>
      <c r="W70" s="89" t="s">
        <v>16</v>
      </c>
      <c r="X70" s="163"/>
      <c r="Y70" s="68" t="s">
        <v>16</v>
      </c>
      <c r="Z70" s="75"/>
      <c r="AA70" s="68"/>
      <c r="AB70" s="76"/>
      <c r="AC70" s="68">
        <v>0</v>
      </c>
      <c r="AD70" s="68">
        <v>1</v>
      </c>
      <c r="AE70" s="68">
        <v>1</v>
      </c>
      <c r="AF70" s="77" t="s">
        <v>624</v>
      </c>
      <c r="AG70" s="78" t="s">
        <v>222</v>
      </c>
      <c r="AH70" s="78" t="s">
        <v>223</v>
      </c>
      <c r="AI70" s="193"/>
      <c r="AJ70" s="68"/>
      <c r="AK70" s="68"/>
      <c r="AL70" s="68" t="s">
        <v>222</v>
      </c>
      <c r="AM70" s="68" t="s">
        <v>222</v>
      </c>
      <c r="AN70" s="68" t="s">
        <v>223</v>
      </c>
      <c r="AO70" s="163"/>
      <c r="AP70" s="163"/>
      <c r="AQ70" s="163"/>
      <c r="AR70" s="163"/>
      <c r="AS70" s="68"/>
      <c r="AT70" s="68"/>
      <c r="AU70" s="70" t="s">
        <v>1284</v>
      </c>
      <c r="AV70" s="70" t="s">
        <v>556</v>
      </c>
      <c r="AW70" s="70"/>
      <c r="AX70" s="70" t="s">
        <v>556</v>
      </c>
      <c r="AY70" s="68"/>
      <c r="AZ70" s="68"/>
      <c r="BA70" s="68"/>
      <c r="BB70" s="89" t="s">
        <v>1401</v>
      </c>
      <c r="BC70" s="163"/>
      <c r="BD70" s="163"/>
      <c r="BE70" s="163"/>
      <c r="BF70" s="163"/>
      <c r="BG70" s="163"/>
      <c r="BH70" s="68"/>
      <c r="BI70" s="68"/>
      <c r="BJ70" s="89" t="s">
        <v>1406</v>
      </c>
      <c r="BK70" s="167"/>
      <c r="BL70" s="74" t="s">
        <v>1403</v>
      </c>
      <c r="BM70" s="17" t="s">
        <v>607</v>
      </c>
      <c r="BN70" s="81" t="s">
        <v>565</v>
      </c>
    </row>
    <row r="71" spans="1:67" s="7" customFormat="1" ht="54" customHeight="1" x14ac:dyDescent="0.55000000000000004">
      <c r="A71" s="158" t="s">
        <v>616</v>
      </c>
      <c r="B71" s="68">
        <v>297</v>
      </c>
      <c r="C71" s="68"/>
      <c r="D71" s="68"/>
      <c r="E71" s="68"/>
      <c r="F71" s="69" t="s">
        <v>735</v>
      </c>
      <c r="G71" s="159" t="s">
        <v>1208</v>
      </c>
      <c r="H71" s="68" t="s">
        <v>735</v>
      </c>
      <c r="I71" s="68" t="s">
        <v>55</v>
      </c>
      <c r="J71" s="104" t="s">
        <v>1410</v>
      </c>
      <c r="K71" s="89" t="s">
        <v>1210</v>
      </c>
      <c r="L71" s="68" t="s">
        <v>571</v>
      </c>
      <c r="M71" s="68" t="s">
        <v>545</v>
      </c>
      <c r="N71" s="78" t="s">
        <v>222</v>
      </c>
      <c r="O71" s="68"/>
      <c r="P71" s="89" t="s">
        <v>1411</v>
      </c>
      <c r="Q71" s="104"/>
      <c r="R71" s="104"/>
      <c r="S71" s="68"/>
      <c r="T71" s="89" t="s">
        <v>16</v>
      </c>
      <c r="U71" s="89"/>
      <c r="V71" s="159" t="s">
        <v>1208</v>
      </c>
      <c r="W71" s="89" t="s">
        <v>16</v>
      </c>
      <c r="X71" s="163"/>
      <c r="Y71" s="68" t="s">
        <v>16</v>
      </c>
      <c r="Z71" s="75"/>
      <c r="AA71" s="68"/>
      <c r="AB71" s="76"/>
      <c r="AC71" s="68">
        <v>1</v>
      </c>
      <c r="AD71" s="68">
        <v>0</v>
      </c>
      <c r="AE71" s="68">
        <v>-1</v>
      </c>
      <c r="AF71" s="77" t="s">
        <v>624</v>
      </c>
      <c r="AG71" s="78" t="s">
        <v>222</v>
      </c>
      <c r="AH71" s="78" t="s">
        <v>223</v>
      </c>
      <c r="AI71" s="193"/>
      <c r="AJ71" s="68"/>
      <c r="AK71" s="68"/>
      <c r="AL71" s="68" t="s">
        <v>222</v>
      </c>
      <c r="AM71" s="68" t="s">
        <v>222</v>
      </c>
      <c r="AN71" s="68" t="s">
        <v>223</v>
      </c>
      <c r="AO71" s="163"/>
      <c r="AP71" s="163"/>
      <c r="AQ71" s="163"/>
      <c r="AR71" s="163"/>
      <c r="AS71" s="68"/>
      <c r="AT71" s="68"/>
      <c r="AU71" s="70" t="s">
        <v>1284</v>
      </c>
      <c r="AV71" s="70" t="s">
        <v>556</v>
      </c>
      <c r="AW71" s="70"/>
      <c r="AX71" s="70" t="s">
        <v>556</v>
      </c>
      <c r="AY71" s="68"/>
      <c r="AZ71" s="68"/>
      <c r="BA71" s="68"/>
      <c r="BB71" s="89" t="s">
        <v>1409</v>
      </c>
      <c r="BC71" s="163"/>
      <c r="BD71" s="163"/>
      <c r="BE71" s="163"/>
      <c r="BF71" s="163"/>
      <c r="BG71" s="163"/>
      <c r="BH71" s="68"/>
      <c r="BI71" s="68"/>
      <c r="BJ71" s="163" t="s">
        <v>1402</v>
      </c>
      <c r="BK71" s="167"/>
      <c r="BL71" s="74" t="s">
        <v>1403</v>
      </c>
      <c r="BM71" s="17" t="s">
        <v>607</v>
      </c>
      <c r="BN71" s="81" t="s">
        <v>565</v>
      </c>
      <c r="BO71" s="22"/>
    </row>
    <row r="72" spans="1:67" s="22" customFormat="1" ht="57" customHeight="1" x14ac:dyDescent="0.55000000000000004">
      <c r="A72" s="158" t="s">
        <v>616</v>
      </c>
      <c r="B72" s="68">
        <v>298</v>
      </c>
      <c r="C72" s="68"/>
      <c r="D72" s="68"/>
      <c r="E72" s="68"/>
      <c r="F72" s="69" t="s">
        <v>735</v>
      </c>
      <c r="G72" s="159" t="s">
        <v>1208</v>
      </c>
      <c r="H72" s="68" t="s">
        <v>735</v>
      </c>
      <c r="I72" s="68" t="s">
        <v>118</v>
      </c>
      <c r="J72" s="104" t="s">
        <v>1410</v>
      </c>
      <c r="K72" s="89" t="s">
        <v>1210</v>
      </c>
      <c r="L72" s="68" t="s">
        <v>571</v>
      </c>
      <c r="M72" s="68" t="s">
        <v>545</v>
      </c>
      <c r="N72" s="78" t="s">
        <v>222</v>
      </c>
      <c r="O72" s="68"/>
      <c r="P72" s="89" t="s">
        <v>1411</v>
      </c>
      <c r="Q72" s="104"/>
      <c r="R72" s="104"/>
      <c r="S72" s="68"/>
      <c r="T72" s="89" t="s">
        <v>16</v>
      </c>
      <c r="U72" s="89"/>
      <c r="V72" s="159" t="s">
        <v>1208</v>
      </c>
      <c r="W72" s="89" t="s">
        <v>16</v>
      </c>
      <c r="X72" s="163"/>
      <c r="Y72" s="68" t="s">
        <v>16</v>
      </c>
      <c r="Z72" s="75"/>
      <c r="AA72" s="68"/>
      <c r="AB72" s="76"/>
      <c r="AC72" s="68">
        <v>1</v>
      </c>
      <c r="AD72" s="68">
        <v>0</v>
      </c>
      <c r="AE72" s="68">
        <v>-1</v>
      </c>
      <c r="AF72" s="77" t="s">
        <v>624</v>
      </c>
      <c r="AG72" s="78" t="s">
        <v>222</v>
      </c>
      <c r="AH72" s="78" t="s">
        <v>223</v>
      </c>
      <c r="AI72" s="193"/>
      <c r="AJ72" s="68"/>
      <c r="AK72" s="68"/>
      <c r="AL72" s="68" t="s">
        <v>222</v>
      </c>
      <c r="AM72" s="68" t="s">
        <v>222</v>
      </c>
      <c r="AN72" s="68" t="s">
        <v>223</v>
      </c>
      <c r="AO72" s="163"/>
      <c r="AP72" s="163"/>
      <c r="AQ72" s="163"/>
      <c r="AR72" s="163"/>
      <c r="AS72" s="68"/>
      <c r="AT72" s="68"/>
      <c r="AU72" s="68"/>
      <c r="AV72" s="68"/>
      <c r="AW72" s="68"/>
      <c r="AX72" s="68"/>
      <c r="AY72" s="68"/>
      <c r="AZ72" s="68"/>
      <c r="BA72" s="68"/>
      <c r="BB72" s="89" t="s">
        <v>1404</v>
      </c>
      <c r="BC72" s="163"/>
      <c r="BD72" s="163"/>
      <c r="BE72" s="163"/>
      <c r="BF72" s="163"/>
      <c r="BG72" s="163"/>
      <c r="BH72" s="68"/>
      <c r="BI72" s="68"/>
      <c r="BJ72" s="163" t="s">
        <v>1402</v>
      </c>
      <c r="BK72" s="167"/>
      <c r="BL72" s="74" t="s">
        <v>1403</v>
      </c>
      <c r="BM72" s="17" t="s">
        <v>607</v>
      </c>
      <c r="BN72" s="81" t="s">
        <v>565</v>
      </c>
    </row>
    <row r="73" spans="1:67" s="22" customFormat="1" ht="57" customHeight="1" x14ac:dyDescent="0.55000000000000004">
      <c r="A73" s="158">
        <v>74</v>
      </c>
      <c r="B73" s="68">
        <v>301</v>
      </c>
      <c r="C73" s="68"/>
      <c r="D73" s="68"/>
      <c r="E73" s="68"/>
      <c r="F73" s="69" t="s">
        <v>541</v>
      </c>
      <c r="G73" s="159" t="s">
        <v>1208</v>
      </c>
      <c r="H73" s="68" t="s">
        <v>541</v>
      </c>
      <c r="I73" s="68" t="s">
        <v>55</v>
      </c>
      <c r="J73" s="104" t="s">
        <v>862</v>
      </c>
      <c r="K73" s="89" t="s">
        <v>1210</v>
      </c>
      <c r="L73" s="68" t="s">
        <v>545</v>
      </c>
      <c r="M73" s="68" t="s">
        <v>545</v>
      </c>
      <c r="N73" s="72" t="s">
        <v>546</v>
      </c>
      <c r="O73" s="68"/>
      <c r="P73" s="161" t="s">
        <v>863</v>
      </c>
      <c r="Q73" s="104"/>
      <c r="R73" s="104"/>
      <c r="S73" s="68"/>
      <c r="T73" s="89" t="s">
        <v>16</v>
      </c>
      <c r="U73" s="89"/>
      <c r="V73" s="159" t="s">
        <v>1208</v>
      </c>
      <c r="W73" s="89" t="s">
        <v>550</v>
      </c>
      <c r="X73" s="163"/>
      <c r="Y73" s="68" t="s">
        <v>16</v>
      </c>
      <c r="Z73" s="75"/>
      <c r="AA73" s="68"/>
      <c r="AB73" s="76"/>
      <c r="AC73" s="68">
        <v>1</v>
      </c>
      <c r="AD73" s="68">
        <v>0</v>
      </c>
      <c r="AE73" s="68">
        <v>-1</v>
      </c>
      <c r="AF73" s="77" t="s">
        <v>553</v>
      </c>
      <c r="AG73" s="78" t="s">
        <v>292</v>
      </c>
      <c r="AH73" s="79" t="s">
        <v>293</v>
      </c>
      <c r="AI73" s="193"/>
      <c r="AJ73" s="68"/>
      <c r="AK73" s="68"/>
      <c r="AL73" s="68" t="s">
        <v>199</v>
      </c>
      <c r="AM73" s="68" t="s">
        <v>199</v>
      </c>
      <c r="AN73" s="68" t="s">
        <v>200</v>
      </c>
      <c r="AO73" s="163"/>
      <c r="AP73" s="163"/>
      <c r="AQ73" s="163"/>
      <c r="AR73" s="163"/>
      <c r="AS73" s="68"/>
      <c r="AT73" s="68"/>
      <c r="AU73" s="70" t="s">
        <v>1226</v>
      </c>
      <c r="AV73" s="70" t="s">
        <v>556</v>
      </c>
      <c r="AW73" s="70"/>
      <c r="AX73" s="70" t="s">
        <v>556</v>
      </c>
      <c r="AY73" s="70"/>
      <c r="AZ73" s="70" t="s">
        <v>556</v>
      </c>
      <c r="BA73" s="70"/>
      <c r="BB73" s="89" t="s">
        <v>1343</v>
      </c>
      <c r="BC73" s="163"/>
      <c r="BD73" s="163"/>
      <c r="BE73" s="163"/>
      <c r="BF73" s="163"/>
      <c r="BG73" s="163"/>
      <c r="BH73" s="68"/>
      <c r="BI73" s="68"/>
      <c r="BJ73" s="163"/>
      <c r="BK73" s="167"/>
      <c r="BL73" s="167" t="s">
        <v>866</v>
      </c>
      <c r="BM73" s="83" t="s">
        <v>607</v>
      </c>
      <c r="BN73" s="81" t="s">
        <v>565</v>
      </c>
      <c r="BO73" s="7"/>
    </row>
    <row r="74" spans="1:67" s="22" customFormat="1" ht="57" customHeight="1" x14ac:dyDescent="0.55000000000000004">
      <c r="A74" s="158">
        <v>103</v>
      </c>
      <c r="B74" s="68">
        <v>303</v>
      </c>
      <c r="C74" s="68"/>
      <c r="D74" s="68"/>
      <c r="E74" s="68"/>
      <c r="F74" s="69" t="s">
        <v>541</v>
      </c>
      <c r="G74" s="228" t="s">
        <v>1208</v>
      </c>
      <c r="H74" s="68" t="s">
        <v>541</v>
      </c>
      <c r="I74" s="68" t="s">
        <v>618</v>
      </c>
      <c r="J74" s="104" t="s">
        <v>862</v>
      </c>
      <c r="K74" s="89" t="s">
        <v>1210</v>
      </c>
      <c r="L74" s="68" t="s">
        <v>545</v>
      </c>
      <c r="M74" s="68" t="s">
        <v>545</v>
      </c>
      <c r="N74" s="72" t="s">
        <v>546</v>
      </c>
      <c r="O74" s="68"/>
      <c r="P74" s="161" t="s">
        <v>863</v>
      </c>
      <c r="Q74" s="104"/>
      <c r="R74" s="104"/>
      <c r="S74" s="68"/>
      <c r="T74" s="89" t="s">
        <v>16</v>
      </c>
      <c r="U74" s="89"/>
      <c r="V74" s="228" t="s">
        <v>1208</v>
      </c>
      <c r="W74" s="89" t="s">
        <v>550</v>
      </c>
      <c r="X74" s="163"/>
      <c r="Y74" s="68" t="s">
        <v>16</v>
      </c>
      <c r="Z74" s="75"/>
      <c r="AA74" s="68"/>
      <c r="AB74" s="76"/>
      <c r="AC74" s="68">
        <v>1</v>
      </c>
      <c r="AD74" s="68">
        <v>0</v>
      </c>
      <c r="AE74" s="68">
        <v>-1</v>
      </c>
      <c r="AF74" s="77" t="s">
        <v>553</v>
      </c>
      <c r="AG74" s="78" t="s">
        <v>292</v>
      </c>
      <c r="AH74" s="79" t="s">
        <v>293</v>
      </c>
      <c r="AI74" s="193"/>
      <c r="AJ74" s="68"/>
      <c r="AK74" s="68"/>
      <c r="AL74" s="68" t="s">
        <v>199</v>
      </c>
      <c r="AM74" s="68" t="s">
        <v>199</v>
      </c>
      <c r="AN74" s="68" t="s">
        <v>200</v>
      </c>
      <c r="AO74" s="163"/>
      <c r="AP74" s="163"/>
      <c r="AQ74" s="163"/>
      <c r="AR74" s="163"/>
      <c r="AS74" s="68"/>
      <c r="AT74" s="68"/>
      <c r="AU74" s="70" t="s">
        <v>1226</v>
      </c>
      <c r="AV74" s="70" t="s">
        <v>556</v>
      </c>
      <c r="AW74" s="70"/>
      <c r="AX74" s="70" t="s">
        <v>556</v>
      </c>
      <c r="AY74" s="70"/>
      <c r="AZ74" s="70" t="s">
        <v>556</v>
      </c>
      <c r="BA74" s="70"/>
      <c r="BB74" s="89" t="s">
        <v>1412</v>
      </c>
      <c r="BC74" s="163"/>
      <c r="BD74" s="163"/>
      <c r="BE74" s="163"/>
      <c r="BF74" s="163"/>
      <c r="BG74" s="163"/>
      <c r="BH74" s="68"/>
      <c r="BI74" s="68"/>
      <c r="BJ74" s="163"/>
      <c r="BK74" s="167"/>
      <c r="BL74" s="167" t="s">
        <v>866</v>
      </c>
      <c r="BM74" s="81" t="s">
        <v>607</v>
      </c>
      <c r="BN74" s="81" t="s">
        <v>565</v>
      </c>
      <c r="BO74" s="7"/>
    </row>
    <row r="75" spans="1:67" s="7" customFormat="1" ht="93" customHeight="1" x14ac:dyDescent="0.55000000000000004">
      <c r="A75" s="158" t="s">
        <v>616</v>
      </c>
      <c r="B75" s="68">
        <v>305</v>
      </c>
      <c r="C75" s="68"/>
      <c r="D75" s="68"/>
      <c r="E75" s="68"/>
      <c r="F75" s="69" t="s">
        <v>1207</v>
      </c>
      <c r="G75" s="159" t="s">
        <v>1208</v>
      </c>
      <c r="H75" s="68" t="s">
        <v>1207</v>
      </c>
      <c r="I75" s="68" t="s">
        <v>55</v>
      </c>
      <c r="J75" s="104" t="s">
        <v>1413</v>
      </c>
      <c r="K75" s="89" t="s">
        <v>1210</v>
      </c>
      <c r="L75" s="68" t="s">
        <v>545</v>
      </c>
      <c r="M75" s="68" t="s">
        <v>545</v>
      </c>
      <c r="N75" s="78" t="s">
        <v>86</v>
      </c>
      <c r="O75" s="68"/>
      <c r="P75" s="161" t="s">
        <v>1414</v>
      </c>
      <c r="Q75" s="104"/>
      <c r="R75" s="104"/>
      <c r="S75" s="68"/>
      <c r="T75" s="89" t="s">
        <v>16</v>
      </c>
      <c r="U75" s="89"/>
      <c r="V75" s="159" t="s">
        <v>1208</v>
      </c>
      <c r="W75" s="89"/>
      <c r="X75" s="163"/>
      <c r="Y75" s="68" t="s">
        <v>16</v>
      </c>
      <c r="Z75" s="75"/>
      <c r="AA75" s="68"/>
      <c r="AB75" s="76"/>
      <c r="AC75" s="68">
        <v>1</v>
      </c>
      <c r="AD75" s="68">
        <v>0</v>
      </c>
      <c r="AE75" s="68">
        <v>-1</v>
      </c>
      <c r="AF75" s="77" t="s">
        <v>553</v>
      </c>
      <c r="AG75" s="78" t="s">
        <v>86</v>
      </c>
      <c r="AH75" s="78" t="s">
        <v>256</v>
      </c>
      <c r="AI75" s="193"/>
      <c r="AJ75" s="68"/>
      <c r="AK75" s="68"/>
      <c r="AL75" s="68"/>
      <c r="AM75" s="68"/>
      <c r="AN75" s="68"/>
      <c r="AO75" s="163"/>
      <c r="AP75" s="163"/>
      <c r="AQ75" s="163"/>
      <c r="AR75" s="163"/>
      <c r="AS75" s="68"/>
      <c r="AT75" s="68"/>
      <c r="AU75" s="70" t="s">
        <v>1226</v>
      </c>
      <c r="AV75" s="70" t="s">
        <v>556</v>
      </c>
      <c r="AW75" s="70"/>
      <c r="AX75" s="70" t="s">
        <v>556</v>
      </c>
      <c r="AY75" s="70"/>
      <c r="AZ75" s="70" t="s">
        <v>556</v>
      </c>
      <c r="BA75" s="70"/>
      <c r="BB75" s="89" t="s">
        <v>1343</v>
      </c>
      <c r="BC75" s="163"/>
      <c r="BD75" s="163"/>
      <c r="BE75" s="163"/>
      <c r="BF75" s="163"/>
      <c r="BG75" s="163"/>
      <c r="BH75" s="68"/>
      <c r="BI75" s="68"/>
      <c r="BJ75" s="163" t="s">
        <v>1415</v>
      </c>
      <c r="BK75" s="167"/>
      <c r="BL75" s="275"/>
      <c r="BM75" s="147" t="s">
        <v>607</v>
      </c>
      <c r="BN75" s="81" t="s">
        <v>565</v>
      </c>
      <c r="BO75" s="22"/>
    </row>
    <row r="76" spans="1:67" s="7" customFormat="1" ht="37.4" customHeight="1" x14ac:dyDescent="0.55000000000000004">
      <c r="A76" s="158" t="s">
        <v>616</v>
      </c>
      <c r="B76" s="68">
        <v>312</v>
      </c>
      <c r="C76" s="68"/>
      <c r="D76" s="68"/>
      <c r="E76" s="68"/>
      <c r="F76" s="69" t="s">
        <v>568</v>
      </c>
      <c r="G76" s="104" t="s">
        <v>1208</v>
      </c>
      <c r="H76" s="68" t="s">
        <v>568</v>
      </c>
      <c r="I76" s="68" t="s">
        <v>618</v>
      </c>
      <c r="J76" s="104" t="s">
        <v>254</v>
      </c>
      <c r="K76" s="198" t="s">
        <v>1210</v>
      </c>
      <c r="L76" s="68" t="s">
        <v>571</v>
      </c>
      <c r="M76" s="68" t="s">
        <v>545</v>
      </c>
      <c r="N76" s="78" t="s">
        <v>86</v>
      </c>
      <c r="O76" s="68"/>
      <c r="P76" s="161" t="s">
        <v>1416</v>
      </c>
      <c r="Q76" s="104"/>
      <c r="R76" s="104"/>
      <c r="S76" s="68"/>
      <c r="T76" s="89" t="s">
        <v>16</v>
      </c>
      <c r="U76" s="89"/>
      <c r="V76" s="159" t="s">
        <v>1208</v>
      </c>
      <c r="W76" s="89"/>
      <c r="X76" s="163"/>
      <c r="Y76" s="68" t="s">
        <v>16</v>
      </c>
      <c r="Z76" s="75"/>
      <c r="AA76" s="68"/>
      <c r="AB76" s="76"/>
      <c r="AC76" s="68">
        <v>1</v>
      </c>
      <c r="AD76" s="68">
        <v>0</v>
      </c>
      <c r="AE76" s="68">
        <v>-1</v>
      </c>
      <c r="AF76" s="77" t="s">
        <v>624</v>
      </c>
      <c r="AG76" s="78" t="s">
        <v>86</v>
      </c>
      <c r="AH76" s="78" t="s">
        <v>256</v>
      </c>
      <c r="AI76" s="193"/>
      <c r="AJ76" s="68"/>
      <c r="AK76" s="68"/>
      <c r="AL76" s="68"/>
      <c r="AM76" s="68"/>
      <c r="AN76" s="68"/>
      <c r="AO76" s="163"/>
      <c r="AP76" s="163"/>
      <c r="AQ76" s="163"/>
      <c r="AR76" s="163"/>
      <c r="AS76" s="68"/>
      <c r="AT76" s="68"/>
      <c r="AU76" s="70" t="s">
        <v>1226</v>
      </c>
      <c r="AV76" s="70" t="s">
        <v>556</v>
      </c>
      <c r="AW76" s="70"/>
      <c r="AX76" s="70" t="s">
        <v>556</v>
      </c>
      <c r="AY76" s="70"/>
      <c r="AZ76" s="70" t="s">
        <v>556</v>
      </c>
      <c r="BA76" s="70"/>
      <c r="BB76" s="89" t="s">
        <v>1417</v>
      </c>
      <c r="BC76" s="163"/>
      <c r="BD76" s="163"/>
      <c r="BE76" s="163"/>
      <c r="BF76" s="163"/>
      <c r="BG76" s="163"/>
      <c r="BH76" s="68"/>
      <c r="BI76" s="68"/>
      <c r="BJ76" s="163" t="s">
        <v>1418</v>
      </c>
      <c r="BK76" s="167"/>
      <c r="BL76" s="167"/>
      <c r="BM76" s="17" t="s">
        <v>607</v>
      </c>
      <c r="BN76" s="17" t="s">
        <v>716</v>
      </c>
    </row>
    <row r="77" spans="1:67" s="7" customFormat="1" ht="54" customHeight="1" x14ac:dyDescent="0.55000000000000004">
      <c r="A77" s="158" t="s">
        <v>616</v>
      </c>
      <c r="B77" s="68">
        <v>542</v>
      </c>
      <c r="C77" s="17"/>
      <c r="D77" s="17"/>
      <c r="E77" s="17"/>
      <c r="F77" s="241"/>
      <c r="G77" s="159" t="s">
        <v>1208</v>
      </c>
      <c r="H77" s="68" t="s">
        <v>568</v>
      </c>
      <c r="I77" s="68" t="s">
        <v>187</v>
      </c>
      <c r="J77" s="161" t="s">
        <v>1419</v>
      </c>
      <c r="K77" s="89" t="s">
        <v>1210</v>
      </c>
      <c r="L77" s="68" t="s">
        <v>571</v>
      </c>
      <c r="M77" s="68" t="s">
        <v>545</v>
      </c>
      <c r="N77" s="239" t="s">
        <v>199</v>
      </c>
      <c r="O77" s="115"/>
      <c r="P77" s="161" t="s">
        <v>1420</v>
      </c>
      <c r="Q77" s="161"/>
      <c r="R77" s="161"/>
      <c r="S77" s="115"/>
      <c r="T77" s="147"/>
      <c r="U77" s="147"/>
      <c r="V77" s="159" t="s">
        <v>1208</v>
      </c>
      <c r="W77" s="89"/>
      <c r="X77" s="163"/>
      <c r="Y77" s="68" t="s">
        <v>16</v>
      </c>
      <c r="Z77" s="177"/>
      <c r="AA77" s="17"/>
      <c r="AB77" s="242"/>
      <c r="AC77" s="17"/>
      <c r="AD77" s="17"/>
      <c r="AE77" s="17"/>
      <c r="AF77" s="77" t="s">
        <v>624</v>
      </c>
      <c r="AG77" s="78" t="s">
        <v>201</v>
      </c>
      <c r="AH77" s="78" t="s">
        <v>641</v>
      </c>
      <c r="AI77" s="229"/>
      <c r="AJ77" s="229"/>
      <c r="AK77" s="115"/>
      <c r="AL77" s="115"/>
      <c r="AM77" s="68"/>
      <c r="AN77" s="73"/>
      <c r="AO77" s="74"/>
      <c r="AP77" s="243"/>
      <c r="AQ77" s="243"/>
      <c r="AR77" s="243"/>
      <c r="AS77" s="229"/>
      <c r="AT77" s="322"/>
      <c r="AU77" s="115"/>
      <c r="AV77" s="115"/>
      <c r="AW77" s="115"/>
      <c r="AX77" s="115"/>
      <c r="AY77" s="115"/>
      <c r="AZ77" s="115"/>
      <c r="BA77" s="115"/>
      <c r="BB77" s="147"/>
      <c r="BC77" s="92"/>
      <c r="BD77" s="92"/>
      <c r="BE77" s="92"/>
      <c r="BF77" s="243"/>
      <c r="BG77" s="147"/>
      <c r="BH77" s="115"/>
      <c r="BI77" s="17"/>
      <c r="BJ77" s="243"/>
      <c r="BK77" s="17"/>
      <c r="BL77" s="17"/>
      <c r="BM77" s="83" t="s">
        <v>607</v>
      </c>
      <c r="BN77" s="81" t="s">
        <v>565</v>
      </c>
    </row>
    <row r="78" spans="1:67" s="7" customFormat="1" ht="54" customHeight="1" x14ac:dyDescent="0.55000000000000004">
      <c r="A78" s="158">
        <v>93</v>
      </c>
      <c r="B78" s="68">
        <v>318</v>
      </c>
      <c r="C78" s="68"/>
      <c r="D78" s="68"/>
      <c r="E78" s="68"/>
      <c r="F78" s="69" t="s">
        <v>568</v>
      </c>
      <c r="G78" s="159" t="s">
        <v>1208</v>
      </c>
      <c r="H78" s="68" t="s">
        <v>568</v>
      </c>
      <c r="I78" s="68" t="s">
        <v>618</v>
      </c>
      <c r="J78" s="104" t="s">
        <v>259</v>
      </c>
      <c r="K78" s="89" t="s">
        <v>1210</v>
      </c>
      <c r="L78" s="68" t="s">
        <v>571</v>
      </c>
      <c r="M78" s="68" t="s">
        <v>545</v>
      </c>
      <c r="N78" s="78" t="s">
        <v>86</v>
      </c>
      <c r="O78" s="68"/>
      <c r="P78" s="161" t="s">
        <v>1421</v>
      </c>
      <c r="Q78" s="104"/>
      <c r="R78" s="104"/>
      <c r="S78" s="68"/>
      <c r="T78" s="89" t="s">
        <v>16</v>
      </c>
      <c r="U78" s="89"/>
      <c r="V78" s="159" t="s">
        <v>1208</v>
      </c>
      <c r="W78" s="89"/>
      <c r="X78" s="163"/>
      <c r="Y78" s="68" t="s">
        <v>16</v>
      </c>
      <c r="Z78" s="75"/>
      <c r="AA78" s="68"/>
      <c r="AB78" s="76"/>
      <c r="AC78" s="68">
        <v>1</v>
      </c>
      <c r="AD78" s="68">
        <v>0</v>
      </c>
      <c r="AE78" s="68">
        <v>-1</v>
      </c>
      <c r="AF78" s="77" t="s">
        <v>624</v>
      </c>
      <c r="AG78" s="78" t="s">
        <v>86</v>
      </c>
      <c r="AH78" s="78" t="s">
        <v>256</v>
      </c>
      <c r="AI78" s="193"/>
      <c r="AJ78" s="68"/>
      <c r="AK78" s="68"/>
      <c r="AL78" s="68"/>
      <c r="AM78" s="68"/>
      <c r="AN78" s="68"/>
      <c r="AO78" s="163"/>
      <c r="AP78" s="163"/>
      <c r="AQ78" s="163"/>
      <c r="AR78" s="163"/>
      <c r="AS78" s="68"/>
      <c r="AT78" s="68"/>
      <c r="AU78" s="70" t="s">
        <v>1226</v>
      </c>
      <c r="AV78" s="70" t="s">
        <v>556</v>
      </c>
      <c r="AW78" s="70"/>
      <c r="AX78" s="70" t="s">
        <v>556</v>
      </c>
      <c r="AY78" s="70"/>
      <c r="AZ78" s="70" t="s">
        <v>556</v>
      </c>
      <c r="BA78" s="70"/>
      <c r="BB78" s="89" t="s">
        <v>1417</v>
      </c>
      <c r="BC78" s="163"/>
      <c r="BD78" s="163"/>
      <c r="BE78" s="163"/>
      <c r="BF78" s="163"/>
      <c r="BG78" s="163"/>
      <c r="BH78" s="68"/>
      <c r="BI78" s="68"/>
      <c r="BJ78" s="89" t="s">
        <v>1422</v>
      </c>
      <c r="BK78" s="167"/>
      <c r="BL78" s="167"/>
      <c r="BM78" s="17" t="s">
        <v>607</v>
      </c>
      <c r="BN78" s="81" t="s">
        <v>565</v>
      </c>
    </row>
    <row r="79" spans="1:67" s="7" customFormat="1" ht="34.4" customHeight="1" x14ac:dyDescent="0.55000000000000004">
      <c r="A79" s="158">
        <v>129</v>
      </c>
      <c r="B79" s="68">
        <v>32</v>
      </c>
      <c r="C79" s="68" t="s">
        <v>618</v>
      </c>
      <c r="D79" s="68" t="s">
        <v>1423</v>
      </c>
      <c r="E79" s="68" t="s">
        <v>1424</v>
      </c>
      <c r="F79" s="69" t="s">
        <v>618</v>
      </c>
      <c r="G79" s="159" t="s">
        <v>1208</v>
      </c>
      <c r="H79" s="68" t="s">
        <v>70</v>
      </c>
      <c r="I79" s="68" t="s">
        <v>118</v>
      </c>
      <c r="J79" s="89" t="s">
        <v>1423</v>
      </c>
      <c r="K79" s="89" t="s">
        <v>1210</v>
      </c>
      <c r="L79" s="68" t="s">
        <v>571</v>
      </c>
      <c r="M79" s="68" t="s">
        <v>545</v>
      </c>
      <c r="N79" s="78" t="s">
        <v>86</v>
      </c>
      <c r="O79" s="68"/>
      <c r="P79" s="104" t="s">
        <v>1425</v>
      </c>
      <c r="Q79" s="89"/>
      <c r="R79" s="89"/>
      <c r="S79" s="68"/>
      <c r="T79" s="89" t="s">
        <v>640</v>
      </c>
      <c r="U79" s="89"/>
      <c r="V79" s="159" t="s">
        <v>1208</v>
      </c>
      <c r="W79" s="89"/>
      <c r="X79" s="163"/>
      <c r="Y79" s="202" t="s">
        <v>16</v>
      </c>
      <c r="Z79" s="75" t="s">
        <v>1426</v>
      </c>
      <c r="AA79" s="68"/>
      <c r="AB79" s="76"/>
      <c r="AC79" s="68">
        <v>0</v>
      </c>
      <c r="AD79" s="68">
        <v>1</v>
      </c>
      <c r="AE79" s="68">
        <v>1</v>
      </c>
      <c r="AF79" s="77" t="s">
        <v>624</v>
      </c>
      <c r="AG79" s="78" t="s">
        <v>86</v>
      </c>
      <c r="AH79" s="78" t="s">
        <v>256</v>
      </c>
      <c r="AI79" s="193"/>
      <c r="AJ79" s="68"/>
      <c r="AK79" s="68"/>
      <c r="AL79" s="68"/>
      <c r="AM79" s="68"/>
      <c r="AN79" s="68"/>
      <c r="AO79" s="163"/>
      <c r="AP79" s="163"/>
      <c r="AQ79" s="163"/>
      <c r="AR79" s="163"/>
      <c r="AS79" s="68"/>
      <c r="AT79" s="74"/>
      <c r="AU79" s="74"/>
      <c r="AV79" s="74"/>
      <c r="AW79" s="74"/>
      <c r="AX79" s="74"/>
      <c r="AY79" s="74"/>
      <c r="AZ79" s="74"/>
      <c r="BA79" s="74"/>
      <c r="BB79" s="74"/>
      <c r="BC79" s="74"/>
      <c r="BD79" s="74"/>
      <c r="BE79" s="74"/>
      <c r="BF79" s="74"/>
      <c r="BG79" s="74"/>
      <c r="BH79" s="74"/>
      <c r="BI79" s="74"/>
      <c r="BJ79" s="74"/>
      <c r="BK79" s="74"/>
      <c r="BL79" s="167" t="s">
        <v>1427</v>
      </c>
      <c r="BM79" s="17" t="s">
        <v>607</v>
      </c>
      <c r="BN79" s="81" t="s">
        <v>565</v>
      </c>
    </row>
    <row r="80" spans="1:67" s="7" customFormat="1" ht="22.5" customHeight="1" x14ac:dyDescent="0.55000000000000004">
      <c r="A80" s="158">
        <v>70</v>
      </c>
      <c r="B80" s="68">
        <v>37</v>
      </c>
      <c r="C80" s="68" t="s">
        <v>840</v>
      </c>
      <c r="D80" s="68" t="s">
        <v>1428</v>
      </c>
      <c r="E80" s="68" t="s">
        <v>1429</v>
      </c>
      <c r="F80" s="69" t="s">
        <v>568</v>
      </c>
      <c r="G80" s="159" t="s">
        <v>1208</v>
      </c>
      <c r="H80" s="68" t="s">
        <v>568</v>
      </c>
      <c r="I80" s="68" t="s">
        <v>618</v>
      </c>
      <c r="J80" s="104" t="s">
        <v>1428</v>
      </c>
      <c r="K80" s="89" t="s">
        <v>1210</v>
      </c>
      <c r="L80" s="68" t="s">
        <v>571</v>
      </c>
      <c r="M80" s="68" t="s">
        <v>545</v>
      </c>
      <c r="N80" s="78" t="s">
        <v>86</v>
      </c>
      <c r="O80" s="68"/>
      <c r="P80" s="161" t="s">
        <v>1430</v>
      </c>
      <c r="Q80" s="104"/>
      <c r="R80" s="104"/>
      <c r="S80" s="68"/>
      <c r="T80" s="89" t="s">
        <v>16</v>
      </c>
      <c r="U80" s="89" t="s">
        <v>63</v>
      </c>
      <c r="V80" s="159" t="s">
        <v>1208</v>
      </c>
      <c r="W80" s="89"/>
      <c r="X80" s="163"/>
      <c r="Y80" s="68" t="s">
        <v>16</v>
      </c>
      <c r="Z80" s="75" t="s">
        <v>1431</v>
      </c>
      <c r="AA80" s="68" t="s">
        <v>893</v>
      </c>
      <c r="AB80" s="76"/>
      <c r="AC80" s="68">
        <v>0</v>
      </c>
      <c r="AD80" s="68">
        <v>1</v>
      </c>
      <c r="AE80" s="68">
        <v>1</v>
      </c>
      <c r="AF80" s="77" t="s">
        <v>624</v>
      </c>
      <c r="AG80" s="78" t="s">
        <v>86</v>
      </c>
      <c r="AH80" s="78" t="s">
        <v>256</v>
      </c>
      <c r="AI80" s="193"/>
      <c r="AJ80" s="68"/>
      <c r="AK80" s="68"/>
      <c r="AL80" s="68"/>
      <c r="AM80" s="68"/>
      <c r="AN80" s="68"/>
      <c r="AO80" s="163"/>
      <c r="AP80" s="163"/>
      <c r="AQ80" s="163"/>
      <c r="AR80" s="163"/>
      <c r="AS80" s="68"/>
      <c r="AT80" s="68"/>
      <c r="AU80" s="70" t="s">
        <v>1432</v>
      </c>
      <c r="AV80" s="70" t="s">
        <v>556</v>
      </c>
      <c r="AW80" s="70"/>
      <c r="AX80" s="70" t="s">
        <v>556</v>
      </c>
      <c r="AY80" s="70" t="s">
        <v>556</v>
      </c>
      <c r="AZ80" s="70"/>
      <c r="BA80" s="70"/>
      <c r="BB80" s="89" t="s">
        <v>1433</v>
      </c>
      <c r="BC80" s="163"/>
      <c r="BD80" s="163"/>
      <c r="BE80" s="163"/>
      <c r="BF80" s="163"/>
      <c r="BG80" s="163"/>
      <c r="BH80" s="68"/>
      <c r="BI80" s="68"/>
      <c r="BJ80" s="89" t="s">
        <v>1434</v>
      </c>
      <c r="BK80" s="167"/>
      <c r="BL80" s="167" t="s">
        <v>1435</v>
      </c>
      <c r="BM80" s="17" t="s">
        <v>607</v>
      </c>
      <c r="BN80" s="92" t="s">
        <v>565</v>
      </c>
    </row>
    <row r="81" spans="1:67" s="7" customFormat="1" ht="34.4" customHeight="1" x14ac:dyDescent="0.55000000000000004">
      <c r="A81" s="158" t="s">
        <v>616</v>
      </c>
      <c r="B81" s="68">
        <v>67</v>
      </c>
      <c r="C81" s="68" t="s">
        <v>840</v>
      </c>
      <c r="D81" s="68" t="s">
        <v>1436</v>
      </c>
      <c r="E81" s="68" t="s">
        <v>1437</v>
      </c>
      <c r="F81" s="69" t="s">
        <v>541</v>
      </c>
      <c r="G81" s="159" t="s">
        <v>1208</v>
      </c>
      <c r="H81" s="68" t="s">
        <v>541</v>
      </c>
      <c r="I81" s="68" t="s">
        <v>55</v>
      </c>
      <c r="J81" s="104" t="s">
        <v>1438</v>
      </c>
      <c r="K81" s="89" t="s">
        <v>1210</v>
      </c>
      <c r="L81" s="68" t="s">
        <v>545</v>
      </c>
      <c r="M81" s="68" t="s">
        <v>545</v>
      </c>
      <c r="N81" s="72" t="s">
        <v>546</v>
      </c>
      <c r="O81" s="68"/>
      <c r="P81" s="89" t="s">
        <v>1439</v>
      </c>
      <c r="Q81" s="104"/>
      <c r="R81" s="104"/>
      <c r="S81" s="68"/>
      <c r="T81" s="89" t="s">
        <v>16</v>
      </c>
      <c r="U81" s="89"/>
      <c r="V81" s="159" t="s">
        <v>1208</v>
      </c>
      <c r="W81" s="89" t="s">
        <v>16</v>
      </c>
      <c r="X81" s="163"/>
      <c r="Y81" s="68" t="s">
        <v>16</v>
      </c>
      <c r="Z81" s="75" t="s">
        <v>1342</v>
      </c>
      <c r="AA81" s="68"/>
      <c r="AB81" s="76"/>
      <c r="AC81" s="68">
        <v>0</v>
      </c>
      <c r="AD81" s="68">
        <v>1</v>
      </c>
      <c r="AE81" s="68">
        <v>1</v>
      </c>
      <c r="AF81" s="77" t="s">
        <v>553</v>
      </c>
      <c r="AG81" s="78" t="s">
        <v>292</v>
      </c>
      <c r="AH81" s="79" t="s">
        <v>293</v>
      </c>
      <c r="AI81" s="193"/>
      <c r="AJ81" s="68"/>
      <c r="AK81" s="68"/>
      <c r="AL81" s="68" t="s">
        <v>199</v>
      </c>
      <c r="AM81" s="68" t="s">
        <v>199</v>
      </c>
      <c r="AN81" s="68" t="s">
        <v>200</v>
      </c>
      <c r="AO81" s="163"/>
      <c r="AP81" s="163"/>
      <c r="AQ81" s="163"/>
      <c r="AR81" s="163"/>
      <c r="AS81" s="68"/>
      <c r="AT81" s="68"/>
      <c r="AU81" s="70" t="s">
        <v>1440</v>
      </c>
      <c r="AV81" s="70" t="s">
        <v>556</v>
      </c>
      <c r="AW81" s="70"/>
      <c r="AX81" s="70" t="s">
        <v>556</v>
      </c>
      <c r="AY81" s="70"/>
      <c r="AZ81" s="70" t="s">
        <v>556</v>
      </c>
      <c r="BA81" s="70"/>
      <c r="BB81" s="161" t="s">
        <v>1441</v>
      </c>
      <c r="BC81" s="163"/>
      <c r="BD81" s="163"/>
      <c r="BE81" s="163"/>
      <c r="BF81" s="163"/>
      <c r="BG81" s="163"/>
      <c r="BH81" s="68"/>
      <c r="BI81" s="68"/>
      <c r="BJ81" s="89" t="s">
        <v>1442</v>
      </c>
      <c r="BK81" s="167"/>
      <c r="BL81" s="74"/>
      <c r="BM81" s="92" t="s">
        <v>607</v>
      </c>
      <c r="BN81" s="168" t="s">
        <v>716</v>
      </c>
    </row>
    <row r="82" spans="1:67" s="7" customFormat="1" ht="22.5" customHeight="1" x14ac:dyDescent="0.55000000000000004">
      <c r="A82" s="158" t="s">
        <v>616</v>
      </c>
      <c r="B82" s="68">
        <v>324</v>
      </c>
      <c r="C82" s="68"/>
      <c r="D82" s="68"/>
      <c r="E82" s="68"/>
      <c r="F82" s="69" t="s">
        <v>541</v>
      </c>
      <c r="G82" s="159" t="s">
        <v>1208</v>
      </c>
      <c r="H82" s="68" t="s">
        <v>541</v>
      </c>
      <c r="I82" s="68" t="s">
        <v>618</v>
      </c>
      <c r="J82" s="104" t="s">
        <v>1438</v>
      </c>
      <c r="K82" s="89" t="s">
        <v>1210</v>
      </c>
      <c r="L82" s="68" t="s">
        <v>545</v>
      </c>
      <c r="M82" s="68" t="s">
        <v>545</v>
      </c>
      <c r="N82" s="72" t="s">
        <v>546</v>
      </c>
      <c r="O82" s="68"/>
      <c r="P82" s="89" t="s">
        <v>1443</v>
      </c>
      <c r="Q82" s="104"/>
      <c r="R82" s="104"/>
      <c r="S82" s="68"/>
      <c r="T82" s="89" t="s">
        <v>16</v>
      </c>
      <c r="U82" s="89"/>
      <c r="V82" s="159" t="s">
        <v>1208</v>
      </c>
      <c r="W82" s="89" t="s">
        <v>16</v>
      </c>
      <c r="X82" s="163"/>
      <c r="Y82" s="68" t="s">
        <v>16</v>
      </c>
      <c r="Z82" s="75" t="s">
        <v>990</v>
      </c>
      <c r="AA82" s="68"/>
      <c r="AB82" s="76"/>
      <c r="AC82" s="68">
        <v>1</v>
      </c>
      <c r="AD82" s="68">
        <v>0</v>
      </c>
      <c r="AE82" s="68">
        <v>-1</v>
      </c>
      <c r="AF82" s="77" t="s">
        <v>553</v>
      </c>
      <c r="AG82" s="78" t="s">
        <v>292</v>
      </c>
      <c r="AH82" s="79" t="s">
        <v>293</v>
      </c>
      <c r="AI82" s="193"/>
      <c r="AJ82" s="68"/>
      <c r="AK82" s="68"/>
      <c r="AL82" s="68" t="s">
        <v>199</v>
      </c>
      <c r="AM82" s="68" t="s">
        <v>199</v>
      </c>
      <c r="AN82" s="68" t="s">
        <v>200</v>
      </c>
      <c r="AO82" s="163"/>
      <c r="AP82" s="163"/>
      <c r="AQ82" s="163"/>
      <c r="AR82" s="163"/>
      <c r="AS82" s="68"/>
      <c r="AT82" s="68"/>
      <c r="AU82" s="70" t="s">
        <v>1284</v>
      </c>
      <c r="AV82" s="70" t="s">
        <v>556</v>
      </c>
      <c r="AW82" s="70"/>
      <c r="AX82" s="70" t="s">
        <v>556</v>
      </c>
      <c r="AY82" s="70"/>
      <c r="AZ82" s="70"/>
      <c r="BA82" s="70"/>
      <c r="BB82" s="89" t="s">
        <v>1444</v>
      </c>
      <c r="BC82" s="163"/>
      <c r="BD82" s="163"/>
      <c r="BE82" s="163"/>
      <c r="BF82" s="163"/>
      <c r="BG82" s="163"/>
      <c r="BH82" s="68"/>
      <c r="BI82" s="68"/>
      <c r="BJ82" s="163" t="s">
        <v>1445</v>
      </c>
      <c r="BK82" s="167"/>
      <c r="BL82" s="167"/>
      <c r="BM82" s="81" t="s">
        <v>607</v>
      </c>
      <c r="BN82" s="168" t="s">
        <v>716</v>
      </c>
    </row>
    <row r="83" spans="1:67" s="7" customFormat="1" ht="22.5" customHeight="1" x14ac:dyDescent="0.55000000000000004">
      <c r="A83" s="158">
        <v>117</v>
      </c>
      <c r="B83" s="68">
        <v>56</v>
      </c>
      <c r="C83" s="68" t="s">
        <v>840</v>
      </c>
      <c r="D83" s="68" t="s">
        <v>1446</v>
      </c>
      <c r="E83" s="68" t="s">
        <v>1447</v>
      </c>
      <c r="F83" s="69" t="s">
        <v>1446</v>
      </c>
      <c r="G83" s="162" t="s">
        <v>1208</v>
      </c>
      <c r="H83" s="68" t="s">
        <v>1448</v>
      </c>
      <c r="I83" s="68" t="s">
        <v>55</v>
      </c>
      <c r="J83" s="104" t="s">
        <v>1446</v>
      </c>
      <c r="K83" s="89" t="s">
        <v>1210</v>
      </c>
      <c r="L83" s="68" t="s">
        <v>545</v>
      </c>
      <c r="M83" s="68" t="s">
        <v>545</v>
      </c>
      <c r="N83" s="78" t="s">
        <v>86</v>
      </c>
      <c r="O83" s="68"/>
      <c r="P83" s="161" t="s">
        <v>1449</v>
      </c>
      <c r="Q83" s="104"/>
      <c r="R83" s="104"/>
      <c r="S83" s="68"/>
      <c r="T83" s="89" t="s">
        <v>640</v>
      </c>
      <c r="U83" s="89"/>
      <c r="V83" s="159" t="s">
        <v>1208</v>
      </c>
      <c r="W83" s="89"/>
      <c r="X83" s="163"/>
      <c r="Y83" s="68" t="s">
        <v>16</v>
      </c>
      <c r="Z83" s="75" t="s">
        <v>1271</v>
      </c>
      <c r="AA83" s="68"/>
      <c r="AB83" s="76"/>
      <c r="AC83" s="68">
        <v>0</v>
      </c>
      <c r="AD83" s="68">
        <v>1</v>
      </c>
      <c r="AE83" s="68">
        <v>1</v>
      </c>
      <c r="AF83" s="77" t="s">
        <v>553</v>
      </c>
      <c r="AG83" s="78" t="s">
        <v>86</v>
      </c>
      <c r="AH83" s="78" t="s">
        <v>87</v>
      </c>
      <c r="AI83" s="193"/>
      <c r="AJ83" s="68"/>
      <c r="AK83" s="68"/>
      <c r="AL83" s="68"/>
      <c r="AM83" s="68"/>
      <c r="AN83" s="68"/>
      <c r="AO83" s="163"/>
      <c r="AP83" s="163"/>
      <c r="AQ83" s="163"/>
      <c r="AR83" s="163"/>
      <c r="AS83" s="68"/>
      <c r="AT83" s="68"/>
      <c r="AU83" s="68" t="s">
        <v>763</v>
      </c>
      <c r="AV83" s="68" t="s">
        <v>556</v>
      </c>
      <c r="AW83" s="68"/>
      <c r="AX83" s="68"/>
      <c r="AY83" s="68"/>
      <c r="AZ83" s="68"/>
      <c r="BA83" s="68"/>
      <c r="BB83" s="163"/>
      <c r="BC83" s="163"/>
      <c r="BD83" s="163"/>
      <c r="BE83" s="163"/>
      <c r="BF83" s="163"/>
      <c r="BG83" s="163"/>
      <c r="BH83" s="68"/>
      <c r="BI83" s="68"/>
      <c r="BJ83" s="163" t="s">
        <v>1105</v>
      </c>
      <c r="BK83" s="167"/>
      <c r="BL83" s="135" t="s">
        <v>1450</v>
      </c>
      <c r="BM83" s="81" t="s">
        <v>607</v>
      </c>
      <c r="BN83" s="81" t="s">
        <v>565</v>
      </c>
    </row>
    <row r="84" spans="1:67" s="7" customFormat="1" ht="34.4" customHeight="1" x14ac:dyDescent="0.55000000000000004">
      <c r="A84" s="158" t="s">
        <v>616</v>
      </c>
      <c r="B84" s="68">
        <v>57</v>
      </c>
      <c r="C84" s="68" t="s">
        <v>840</v>
      </c>
      <c r="D84" s="68" t="s">
        <v>1451</v>
      </c>
      <c r="E84" s="68" t="s">
        <v>1452</v>
      </c>
      <c r="F84" s="69" t="s">
        <v>1451</v>
      </c>
      <c r="G84" s="162" t="s">
        <v>1208</v>
      </c>
      <c r="H84" s="68" t="s">
        <v>1448</v>
      </c>
      <c r="I84" s="68" t="s">
        <v>55</v>
      </c>
      <c r="J84" s="104" t="s">
        <v>1451</v>
      </c>
      <c r="K84" s="89" t="s">
        <v>1210</v>
      </c>
      <c r="L84" s="68" t="s">
        <v>545</v>
      </c>
      <c r="M84" s="68" t="s">
        <v>545</v>
      </c>
      <c r="N84" s="78" t="s">
        <v>86</v>
      </c>
      <c r="O84" s="68"/>
      <c r="P84" s="161" t="s">
        <v>1453</v>
      </c>
      <c r="Q84" s="104"/>
      <c r="R84" s="104"/>
      <c r="S84" s="68"/>
      <c r="T84" s="89" t="s">
        <v>640</v>
      </c>
      <c r="U84" s="89"/>
      <c r="V84" s="159" t="s">
        <v>1208</v>
      </c>
      <c r="W84" s="89"/>
      <c r="X84" s="163"/>
      <c r="Y84" s="68" t="s">
        <v>16</v>
      </c>
      <c r="Z84" s="75" t="s">
        <v>1271</v>
      </c>
      <c r="AA84" s="68"/>
      <c r="AB84" s="323"/>
      <c r="AC84" s="68">
        <v>0</v>
      </c>
      <c r="AD84" s="68">
        <v>1</v>
      </c>
      <c r="AE84" s="68">
        <v>1</v>
      </c>
      <c r="AF84" s="77" t="s">
        <v>553</v>
      </c>
      <c r="AG84" s="78" t="s">
        <v>86</v>
      </c>
      <c r="AH84" s="78" t="s">
        <v>87</v>
      </c>
      <c r="AI84" s="193"/>
      <c r="AJ84" s="68"/>
      <c r="AK84" s="68"/>
      <c r="AL84" s="68"/>
      <c r="AM84" s="68"/>
      <c r="AN84" s="68"/>
      <c r="AO84" s="163"/>
      <c r="AP84" s="163"/>
      <c r="AQ84" s="163"/>
      <c r="AR84" s="163"/>
      <c r="AS84" s="68"/>
      <c r="AT84" s="68"/>
      <c r="AU84" s="68" t="s">
        <v>763</v>
      </c>
      <c r="AV84" s="68" t="s">
        <v>556</v>
      </c>
      <c r="AW84" s="68"/>
      <c r="AX84" s="68"/>
      <c r="AY84" s="68"/>
      <c r="AZ84" s="68"/>
      <c r="BA84" s="68"/>
      <c r="BB84" s="163"/>
      <c r="BC84" s="163"/>
      <c r="BD84" s="163"/>
      <c r="BE84" s="163"/>
      <c r="BF84" s="163"/>
      <c r="BG84" s="163"/>
      <c r="BH84" s="68"/>
      <c r="BI84" s="68"/>
      <c r="BJ84" s="163" t="s">
        <v>1105</v>
      </c>
      <c r="BK84" s="167"/>
      <c r="BL84" s="135"/>
      <c r="BM84" s="81" t="s">
        <v>607</v>
      </c>
      <c r="BN84" s="81" t="s">
        <v>565</v>
      </c>
    </row>
    <row r="85" spans="1:67" s="7" customFormat="1" ht="34.4" customHeight="1" x14ac:dyDescent="0.55000000000000004">
      <c r="A85" s="158" t="s">
        <v>616</v>
      </c>
      <c r="B85" s="68">
        <v>30</v>
      </c>
      <c r="C85" s="68" t="s">
        <v>618</v>
      </c>
      <c r="D85" s="68" t="s">
        <v>1454</v>
      </c>
      <c r="E85" s="68" t="s">
        <v>1455</v>
      </c>
      <c r="F85" s="69" t="s">
        <v>568</v>
      </c>
      <c r="G85" s="159" t="s">
        <v>1208</v>
      </c>
      <c r="H85" s="68" t="s">
        <v>568</v>
      </c>
      <c r="I85" s="68" t="s">
        <v>618</v>
      </c>
      <c r="J85" s="104" t="s">
        <v>1454</v>
      </c>
      <c r="K85" s="89" t="s">
        <v>1210</v>
      </c>
      <c r="L85" s="68" t="s">
        <v>571</v>
      </c>
      <c r="M85" s="68" t="s">
        <v>545</v>
      </c>
      <c r="N85" s="78" t="s">
        <v>86</v>
      </c>
      <c r="O85" s="68"/>
      <c r="P85" s="89" t="s">
        <v>1456</v>
      </c>
      <c r="Q85" s="104"/>
      <c r="R85" s="104"/>
      <c r="S85" s="68"/>
      <c r="T85" s="89" t="s">
        <v>16</v>
      </c>
      <c r="U85" s="89" t="s">
        <v>574</v>
      </c>
      <c r="V85" s="159" t="s">
        <v>1208</v>
      </c>
      <c r="W85" s="89"/>
      <c r="X85" s="163"/>
      <c r="Y85" s="68" t="s">
        <v>16</v>
      </c>
      <c r="Z85" s="75" t="s">
        <v>855</v>
      </c>
      <c r="AA85" s="68"/>
      <c r="AB85" s="76"/>
      <c r="AC85" s="68">
        <v>0</v>
      </c>
      <c r="AD85" s="68">
        <v>1</v>
      </c>
      <c r="AE85" s="68">
        <v>1</v>
      </c>
      <c r="AF85" s="77" t="s">
        <v>624</v>
      </c>
      <c r="AG85" s="78" t="s">
        <v>86</v>
      </c>
      <c r="AH85" s="78" t="s">
        <v>256</v>
      </c>
      <c r="AI85" s="193"/>
      <c r="AJ85" s="68"/>
      <c r="AK85" s="68"/>
      <c r="AL85" s="68"/>
      <c r="AM85" s="68"/>
      <c r="AN85" s="68"/>
      <c r="AO85" s="163"/>
      <c r="AP85" s="163"/>
      <c r="AQ85" s="163"/>
      <c r="AR85" s="163"/>
      <c r="AS85" s="68"/>
      <c r="AT85" s="68"/>
      <c r="AU85" s="68" t="s">
        <v>763</v>
      </c>
      <c r="AV85" s="68" t="s">
        <v>556</v>
      </c>
      <c r="AW85" s="68"/>
      <c r="AX85" s="68"/>
      <c r="AY85" s="68"/>
      <c r="AZ85" s="68"/>
      <c r="BA85" s="68"/>
      <c r="BB85" s="89"/>
      <c r="BC85" s="163"/>
      <c r="BD85" s="163"/>
      <c r="BE85" s="163"/>
      <c r="BF85" s="163"/>
      <c r="BG85" s="163"/>
      <c r="BH85" s="68"/>
      <c r="BI85" s="68"/>
      <c r="BJ85" s="161" t="s">
        <v>1457</v>
      </c>
      <c r="BK85" s="167"/>
      <c r="BL85" s="324" t="s">
        <v>1458</v>
      </c>
      <c r="BM85" s="81" t="s">
        <v>607</v>
      </c>
      <c r="BN85" s="81" t="s">
        <v>565</v>
      </c>
    </row>
    <row r="86" spans="1:67" s="7" customFormat="1" ht="34.4" customHeight="1" x14ac:dyDescent="0.55000000000000004">
      <c r="A86" s="158">
        <v>18</v>
      </c>
      <c r="B86" s="68">
        <v>154</v>
      </c>
      <c r="C86" s="68" t="s">
        <v>55</v>
      </c>
      <c r="D86" s="68" t="s">
        <v>1459</v>
      </c>
      <c r="E86" s="68"/>
      <c r="F86" s="69" t="s">
        <v>568</v>
      </c>
      <c r="G86" s="159" t="s">
        <v>1208</v>
      </c>
      <c r="H86" s="68" t="s">
        <v>568</v>
      </c>
      <c r="I86" s="68" t="s">
        <v>55</v>
      </c>
      <c r="J86" s="104" t="s">
        <v>1454</v>
      </c>
      <c r="K86" s="89" t="s">
        <v>1210</v>
      </c>
      <c r="L86" s="68" t="s">
        <v>571</v>
      </c>
      <c r="M86" s="68" t="s">
        <v>545</v>
      </c>
      <c r="N86" s="78" t="s">
        <v>86</v>
      </c>
      <c r="O86" s="68"/>
      <c r="P86" s="89" t="s">
        <v>1460</v>
      </c>
      <c r="Q86" s="104"/>
      <c r="R86" s="104"/>
      <c r="S86" s="68"/>
      <c r="T86" s="89" t="s">
        <v>16</v>
      </c>
      <c r="U86" s="89" t="s">
        <v>574</v>
      </c>
      <c r="V86" s="159" t="s">
        <v>1208</v>
      </c>
      <c r="W86" s="89"/>
      <c r="X86" s="163"/>
      <c r="Y86" s="68" t="s">
        <v>16</v>
      </c>
      <c r="Z86" s="75"/>
      <c r="AA86" s="68"/>
      <c r="AB86" s="76"/>
      <c r="AC86" s="68">
        <v>0</v>
      </c>
      <c r="AD86" s="68">
        <v>1</v>
      </c>
      <c r="AE86" s="68">
        <v>1</v>
      </c>
      <c r="AF86" s="77" t="s">
        <v>624</v>
      </c>
      <c r="AG86" s="78" t="s">
        <v>86</v>
      </c>
      <c r="AH86" s="78" t="s">
        <v>256</v>
      </c>
      <c r="AI86" s="193"/>
      <c r="AJ86" s="68"/>
      <c r="AK86" s="68"/>
      <c r="AL86" s="68"/>
      <c r="AM86" s="68"/>
      <c r="AN86" s="68"/>
      <c r="AO86" s="163"/>
      <c r="AP86" s="163"/>
      <c r="AQ86" s="163"/>
      <c r="AR86" s="163"/>
      <c r="AS86" s="68"/>
      <c r="AT86" s="68"/>
      <c r="AU86" s="68" t="s">
        <v>763</v>
      </c>
      <c r="AV86" s="68" t="s">
        <v>556</v>
      </c>
      <c r="AW86" s="68"/>
      <c r="AX86" s="68"/>
      <c r="AY86" s="68"/>
      <c r="AZ86" s="68"/>
      <c r="BA86" s="68"/>
      <c r="BB86" s="89"/>
      <c r="BC86" s="163"/>
      <c r="BD86" s="163"/>
      <c r="BE86" s="163"/>
      <c r="BF86" s="163"/>
      <c r="BG86" s="163"/>
      <c r="BH86" s="68"/>
      <c r="BI86" s="68"/>
      <c r="BJ86" s="161" t="s">
        <v>1461</v>
      </c>
      <c r="BK86" s="167"/>
      <c r="BL86" s="324" t="s">
        <v>1458</v>
      </c>
      <c r="BM86" s="81" t="s">
        <v>607</v>
      </c>
      <c r="BN86" s="233" t="s">
        <v>565</v>
      </c>
    </row>
    <row r="87" spans="1:67" s="7" customFormat="1" ht="54" customHeight="1" x14ac:dyDescent="0.55000000000000004">
      <c r="A87" s="158">
        <v>198</v>
      </c>
      <c r="B87" s="68">
        <v>10</v>
      </c>
      <c r="C87" s="68" t="s">
        <v>187</v>
      </c>
      <c r="D87" s="68" t="s">
        <v>1462</v>
      </c>
      <c r="E87" s="68" t="s">
        <v>1463</v>
      </c>
      <c r="F87" s="69" t="s">
        <v>568</v>
      </c>
      <c r="G87" s="159" t="s">
        <v>1208</v>
      </c>
      <c r="H87" s="68" t="s">
        <v>568</v>
      </c>
      <c r="I87" s="68" t="s">
        <v>187</v>
      </c>
      <c r="J87" s="104" t="s">
        <v>1464</v>
      </c>
      <c r="K87" s="89" t="s">
        <v>1210</v>
      </c>
      <c r="L87" s="68" t="s">
        <v>571</v>
      </c>
      <c r="M87" s="68" t="s">
        <v>545</v>
      </c>
      <c r="N87" s="78" t="s">
        <v>228</v>
      </c>
      <c r="O87" s="68"/>
      <c r="P87" s="89" t="s">
        <v>1465</v>
      </c>
      <c r="Q87" s="104"/>
      <c r="R87" s="104"/>
      <c r="S87" s="68"/>
      <c r="T87" s="89" t="s">
        <v>16</v>
      </c>
      <c r="U87" s="89" t="s">
        <v>574</v>
      </c>
      <c r="V87" s="159" t="s">
        <v>1208</v>
      </c>
      <c r="W87" s="89"/>
      <c r="X87" s="163"/>
      <c r="Y87" s="68" t="s">
        <v>16</v>
      </c>
      <c r="Z87" s="75" t="s">
        <v>855</v>
      </c>
      <c r="AA87" s="68" t="s">
        <v>577</v>
      </c>
      <c r="AB87" s="76" t="s">
        <v>906</v>
      </c>
      <c r="AC87" s="68">
        <v>0</v>
      </c>
      <c r="AD87" s="68">
        <v>1</v>
      </c>
      <c r="AE87" s="68">
        <v>1</v>
      </c>
      <c r="AF87" s="77" t="s">
        <v>624</v>
      </c>
      <c r="AG87" s="78" t="s">
        <v>228</v>
      </c>
      <c r="AH87" s="78" t="s">
        <v>223</v>
      </c>
      <c r="AI87" s="193"/>
      <c r="AJ87" s="68"/>
      <c r="AK87" s="68"/>
      <c r="AL87" s="68"/>
      <c r="AM87" s="68"/>
      <c r="AN87" s="68"/>
      <c r="AO87" s="163"/>
      <c r="AP87" s="163"/>
      <c r="AQ87" s="163"/>
      <c r="AR87" s="163"/>
      <c r="AS87" s="68"/>
      <c r="AT87" s="68"/>
      <c r="AU87" s="70" t="s">
        <v>583</v>
      </c>
      <c r="AV87" s="68" t="s">
        <v>556</v>
      </c>
      <c r="AW87" s="68"/>
      <c r="AX87" s="68"/>
      <c r="AY87" s="68" t="s">
        <v>556</v>
      </c>
      <c r="AZ87" s="68"/>
      <c r="BA87" s="68"/>
      <c r="BB87" s="89" t="s">
        <v>1466</v>
      </c>
      <c r="BC87" s="163"/>
      <c r="BD87" s="163"/>
      <c r="BE87" s="163"/>
      <c r="BF87" s="163"/>
      <c r="BG87" s="163"/>
      <c r="BH87" s="68"/>
      <c r="BI87" s="68"/>
      <c r="BJ87" s="163" t="s">
        <v>1467</v>
      </c>
      <c r="BK87" s="167"/>
      <c r="BL87" s="167" t="s">
        <v>1468</v>
      </c>
      <c r="BM87" s="81" t="s">
        <v>607</v>
      </c>
      <c r="BN87" s="168" t="s">
        <v>716</v>
      </c>
    </row>
    <row r="88" spans="1:67" s="7" customFormat="1" ht="64.400000000000006" customHeight="1" x14ac:dyDescent="0.55000000000000004">
      <c r="A88" s="158">
        <v>200</v>
      </c>
      <c r="B88" s="68">
        <v>11</v>
      </c>
      <c r="C88" s="68" t="s">
        <v>187</v>
      </c>
      <c r="D88" s="68" t="s">
        <v>1469</v>
      </c>
      <c r="E88" s="68" t="s">
        <v>1470</v>
      </c>
      <c r="F88" s="69" t="s">
        <v>568</v>
      </c>
      <c r="G88" s="159" t="s">
        <v>1208</v>
      </c>
      <c r="H88" s="68" t="s">
        <v>568</v>
      </c>
      <c r="I88" s="68" t="s">
        <v>187</v>
      </c>
      <c r="J88" s="104" t="s">
        <v>1471</v>
      </c>
      <c r="K88" s="89" t="s">
        <v>1210</v>
      </c>
      <c r="L88" s="68" t="s">
        <v>571</v>
      </c>
      <c r="M88" s="68" t="s">
        <v>545</v>
      </c>
      <c r="N88" s="78" t="s">
        <v>228</v>
      </c>
      <c r="O88" s="68"/>
      <c r="P88" s="89" t="s">
        <v>1465</v>
      </c>
      <c r="Q88" s="104"/>
      <c r="R88" s="104"/>
      <c r="S88" s="68"/>
      <c r="T88" s="89" t="s">
        <v>16</v>
      </c>
      <c r="U88" s="89" t="s">
        <v>574</v>
      </c>
      <c r="V88" s="159" t="s">
        <v>1208</v>
      </c>
      <c r="W88" s="89"/>
      <c r="X88" s="163"/>
      <c r="Y88" s="68" t="s">
        <v>16</v>
      </c>
      <c r="Z88" s="75" t="s">
        <v>855</v>
      </c>
      <c r="AA88" s="68" t="s">
        <v>577</v>
      </c>
      <c r="AB88" s="76" t="s">
        <v>906</v>
      </c>
      <c r="AC88" s="68">
        <v>0</v>
      </c>
      <c r="AD88" s="68">
        <v>1</v>
      </c>
      <c r="AE88" s="68">
        <v>1</v>
      </c>
      <c r="AF88" s="77" t="s">
        <v>624</v>
      </c>
      <c r="AG88" s="78" t="s">
        <v>228</v>
      </c>
      <c r="AH88" s="78" t="s">
        <v>223</v>
      </c>
      <c r="AI88" s="193"/>
      <c r="AJ88" s="68"/>
      <c r="AK88" s="68"/>
      <c r="AL88" s="68"/>
      <c r="AM88" s="68"/>
      <c r="AN88" s="68"/>
      <c r="AO88" s="163"/>
      <c r="AP88" s="163"/>
      <c r="AQ88" s="163"/>
      <c r="AR88" s="163"/>
      <c r="AS88" s="68"/>
      <c r="AT88" s="68"/>
      <c r="AU88" s="70" t="s">
        <v>583</v>
      </c>
      <c r="AV88" s="68" t="s">
        <v>556</v>
      </c>
      <c r="AW88" s="68"/>
      <c r="AX88" s="68"/>
      <c r="AY88" s="68" t="s">
        <v>556</v>
      </c>
      <c r="AZ88" s="68"/>
      <c r="BA88" s="68"/>
      <c r="BB88" s="89" t="s">
        <v>1472</v>
      </c>
      <c r="BC88" s="163"/>
      <c r="BD88" s="163"/>
      <c r="BE88" s="163"/>
      <c r="BF88" s="163"/>
      <c r="BG88" s="163"/>
      <c r="BH88" s="68"/>
      <c r="BI88" s="68"/>
      <c r="BJ88" s="163"/>
      <c r="BK88" s="167"/>
      <c r="BL88" s="167" t="s">
        <v>1468</v>
      </c>
      <c r="BM88" s="17" t="s">
        <v>607</v>
      </c>
      <c r="BN88" s="168" t="s">
        <v>716</v>
      </c>
    </row>
    <row r="89" spans="1:67" s="7" customFormat="1" ht="54" customHeight="1" x14ac:dyDescent="0.55000000000000004">
      <c r="A89" s="158">
        <v>209</v>
      </c>
      <c r="B89" s="78">
        <v>544</v>
      </c>
      <c r="C89" s="17"/>
      <c r="D89" s="17"/>
      <c r="E89" s="17"/>
      <c r="F89" s="241"/>
      <c r="G89" s="162" t="s">
        <v>1208</v>
      </c>
      <c r="H89" s="78" t="s">
        <v>568</v>
      </c>
      <c r="I89" s="78" t="s">
        <v>187</v>
      </c>
      <c r="J89" s="171" t="s">
        <v>1473</v>
      </c>
      <c r="K89" s="171" t="s">
        <v>1210</v>
      </c>
      <c r="L89" s="68" t="s">
        <v>571</v>
      </c>
      <c r="M89" s="68" t="s">
        <v>545</v>
      </c>
      <c r="N89" s="239" t="s">
        <v>199</v>
      </c>
      <c r="O89" s="115"/>
      <c r="P89" s="171" t="s">
        <v>1474</v>
      </c>
      <c r="Q89" s="171"/>
      <c r="R89" s="171"/>
      <c r="S89" s="115"/>
      <c r="T89" s="147"/>
      <c r="U89" s="147"/>
      <c r="V89" s="162" t="s">
        <v>1208</v>
      </c>
      <c r="W89" s="89"/>
      <c r="X89" s="163"/>
      <c r="Y89" s="79" t="s">
        <v>16</v>
      </c>
      <c r="Z89" s="177"/>
      <c r="AA89" s="17"/>
      <c r="AB89" s="242"/>
      <c r="AC89" s="17"/>
      <c r="AD89" s="17"/>
      <c r="AE89" s="17"/>
      <c r="AF89" s="77" t="s">
        <v>624</v>
      </c>
      <c r="AG89" s="78" t="s">
        <v>201</v>
      </c>
      <c r="AH89" s="78" t="s">
        <v>641</v>
      </c>
      <c r="AI89" s="229"/>
      <c r="AJ89" s="229"/>
      <c r="AK89" s="115"/>
      <c r="AL89" s="115"/>
      <c r="AM89" s="78" t="s">
        <v>199</v>
      </c>
      <c r="AN89" s="78" t="s">
        <v>200</v>
      </c>
      <c r="AO89" s="78"/>
      <c r="AP89" s="243"/>
      <c r="AQ89" s="243"/>
      <c r="AR89" s="243"/>
      <c r="AS89" s="229"/>
      <c r="AT89" s="322"/>
      <c r="AU89" s="115"/>
      <c r="AV89" s="115"/>
      <c r="AW89" s="115"/>
      <c r="AX89" s="115"/>
      <c r="AY89" s="115"/>
      <c r="AZ89" s="115"/>
      <c r="BA89" s="115"/>
      <c r="BB89" s="147"/>
      <c r="BC89" s="92"/>
      <c r="BD89" s="92"/>
      <c r="BE89" s="92"/>
      <c r="BF89" s="243"/>
      <c r="BG89" s="147"/>
      <c r="BH89" s="115"/>
      <c r="BI89" s="17"/>
      <c r="BJ89" s="243"/>
      <c r="BK89" s="17"/>
      <c r="BL89" s="17"/>
      <c r="BM89" s="230" t="s">
        <v>187</v>
      </c>
      <c r="BN89" s="92" t="s">
        <v>702</v>
      </c>
    </row>
    <row r="90" spans="1:67" s="7" customFormat="1" ht="18" customHeight="1" x14ac:dyDescent="0.55000000000000004">
      <c r="A90" s="158">
        <v>91</v>
      </c>
      <c r="B90" s="68">
        <v>58</v>
      </c>
      <c r="C90" s="68" t="s">
        <v>840</v>
      </c>
      <c r="D90" s="68" t="s">
        <v>1475</v>
      </c>
      <c r="E90" s="68" t="s">
        <v>1476</v>
      </c>
      <c r="F90" s="69" t="s">
        <v>1477</v>
      </c>
      <c r="G90" s="159" t="s">
        <v>1208</v>
      </c>
      <c r="H90" s="68" t="s">
        <v>1448</v>
      </c>
      <c r="I90" s="68" t="s">
        <v>55</v>
      </c>
      <c r="J90" s="104" t="s">
        <v>1477</v>
      </c>
      <c r="K90" s="89" t="s">
        <v>1210</v>
      </c>
      <c r="L90" s="68" t="s">
        <v>545</v>
      </c>
      <c r="M90" s="68" t="s">
        <v>545</v>
      </c>
      <c r="N90" s="78" t="s">
        <v>86</v>
      </c>
      <c r="O90" s="68"/>
      <c r="P90" s="161" t="s">
        <v>1478</v>
      </c>
      <c r="Q90" s="104"/>
      <c r="R90" s="104"/>
      <c r="S90" s="68"/>
      <c r="T90" s="89" t="s">
        <v>640</v>
      </c>
      <c r="U90" s="89"/>
      <c r="V90" s="159" t="s">
        <v>1208</v>
      </c>
      <c r="W90" s="89"/>
      <c r="X90" s="163"/>
      <c r="Y90" s="68" t="s">
        <v>16</v>
      </c>
      <c r="Z90" s="75" t="s">
        <v>1479</v>
      </c>
      <c r="AA90" s="68"/>
      <c r="AB90" s="76"/>
      <c r="AC90" s="68">
        <v>0</v>
      </c>
      <c r="AD90" s="68">
        <v>1</v>
      </c>
      <c r="AE90" s="68">
        <v>1</v>
      </c>
      <c r="AF90" s="77" t="s">
        <v>553</v>
      </c>
      <c r="AG90" s="78" t="s">
        <v>86</v>
      </c>
      <c r="AH90" s="78" t="s">
        <v>87</v>
      </c>
      <c r="AI90" s="193"/>
      <c r="AJ90" s="68"/>
      <c r="AK90" s="68"/>
      <c r="AL90" s="68"/>
      <c r="AM90" s="68"/>
      <c r="AN90" s="68"/>
      <c r="AO90" s="163"/>
      <c r="AP90" s="163"/>
      <c r="AQ90" s="163"/>
      <c r="AR90" s="163"/>
      <c r="AS90" s="68"/>
      <c r="AT90" s="68"/>
      <c r="AU90" s="68" t="s">
        <v>763</v>
      </c>
      <c r="AV90" s="68" t="s">
        <v>556</v>
      </c>
      <c r="AW90" s="68"/>
      <c r="AX90" s="68"/>
      <c r="AY90" s="68"/>
      <c r="AZ90" s="68"/>
      <c r="BA90" s="68"/>
      <c r="BB90" s="163"/>
      <c r="BC90" s="163"/>
      <c r="BD90" s="163"/>
      <c r="BE90" s="163"/>
      <c r="BF90" s="163"/>
      <c r="BG90" s="163"/>
      <c r="BH90" s="68"/>
      <c r="BI90" s="68"/>
      <c r="BJ90" s="163" t="s">
        <v>1105</v>
      </c>
      <c r="BK90" s="167"/>
      <c r="BL90" s="188"/>
      <c r="BM90" s="17" t="s">
        <v>607</v>
      </c>
      <c r="BN90" s="168" t="s">
        <v>593</v>
      </c>
    </row>
    <row r="91" spans="1:67" s="22" customFormat="1" ht="57" customHeight="1" x14ac:dyDescent="0.55000000000000004">
      <c r="A91" s="158" t="s">
        <v>616</v>
      </c>
      <c r="B91" s="68">
        <v>342</v>
      </c>
      <c r="C91" s="68"/>
      <c r="D91" s="68"/>
      <c r="E91" s="68"/>
      <c r="F91" s="69" t="s">
        <v>541</v>
      </c>
      <c r="G91" s="159" t="s">
        <v>1208</v>
      </c>
      <c r="H91" s="68" t="s">
        <v>541</v>
      </c>
      <c r="I91" s="68" t="s">
        <v>55</v>
      </c>
      <c r="J91" s="104" t="s">
        <v>1480</v>
      </c>
      <c r="K91" s="89" t="s">
        <v>1210</v>
      </c>
      <c r="L91" s="68" t="s">
        <v>545</v>
      </c>
      <c r="M91" s="68" t="s">
        <v>545</v>
      </c>
      <c r="N91" s="72" t="s">
        <v>546</v>
      </c>
      <c r="O91" s="68"/>
      <c r="P91" s="161" t="s">
        <v>1481</v>
      </c>
      <c r="Q91" s="104"/>
      <c r="R91" s="104"/>
      <c r="S91" s="68"/>
      <c r="T91" s="89" t="s">
        <v>16</v>
      </c>
      <c r="U91" s="89"/>
      <c r="V91" s="159" t="s">
        <v>1208</v>
      </c>
      <c r="W91" s="89" t="s">
        <v>16</v>
      </c>
      <c r="X91" s="163"/>
      <c r="Y91" s="68" t="s">
        <v>16</v>
      </c>
      <c r="Z91" s="75"/>
      <c r="AA91" s="68"/>
      <c r="AB91" s="76"/>
      <c r="AC91" s="68">
        <v>1</v>
      </c>
      <c r="AD91" s="68">
        <v>0</v>
      </c>
      <c r="AE91" s="68">
        <v>-1</v>
      </c>
      <c r="AF91" s="77" t="s">
        <v>553</v>
      </c>
      <c r="AG91" s="78" t="s">
        <v>292</v>
      </c>
      <c r="AH91" s="79" t="s">
        <v>293</v>
      </c>
      <c r="AI91" s="193"/>
      <c r="AJ91" s="68"/>
      <c r="AK91" s="68"/>
      <c r="AL91" s="68" t="s">
        <v>199</v>
      </c>
      <c r="AM91" s="68" t="s">
        <v>199</v>
      </c>
      <c r="AN91" s="68" t="s">
        <v>200</v>
      </c>
      <c r="AO91" s="163"/>
      <c r="AP91" s="163"/>
      <c r="AQ91" s="163"/>
      <c r="AR91" s="163"/>
      <c r="AS91" s="68"/>
      <c r="AT91" s="68"/>
      <c r="AU91" s="68" t="s">
        <v>763</v>
      </c>
      <c r="AV91" s="68" t="s">
        <v>556</v>
      </c>
      <c r="AW91" s="68"/>
      <c r="AX91" s="68"/>
      <c r="AY91" s="68"/>
      <c r="AZ91" s="68"/>
      <c r="BA91" s="68"/>
      <c r="BB91" s="89" t="s">
        <v>1240</v>
      </c>
      <c r="BC91" s="163"/>
      <c r="BD91" s="163"/>
      <c r="BE91" s="163"/>
      <c r="BF91" s="163"/>
      <c r="BG91" s="163"/>
      <c r="BH91" s="68"/>
      <c r="BI91" s="68"/>
      <c r="BJ91" s="163" t="s">
        <v>1482</v>
      </c>
      <c r="BK91" s="167"/>
      <c r="BL91" s="167"/>
      <c r="BM91" s="81" t="s">
        <v>607</v>
      </c>
      <c r="BN91" s="81" t="s">
        <v>565</v>
      </c>
      <c r="BO91" s="7"/>
    </row>
    <row r="92" spans="1:67" s="7" customFormat="1" ht="34.4" customHeight="1" x14ac:dyDescent="0.55000000000000004">
      <c r="A92" s="158" t="s">
        <v>616</v>
      </c>
      <c r="B92" s="68">
        <v>343</v>
      </c>
      <c r="C92" s="68"/>
      <c r="D92" s="68"/>
      <c r="E92" s="68"/>
      <c r="F92" s="69" t="s">
        <v>541</v>
      </c>
      <c r="G92" s="159" t="s">
        <v>1208</v>
      </c>
      <c r="H92" s="68" t="s">
        <v>541</v>
      </c>
      <c r="I92" s="68" t="s">
        <v>118</v>
      </c>
      <c r="J92" s="104" t="s">
        <v>1480</v>
      </c>
      <c r="K92" s="89" t="s">
        <v>1210</v>
      </c>
      <c r="L92" s="68" t="s">
        <v>545</v>
      </c>
      <c r="M92" s="68" t="s">
        <v>545</v>
      </c>
      <c r="N92" s="72" t="s">
        <v>546</v>
      </c>
      <c r="O92" s="68"/>
      <c r="P92" s="161" t="s">
        <v>1481</v>
      </c>
      <c r="Q92" s="104"/>
      <c r="R92" s="104"/>
      <c r="S92" s="68"/>
      <c r="T92" s="89" t="s">
        <v>16</v>
      </c>
      <c r="U92" s="89"/>
      <c r="V92" s="159" t="s">
        <v>1208</v>
      </c>
      <c r="W92" s="89" t="s">
        <v>16</v>
      </c>
      <c r="X92" s="163"/>
      <c r="Y92" s="68" t="s">
        <v>16</v>
      </c>
      <c r="Z92" s="75"/>
      <c r="AA92" s="68"/>
      <c r="AB92" s="76"/>
      <c r="AC92" s="68">
        <v>1</v>
      </c>
      <c r="AD92" s="68">
        <v>0</v>
      </c>
      <c r="AE92" s="68">
        <v>-1</v>
      </c>
      <c r="AF92" s="77" t="s">
        <v>553</v>
      </c>
      <c r="AG92" s="78" t="s">
        <v>292</v>
      </c>
      <c r="AH92" s="79" t="s">
        <v>293</v>
      </c>
      <c r="AI92" s="193"/>
      <c r="AJ92" s="68"/>
      <c r="AK92" s="68"/>
      <c r="AL92" s="68" t="s">
        <v>199</v>
      </c>
      <c r="AM92" s="68" t="s">
        <v>199</v>
      </c>
      <c r="AN92" s="68" t="s">
        <v>200</v>
      </c>
      <c r="AO92" s="163"/>
      <c r="AP92" s="163"/>
      <c r="AQ92" s="163"/>
      <c r="AR92" s="163"/>
      <c r="AS92" s="68"/>
      <c r="AT92" s="68"/>
      <c r="AU92" s="68" t="s">
        <v>763</v>
      </c>
      <c r="AV92" s="68" t="s">
        <v>556</v>
      </c>
      <c r="AW92" s="68"/>
      <c r="AX92" s="68"/>
      <c r="AY92" s="68"/>
      <c r="AZ92" s="68"/>
      <c r="BA92" s="68"/>
      <c r="BB92" s="89"/>
      <c r="BC92" s="163"/>
      <c r="BD92" s="163"/>
      <c r="BE92" s="163"/>
      <c r="BF92" s="163"/>
      <c r="BG92" s="163"/>
      <c r="BH92" s="68"/>
      <c r="BI92" s="68"/>
      <c r="BJ92" s="163" t="s">
        <v>1482</v>
      </c>
      <c r="BK92" s="167"/>
      <c r="BL92" s="167"/>
      <c r="BM92" s="81" t="s">
        <v>607</v>
      </c>
      <c r="BN92" s="81" t="s">
        <v>565</v>
      </c>
    </row>
    <row r="93" spans="1:67" s="7" customFormat="1" ht="37.4" customHeight="1" x14ac:dyDescent="0.55000000000000004">
      <c r="A93" s="158" t="s">
        <v>616</v>
      </c>
      <c r="B93" s="68">
        <v>344</v>
      </c>
      <c r="C93" s="68"/>
      <c r="D93" s="68"/>
      <c r="E93" s="68"/>
      <c r="F93" s="69" t="s">
        <v>541</v>
      </c>
      <c r="G93" s="159" t="s">
        <v>1208</v>
      </c>
      <c r="H93" s="68" t="s">
        <v>541</v>
      </c>
      <c r="I93" s="68" t="s">
        <v>618</v>
      </c>
      <c r="J93" s="104" t="s">
        <v>1480</v>
      </c>
      <c r="K93" s="89" t="s">
        <v>1210</v>
      </c>
      <c r="L93" s="68" t="s">
        <v>545</v>
      </c>
      <c r="M93" s="68" t="s">
        <v>545</v>
      </c>
      <c r="N93" s="72" t="s">
        <v>546</v>
      </c>
      <c r="O93" s="68"/>
      <c r="P93" s="161" t="s">
        <v>1481</v>
      </c>
      <c r="Q93" s="104"/>
      <c r="R93" s="104"/>
      <c r="S93" s="68"/>
      <c r="T93" s="89" t="s">
        <v>16</v>
      </c>
      <c r="U93" s="89"/>
      <c r="V93" s="159" t="s">
        <v>1208</v>
      </c>
      <c r="W93" s="89" t="s">
        <v>16</v>
      </c>
      <c r="X93" s="163"/>
      <c r="Y93" s="68" t="s">
        <v>16</v>
      </c>
      <c r="Z93" s="75"/>
      <c r="AA93" s="68"/>
      <c r="AB93" s="76"/>
      <c r="AC93" s="68">
        <v>1</v>
      </c>
      <c r="AD93" s="68">
        <v>0</v>
      </c>
      <c r="AE93" s="68">
        <v>-1</v>
      </c>
      <c r="AF93" s="77" t="s">
        <v>553</v>
      </c>
      <c r="AG93" s="78" t="s">
        <v>292</v>
      </c>
      <c r="AH93" s="79" t="s">
        <v>293</v>
      </c>
      <c r="AI93" s="193"/>
      <c r="AJ93" s="68"/>
      <c r="AK93" s="68"/>
      <c r="AL93" s="68" t="s">
        <v>199</v>
      </c>
      <c r="AM93" s="68" t="s">
        <v>199</v>
      </c>
      <c r="AN93" s="68" t="s">
        <v>200</v>
      </c>
      <c r="AO93" s="163"/>
      <c r="AP93" s="163"/>
      <c r="AQ93" s="163"/>
      <c r="AR93" s="163"/>
      <c r="AS93" s="68"/>
      <c r="AT93" s="68"/>
      <c r="AU93" s="70" t="s">
        <v>1284</v>
      </c>
      <c r="AV93" s="70" t="s">
        <v>556</v>
      </c>
      <c r="AW93" s="70"/>
      <c r="AX93" s="70" t="s">
        <v>556</v>
      </c>
      <c r="AY93" s="70"/>
      <c r="AZ93" s="70"/>
      <c r="BA93" s="70"/>
      <c r="BB93" s="89" t="s">
        <v>1444</v>
      </c>
      <c r="BC93" s="163"/>
      <c r="BD93" s="163"/>
      <c r="BE93" s="163"/>
      <c r="BF93" s="163"/>
      <c r="BG93" s="163"/>
      <c r="BH93" s="68"/>
      <c r="BI93" s="68"/>
      <c r="BJ93" s="163" t="s">
        <v>1482</v>
      </c>
      <c r="BK93" s="167"/>
      <c r="BL93" s="167"/>
      <c r="BM93" s="81" t="s">
        <v>607</v>
      </c>
      <c r="BN93" s="81" t="s">
        <v>565</v>
      </c>
      <c r="BO93" s="22"/>
    </row>
    <row r="94" spans="1:67" s="7" customFormat="1" ht="37.4" customHeight="1" x14ac:dyDescent="0.55000000000000004">
      <c r="A94" s="158" t="s">
        <v>616</v>
      </c>
      <c r="B94" s="68">
        <v>125</v>
      </c>
      <c r="C94" s="68" t="s">
        <v>55</v>
      </c>
      <c r="D94" s="68" t="s">
        <v>1483</v>
      </c>
      <c r="E94" s="68"/>
      <c r="F94" s="69" t="s">
        <v>97</v>
      </c>
      <c r="G94" s="228" t="s">
        <v>1208</v>
      </c>
      <c r="H94" s="68" t="s">
        <v>541</v>
      </c>
      <c r="I94" s="68" t="s">
        <v>55</v>
      </c>
      <c r="J94" s="104" t="s">
        <v>1484</v>
      </c>
      <c r="K94" s="319" t="s">
        <v>1210</v>
      </c>
      <c r="L94" s="68" t="s">
        <v>545</v>
      </c>
      <c r="M94" s="68" t="s">
        <v>545</v>
      </c>
      <c r="N94" s="72" t="s">
        <v>546</v>
      </c>
      <c r="O94" s="123"/>
      <c r="P94" s="89" t="s">
        <v>1485</v>
      </c>
      <c r="Q94" s="104"/>
      <c r="R94" s="104"/>
      <c r="S94" s="68"/>
      <c r="T94" s="89" t="s">
        <v>16</v>
      </c>
      <c r="U94" s="89"/>
      <c r="V94" s="159" t="s">
        <v>1208</v>
      </c>
      <c r="W94" s="89"/>
      <c r="X94" s="163"/>
      <c r="Y94" s="68" t="s">
        <v>16</v>
      </c>
      <c r="Z94" s="75" t="s">
        <v>990</v>
      </c>
      <c r="AA94" s="68"/>
      <c r="AB94" s="76"/>
      <c r="AC94" s="68">
        <v>0</v>
      </c>
      <c r="AD94" s="68">
        <v>1</v>
      </c>
      <c r="AE94" s="68">
        <v>1</v>
      </c>
      <c r="AF94" s="77" t="s">
        <v>553</v>
      </c>
      <c r="AG94" s="78" t="s">
        <v>292</v>
      </c>
      <c r="AH94" s="79" t="s">
        <v>293</v>
      </c>
      <c r="AI94" s="325"/>
      <c r="AJ94" s="68"/>
      <c r="AK94" s="68"/>
      <c r="AL94" s="68" t="s">
        <v>627</v>
      </c>
      <c r="AM94" s="68" t="s">
        <v>627</v>
      </c>
      <c r="AN94" s="68"/>
      <c r="AO94" s="163"/>
      <c r="AP94" s="163"/>
      <c r="AQ94" s="163"/>
      <c r="AR94" s="163"/>
      <c r="AS94" s="68"/>
      <c r="AT94" s="68"/>
      <c r="AU94" s="70" t="s">
        <v>1284</v>
      </c>
      <c r="AV94" s="70" t="s">
        <v>556</v>
      </c>
      <c r="AW94" s="70"/>
      <c r="AX94" s="70" t="s">
        <v>556</v>
      </c>
      <c r="AY94" s="70"/>
      <c r="AZ94" s="70"/>
      <c r="BA94" s="70"/>
      <c r="BB94" s="89" t="s">
        <v>1240</v>
      </c>
      <c r="BC94" s="163"/>
      <c r="BD94" s="163"/>
      <c r="BE94" s="163"/>
      <c r="BF94" s="163"/>
      <c r="BG94" s="163"/>
      <c r="BH94" s="68"/>
      <c r="BI94" s="68"/>
      <c r="BJ94" s="163"/>
      <c r="BK94" s="167"/>
      <c r="BL94" s="74" t="s">
        <v>1486</v>
      </c>
      <c r="BM94" s="17" t="s">
        <v>607</v>
      </c>
      <c r="BN94" s="168" t="s">
        <v>716</v>
      </c>
    </row>
    <row r="95" spans="1:67" s="7" customFormat="1" ht="34.4" customHeight="1" x14ac:dyDescent="0.55000000000000004">
      <c r="A95" s="158" t="s">
        <v>616</v>
      </c>
      <c r="B95" s="68">
        <v>20</v>
      </c>
      <c r="C95" s="68" t="s">
        <v>618</v>
      </c>
      <c r="D95" s="68" t="s">
        <v>1487</v>
      </c>
      <c r="E95" s="68" t="s">
        <v>1488</v>
      </c>
      <c r="F95" s="69" t="s">
        <v>618</v>
      </c>
      <c r="G95" s="159" t="s">
        <v>1208</v>
      </c>
      <c r="H95" s="68" t="s">
        <v>568</v>
      </c>
      <c r="I95" s="68" t="s">
        <v>618</v>
      </c>
      <c r="J95" s="104" t="s">
        <v>1487</v>
      </c>
      <c r="K95" s="89" t="s">
        <v>1210</v>
      </c>
      <c r="L95" s="68" t="s">
        <v>571</v>
      </c>
      <c r="M95" s="68" t="s">
        <v>545</v>
      </c>
      <c r="N95" s="78" t="s">
        <v>199</v>
      </c>
      <c r="O95" s="68"/>
      <c r="P95" s="89" t="s">
        <v>1489</v>
      </c>
      <c r="Q95" s="104"/>
      <c r="R95" s="104"/>
      <c r="S95" s="68"/>
      <c r="T95" s="89" t="s">
        <v>16</v>
      </c>
      <c r="U95" s="89" t="s">
        <v>574</v>
      </c>
      <c r="V95" s="159" t="s">
        <v>1208</v>
      </c>
      <c r="W95" s="89" t="s">
        <v>16</v>
      </c>
      <c r="X95" s="163"/>
      <c r="Y95" s="68" t="s">
        <v>16</v>
      </c>
      <c r="Z95" s="75" t="s">
        <v>855</v>
      </c>
      <c r="AA95" s="68"/>
      <c r="AB95" s="76"/>
      <c r="AC95" s="68">
        <v>0</v>
      </c>
      <c r="AD95" s="68">
        <v>1</v>
      </c>
      <c r="AE95" s="68">
        <v>1</v>
      </c>
      <c r="AF95" s="77" t="s">
        <v>624</v>
      </c>
      <c r="AG95" s="78" t="s">
        <v>199</v>
      </c>
      <c r="AH95" s="78" t="s">
        <v>317</v>
      </c>
      <c r="AI95" s="193"/>
      <c r="AJ95" s="68"/>
      <c r="AK95" s="68"/>
      <c r="AL95" s="68" t="s">
        <v>199</v>
      </c>
      <c r="AM95" s="68" t="s">
        <v>199</v>
      </c>
      <c r="AN95" s="68" t="s">
        <v>200</v>
      </c>
      <c r="AO95" s="163"/>
      <c r="AP95" s="163"/>
      <c r="AQ95" s="163"/>
      <c r="AR95" s="163"/>
      <c r="AS95" s="68"/>
      <c r="AT95" s="68"/>
      <c r="AU95" s="68" t="s">
        <v>763</v>
      </c>
      <c r="AV95" s="68" t="s">
        <v>556</v>
      </c>
      <c r="AW95" s="68"/>
      <c r="AX95" s="68"/>
      <c r="AY95" s="68"/>
      <c r="AZ95" s="68"/>
      <c r="BA95" s="68"/>
      <c r="BB95" s="163"/>
      <c r="BC95" s="163"/>
      <c r="BD95" s="163"/>
      <c r="BE95" s="163"/>
      <c r="BF95" s="163"/>
      <c r="BG95" s="163"/>
      <c r="BH95" s="68"/>
      <c r="BI95" s="68"/>
      <c r="BJ95" s="163" t="s">
        <v>1314</v>
      </c>
      <c r="BK95" s="167"/>
      <c r="BL95" s="167"/>
      <c r="BM95" s="17" t="s">
        <v>607</v>
      </c>
      <c r="BN95" s="168" t="s">
        <v>716</v>
      </c>
    </row>
    <row r="96" spans="1:67" s="7" customFormat="1" ht="34.4" customHeight="1" x14ac:dyDescent="0.55000000000000004">
      <c r="A96" s="158">
        <v>50</v>
      </c>
      <c r="B96" s="68">
        <v>19</v>
      </c>
      <c r="C96" s="68" t="s">
        <v>618</v>
      </c>
      <c r="D96" s="68" t="s">
        <v>1490</v>
      </c>
      <c r="E96" s="68" t="s">
        <v>1491</v>
      </c>
      <c r="F96" s="69" t="s">
        <v>618</v>
      </c>
      <c r="G96" s="159" t="s">
        <v>1208</v>
      </c>
      <c r="H96" s="68" t="s">
        <v>568</v>
      </c>
      <c r="I96" s="68" t="s">
        <v>618</v>
      </c>
      <c r="J96" s="104" t="s">
        <v>1490</v>
      </c>
      <c r="K96" s="89" t="s">
        <v>1210</v>
      </c>
      <c r="L96" s="68" t="s">
        <v>571</v>
      </c>
      <c r="M96" s="68" t="s">
        <v>545</v>
      </c>
      <c r="N96" s="78" t="s">
        <v>199</v>
      </c>
      <c r="O96" s="68"/>
      <c r="P96" s="89" t="s">
        <v>1492</v>
      </c>
      <c r="Q96" s="104"/>
      <c r="R96" s="104"/>
      <c r="S96" s="68"/>
      <c r="T96" s="89" t="s">
        <v>16</v>
      </c>
      <c r="U96" s="89" t="s">
        <v>574</v>
      </c>
      <c r="V96" s="159" t="s">
        <v>1208</v>
      </c>
      <c r="W96" s="89" t="s">
        <v>16</v>
      </c>
      <c r="X96" s="163"/>
      <c r="Y96" s="68" t="s">
        <v>16</v>
      </c>
      <c r="Z96" s="75" t="s">
        <v>855</v>
      </c>
      <c r="AA96" s="68"/>
      <c r="AB96" s="76"/>
      <c r="AC96" s="68">
        <v>0</v>
      </c>
      <c r="AD96" s="68">
        <v>1</v>
      </c>
      <c r="AE96" s="68">
        <v>1</v>
      </c>
      <c r="AF96" s="77" t="s">
        <v>624</v>
      </c>
      <c r="AG96" s="78" t="s">
        <v>199</v>
      </c>
      <c r="AH96" s="78" t="s">
        <v>317</v>
      </c>
      <c r="AI96" s="193"/>
      <c r="AJ96" s="68"/>
      <c r="AK96" s="68"/>
      <c r="AL96" s="68" t="s">
        <v>199</v>
      </c>
      <c r="AM96" s="68" t="s">
        <v>199</v>
      </c>
      <c r="AN96" s="68" t="s">
        <v>200</v>
      </c>
      <c r="AO96" s="163"/>
      <c r="AP96" s="163"/>
      <c r="AQ96" s="163"/>
      <c r="AR96" s="163"/>
      <c r="AS96" s="68"/>
      <c r="AT96" s="68"/>
      <c r="AU96" s="68" t="s">
        <v>763</v>
      </c>
      <c r="AV96" s="68" t="s">
        <v>556</v>
      </c>
      <c r="AW96" s="68"/>
      <c r="AX96" s="68"/>
      <c r="AY96" s="68"/>
      <c r="AZ96" s="68"/>
      <c r="BA96" s="68"/>
      <c r="BB96" s="163"/>
      <c r="BC96" s="163"/>
      <c r="BD96" s="163"/>
      <c r="BE96" s="163"/>
      <c r="BF96" s="163"/>
      <c r="BG96" s="163"/>
      <c r="BH96" s="68"/>
      <c r="BI96" s="68"/>
      <c r="BJ96" s="163" t="s">
        <v>1314</v>
      </c>
      <c r="BK96" s="167"/>
      <c r="BL96" s="167"/>
      <c r="BM96" s="17" t="s">
        <v>607</v>
      </c>
      <c r="BN96" s="168" t="s">
        <v>716</v>
      </c>
    </row>
    <row r="97" spans="1:66" s="7" customFormat="1" ht="36" customHeight="1" x14ac:dyDescent="0.55000000000000004">
      <c r="A97" s="158" t="s">
        <v>616</v>
      </c>
      <c r="B97" s="68">
        <v>152</v>
      </c>
      <c r="C97" s="68" t="s">
        <v>55</v>
      </c>
      <c r="D97" s="68" t="s">
        <v>1493</v>
      </c>
      <c r="E97" s="68"/>
      <c r="F97" s="69" t="s">
        <v>568</v>
      </c>
      <c r="G97" s="159" t="s">
        <v>1208</v>
      </c>
      <c r="H97" s="68" t="s">
        <v>568</v>
      </c>
      <c r="I97" s="68" t="s">
        <v>55</v>
      </c>
      <c r="J97" s="104" t="s">
        <v>1493</v>
      </c>
      <c r="K97" s="89" t="s">
        <v>1210</v>
      </c>
      <c r="L97" s="68" t="s">
        <v>571</v>
      </c>
      <c r="M97" s="68" t="s">
        <v>571</v>
      </c>
      <c r="N97" s="78" t="s">
        <v>222</v>
      </c>
      <c r="O97" s="68"/>
      <c r="P97" s="89" t="s">
        <v>1493</v>
      </c>
      <c r="Q97" s="104"/>
      <c r="R97" s="104"/>
      <c r="S97" s="78" t="s">
        <v>1494</v>
      </c>
      <c r="T97" s="89" t="s">
        <v>16</v>
      </c>
      <c r="U97" s="89" t="s">
        <v>574</v>
      </c>
      <c r="V97" s="159" t="s">
        <v>1208</v>
      </c>
      <c r="W97" s="89" t="s">
        <v>550</v>
      </c>
      <c r="X97" s="163"/>
      <c r="Y97" s="68" t="s">
        <v>16</v>
      </c>
      <c r="Z97" s="68"/>
      <c r="AA97" s="68" t="s">
        <v>893</v>
      </c>
      <c r="AB97" s="70"/>
      <c r="AC97" s="68">
        <v>0</v>
      </c>
      <c r="AD97" s="68">
        <v>1</v>
      </c>
      <c r="AE97" s="68">
        <v>1</v>
      </c>
      <c r="AF97" s="77" t="s">
        <v>578</v>
      </c>
      <c r="AG97" s="78" t="s">
        <v>222</v>
      </c>
      <c r="AH97" s="78" t="s">
        <v>223</v>
      </c>
      <c r="AI97" s="78" t="s">
        <v>1495</v>
      </c>
      <c r="AJ97" s="68"/>
      <c r="AK97" s="68"/>
      <c r="AL97" s="68"/>
      <c r="AM97" s="68"/>
      <c r="AN97" s="68"/>
      <c r="AO97" s="89"/>
      <c r="AP97" s="89"/>
      <c r="AQ97" s="89"/>
      <c r="AR97" s="163"/>
      <c r="AS97" s="68"/>
      <c r="AT97" s="68"/>
      <c r="AU97" s="70" t="s">
        <v>1284</v>
      </c>
      <c r="AV97" s="68" t="s">
        <v>556</v>
      </c>
      <c r="AW97" s="68"/>
      <c r="AX97" s="68" t="s">
        <v>556</v>
      </c>
      <c r="AY97" s="68"/>
      <c r="AZ97" s="68"/>
      <c r="BA97" s="68"/>
      <c r="BB97" s="163" t="s">
        <v>1289</v>
      </c>
      <c r="BC97" s="163"/>
      <c r="BD97" s="163"/>
      <c r="BE97" s="163"/>
      <c r="BF97" s="163"/>
      <c r="BG97" s="163"/>
      <c r="BH97" s="68"/>
      <c r="BI97" s="68"/>
      <c r="BJ97" s="89" t="s">
        <v>1496</v>
      </c>
      <c r="BK97" s="167"/>
      <c r="BL97" s="167" t="s">
        <v>1497</v>
      </c>
      <c r="BM97" s="17" t="s">
        <v>607</v>
      </c>
      <c r="BN97" s="168" t="s">
        <v>716</v>
      </c>
    </row>
    <row r="98" spans="1:66" s="7" customFormat="1" ht="54" x14ac:dyDescent="0.55000000000000004">
      <c r="A98" s="158">
        <v>49</v>
      </c>
      <c r="B98" s="68">
        <v>351</v>
      </c>
      <c r="C98" s="68"/>
      <c r="D98" s="68"/>
      <c r="E98" s="68"/>
      <c r="F98" s="69" t="s">
        <v>568</v>
      </c>
      <c r="G98" s="159" t="s">
        <v>1208</v>
      </c>
      <c r="H98" s="68" t="s">
        <v>568</v>
      </c>
      <c r="I98" s="68" t="s">
        <v>118</v>
      </c>
      <c r="J98" s="104" t="s">
        <v>1493</v>
      </c>
      <c r="K98" s="89" t="s">
        <v>1210</v>
      </c>
      <c r="L98" s="68" t="s">
        <v>571</v>
      </c>
      <c r="M98" s="68" t="s">
        <v>571</v>
      </c>
      <c r="N98" s="78" t="s">
        <v>222</v>
      </c>
      <c r="O98" s="68"/>
      <c r="P98" s="89" t="s">
        <v>1493</v>
      </c>
      <c r="Q98" s="104"/>
      <c r="R98" s="104"/>
      <c r="S98" s="79" t="s">
        <v>1498</v>
      </c>
      <c r="T98" s="89" t="s">
        <v>16</v>
      </c>
      <c r="U98" s="89" t="s">
        <v>574</v>
      </c>
      <c r="V98" s="159" t="s">
        <v>1208</v>
      </c>
      <c r="W98" s="89" t="s">
        <v>1499</v>
      </c>
      <c r="X98" s="163"/>
      <c r="Y98" s="68" t="s">
        <v>16</v>
      </c>
      <c r="Z98" s="68"/>
      <c r="AA98" s="68" t="s">
        <v>893</v>
      </c>
      <c r="AB98" s="70"/>
      <c r="AC98" s="68">
        <v>1</v>
      </c>
      <c r="AD98" s="68">
        <v>0</v>
      </c>
      <c r="AE98" s="68">
        <v>-1</v>
      </c>
      <c r="AF98" s="77" t="s">
        <v>578</v>
      </c>
      <c r="AG98" s="78" t="s">
        <v>222</v>
      </c>
      <c r="AH98" s="78" t="s">
        <v>223</v>
      </c>
      <c r="AI98" s="78" t="s">
        <v>1495</v>
      </c>
      <c r="AJ98" s="68"/>
      <c r="AK98" s="68"/>
      <c r="AL98" s="68"/>
      <c r="AM98" s="68"/>
      <c r="AN98" s="68"/>
      <c r="AO98" s="89"/>
      <c r="AP98" s="89"/>
      <c r="AQ98" s="89"/>
      <c r="AR98" s="163"/>
      <c r="AS98" s="68"/>
      <c r="AT98" s="68"/>
      <c r="AU98" s="68" t="s">
        <v>763</v>
      </c>
      <c r="AV98" s="68" t="s">
        <v>556</v>
      </c>
      <c r="AW98" s="68"/>
      <c r="AX98" s="68"/>
      <c r="AY98" s="68"/>
      <c r="AZ98" s="68"/>
      <c r="BA98" s="68"/>
      <c r="BB98" s="89" t="s">
        <v>1500</v>
      </c>
      <c r="BC98" s="163"/>
      <c r="BD98" s="163"/>
      <c r="BE98" s="163"/>
      <c r="BF98" s="163"/>
      <c r="BG98" s="163"/>
      <c r="BH98" s="68"/>
      <c r="BI98" s="68"/>
      <c r="BJ98" s="163" t="s">
        <v>1501</v>
      </c>
      <c r="BK98" s="167"/>
      <c r="BL98" s="167" t="s">
        <v>1497</v>
      </c>
      <c r="BM98" s="261" t="s">
        <v>607</v>
      </c>
      <c r="BN98" s="168" t="s">
        <v>716</v>
      </c>
    </row>
    <row r="99" spans="1:66" s="7" customFormat="1" ht="54" x14ac:dyDescent="0.55000000000000004">
      <c r="A99" s="158" t="s">
        <v>616</v>
      </c>
      <c r="B99" s="68">
        <v>175</v>
      </c>
      <c r="C99" s="68" t="s">
        <v>118</v>
      </c>
      <c r="D99" s="68" t="s">
        <v>1502</v>
      </c>
      <c r="E99" s="68"/>
      <c r="F99" s="69" t="s">
        <v>541</v>
      </c>
      <c r="G99" s="159" t="s">
        <v>1208</v>
      </c>
      <c r="H99" s="68" t="s">
        <v>541</v>
      </c>
      <c r="I99" s="68" t="s">
        <v>118</v>
      </c>
      <c r="J99" s="104" t="s">
        <v>1502</v>
      </c>
      <c r="K99" s="89" t="s">
        <v>1210</v>
      </c>
      <c r="L99" s="68" t="s">
        <v>545</v>
      </c>
      <c r="M99" s="68" t="s">
        <v>545</v>
      </c>
      <c r="N99" s="72" t="s">
        <v>546</v>
      </c>
      <c r="O99" s="68"/>
      <c r="P99" s="161" t="s">
        <v>1503</v>
      </c>
      <c r="Q99" s="104"/>
      <c r="R99" s="104"/>
      <c r="S99" s="68"/>
      <c r="T99" s="89" t="s">
        <v>16</v>
      </c>
      <c r="U99" s="89"/>
      <c r="V99" s="159" t="s">
        <v>1208</v>
      </c>
      <c r="W99" s="89" t="s">
        <v>550</v>
      </c>
      <c r="X99" s="163"/>
      <c r="Y99" s="68" t="s">
        <v>16</v>
      </c>
      <c r="Z99" s="68" t="s">
        <v>990</v>
      </c>
      <c r="AA99" s="68"/>
      <c r="AB99" s="70"/>
      <c r="AC99" s="68">
        <v>0</v>
      </c>
      <c r="AD99" s="68">
        <v>1</v>
      </c>
      <c r="AE99" s="68">
        <v>1</v>
      </c>
      <c r="AF99" s="77" t="s">
        <v>553</v>
      </c>
      <c r="AG99" s="78" t="s">
        <v>292</v>
      </c>
      <c r="AH99" s="79" t="s">
        <v>293</v>
      </c>
      <c r="AI99" s="193"/>
      <c r="AJ99" s="68"/>
      <c r="AK99" s="68"/>
      <c r="AL99" s="68" t="s">
        <v>199</v>
      </c>
      <c r="AM99" s="68" t="s">
        <v>199</v>
      </c>
      <c r="AN99" s="68" t="s">
        <v>200</v>
      </c>
      <c r="AO99" s="163"/>
      <c r="AP99" s="163"/>
      <c r="AQ99" s="163"/>
      <c r="AR99" s="163"/>
      <c r="AS99" s="68"/>
      <c r="AT99" s="68"/>
      <c r="AU99" s="68" t="s">
        <v>528</v>
      </c>
      <c r="AV99" s="68"/>
      <c r="AW99" s="68"/>
      <c r="AX99" s="68"/>
      <c r="AY99" s="68" t="s">
        <v>556</v>
      </c>
      <c r="AZ99" s="68"/>
      <c r="BA99" s="68"/>
      <c r="BB99" s="163" t="s">
        <v>1504</v>
      </c>
      <c r="BC99" s="163"/>
      <c r="BD99" s="163"/>
      <c r="BE99" s="163"/>
      <c r="BF99" s="163"/>
      <c r="BG99" s="163"/>
      <c r="BH99" s="68"/>
      <c r="BI99" s="68"/>
      <c r="BJ99" s="163" t="s">
        <v>1505</v>
      </c>
      <c r="BK99" s="167"/>
      <c r="BL99" s="167" t="s">
        <v>1506</v>
      </c>
      <c r="BM99" s="17" t="s">
        <v>607</v>
      </c>
      <c r="BN99" s="147" t="s">
        <v>646</v>
      </c>
    </row>
    <row r="100" spans="1:66" s="7" customFormat="1" ht="54" x14ac:dyDescent="0.55000000000000004">
      <c r="A100" s="158" t="s">
        <v>616</v>
      </c>
      <c r="B100" s="68">
        <v>359</v>
      </c>
      <c r="C100" s="68"/>
      <c r="D100" s="68"/>
      <c r="E100" s="68"/>
      <c r="F100" s="69" t="s">
        <v>541</v>
      </c>
      <c r="G100" s="183" t="s">
        <v>1208</v>
      </c>
      <c r="H100" s="68" t="s">
        <v>541</v>
      </c>
      <c r="I100" s="68" t="s">
        <v>55</v>
      </c>
      <c r="J100" s="104" t="s">
        <v>1502</v>
      </c>
      <c r="K100" s="89" t="s">
        <v>1210</v>
      </c>
      <c r="L100" s="68" t="s">
        <v>545</v>
      </c>
      <c r="M100" s="68" t="s">
        <v>545</v>
      </c>
      <c r="N100" s="72" t="s">
        <v>546</v>
      </c>
      <c r="O100" s="68"/>
      <c r="P100" s="161" t="s">
        <v>1507</v>
      </c>
      <c r="Q100" s="104"/>
      <c r="R100" s="104"/>
      <c r="S100" s="79" t="s">
        <v>1508</v>
      </c>
      <c r="T100" s="89" t="s">
        <v>16</v>
      </c>
      <c r="U100" s="89"/>
      <c r="V100" s="159" t="s">
        <v>1208</v>
      </c>
      <c r="W100" s="89" t="s">
        <v>550</v>
      </c>
      <c r="X100" s="163"/>
      <c r="Y100" s="68" t="s">
        <v>16</v>
      </c>
      <c r="Z100" s="68" t="s">
        <v>990</v>
      </c>
      <c r="AA100" s="68"/>
      <c r="AB100" s="70"/>
      <c r="AC100" s="68">
        <v>1</v>
      </c>
      <c r="AD100" s="68">
        <v>0</v>
      </c>
      <c r="AE100" s="68">
        <v>-1</v>
      </c>
      <c r="AF100" s="77" t="s">
        <v>553</v>
      </c>
      <c r="AG100" s="78" t="s">
        <v>292</v>
      </c>
      <c r="AH100" s="79" t="s">
        <v>293</v>
      </c>
      <c r="AI100" s="193"/>
      <c r="AJ100" s="68"/>
      <c r="AK100" s="68"/>
      <c r="AL100" s="68" t="s">
        <v>199</v>
      </c>
      <c r="AM100" s="68" t="s">
        <v>199</v>
      </c>
      <c r="AN100" s="68" t="s">
        <v>200</v>
      </c>
      <c r="AO100" s="163"/>
      <c r="AP100" s="163"/>
      <c r="AQ100" s="163"/>
      <c r="AR100" s="163"/>
      <c r="AS100" s="68"/>
      <c r="AT100" s="68"/>
      <c r="AU100" s="70" t="s">
        <v>1284</v>
      </c>
      <c r="AV100" s="70" t="s">
        <v>556</v>
      </c>
      <c r="AW100" s="70"/>
      <c r="AX100" s="70" t="s">
        <v>556</v>
      </c>
      <c r="AY100" s="70"/>
      <c r="AZ100" s="70"/>
      <c r="BA100" s="70"/>
      <c r="BB100" s="89" t="s">
        <v>1240</v>
      </c>
      <c r="BC100" s="163"/>
      <c r="BD100" s="163"/>
      <c r="BE100" s="163"/>
      <c r="BF100" s="163"/>
      <c r="BG100" s="163"/>
      <c r="BH100" s="68"/>
      <c r="BI100" s="68"/>
      <c r="BJ100" s="163" t="s">
        <v>1505</v>
      </c>
      <c r="BK100" s="167"/>
      <c r="BL100" s="167" t="s">
        <v>1506</v>
      </c>
      <c r="BM100" s="83" t="s">
        <v>607</v>
      </c>
      <c r="BN100" s="81" t="s">
        <v>565</v>
      </c>
    </row>
    <row r="101" spans="1:66" s="7" customFormat="1" ht="54" customHeight="1" x14ac:dyDescent="0.55000000000000004">
      <c r="A101" s="158">
        <v>56</v>
      </c>
      <c r="B101" s="68">
        <v>360</v>
      </c>
      <c r="C101" s="68"/>
      <c r="D101" s="68"/>
      <c r="E101" s="68"/>
      <c r="F101" s="69" t="s">
        <v>541</v>
      </c>
      <c r="G101" s="159" t="s">
        <v>1208</v>
      </c>
      <c r="H101" s="68" t="s">
        <v>541</v>
      </c>
      <c r="I101" s="68" t="s">
        <v>618</v>
      </c>
      <c r="J101" s="104" t="s">
        <v>1502</v>
      </c>
      <c r="K101" s="89" t="s">
        <v>1210</v>
      </c>
      <c r="L101" s="68" t="s">
        <v>545</v>
      </c>
      <c r="M101" s="68" t="s">
        <v>545</v>
      </c>
      <c r="N101" s="72" t="s">
        <v>546</v>
      </c>
      <c r="O101" s="68"/>
      <c r="P101" s="161" t="s">
        <v>1509</v>
      </c>
      <c r="Q101" s="104"/>
      <c r="R101" s="104"/>
      <c r="S101" s="68"/>
      <c r="T101" s="89" t="s">
        <v>16</v>
      </c>
      <c r="U101" s="89"/>
      <c r="V101" s="159" t="s">
        <v>1208</v>
      </c>
      <c r="W101" s="89" t="s">
        <v>550</v>
      </c>
      <c r="X101" s="163"/>
      <c r="Y101" s="68" t="s">
        <v>16</v>
      </c>
      <c r="Z101" s="68" t="s">
        <v>990</v>
      </c>
      <c r="AA101" s="68"/>
      <c r="AB101" s="70"/>
      <c r="AC101" s="68">
        <v>1</v>
      </c>
      <c r="AD101" s="68">
        <v>0</v>
      </c>
      <c r="AE101" s="68">
        <v>-1</v>
      </c>
      <c r="AF101" s="77" t="s">
        <v>553</v>
      </c>
      <c r="AG101" s="78" t="s">
        <v>292</v>
      </c>
      <c r="AH101" s="79" t="s">
        <v>293</v>
      </c>
      <c r="AI101" s="193"/>
      <c r="AJ101" s="68"/>
      <c r="AK101" s="68"/>
      <c r="AL101" s="68" t="s">
        <v>199</v>
      </c>
      <c r="AM101" s="68" t="s">
        <v>199</v>
      </c>
      <c r="AN101" s="68" t="s">
        <v>200</v>
      </c>
      <c r="AO101" s="163"/>
      <c r="AP101" s="163"/>
      <c r="AQ101" s="163"/>
      <c r="AR101" s="163"/>
      <c r="AS101" s="68"/>
      <c r="AT101" s="68"/>
      <c r="AU101" s="70" t="s">
        <v>1284</v>
      </c>
      <c r="AV101" s="70" t="s">
        <v>556</v>
      </c>
      <c r="AW101" s="70"/>
      <c r="AX101" s="70" t="s">
        <v>556</v>
      </c>
      <c r="AY101" s="70"/>
      <c r="AZ101" s="70"/>
      <c r="BA101" s="70"/>
      <c r="BB101" s="89" t="s">
        <v>1444</v>
      </c>
      <c r="BC101" s="163"/>
      <c r="BD101" s="163"/>
      <c r="BE101" s="163"/>
      <c r="BF101" s="163"/>
      <c r="BG101" s="163"/>
      <c r="BH101" s="68"/>
      <c r="BI101" s="68"/>
      <c r="BJ101" s="163" t="s">
        <v>1505</v>
      </c>
      <c r="BK101" s="167"/>
      <c r="BL101" s="167" t="s">
        <v>1506</v>
      </c>
      <c r="BM101" s="83" t="s">
        <v>607</v>
      </c>
      <c r="BN101" s="81" t="s">
        <v>565</v>
      </c>
    </row>
    <row r="102" spans="1:66" s="7" customFormat="1" ht="36" customHeight="1" x14ac:dyDescent="0.55000000000000004">
      <c r="A102" s="158">
        <v>57</v>
      </c>
      <c r="B102" s="68">
        <v>361</v>
      </c>
      <c r="C102" s="68"/>
      <c r="D102" s="68"/>
      <c r="E102" s="68"/>
      <c r="F102" s="69" t="s">
        <v>541</v>
      </c>
      <c r="G102" s="159" t="s">
        <v>1208</v>
      </c>
      <c r="H102" s="68" t="s">
        <v>541</v>
      </c>
      <c r="I102" s="68" t="s">
        <v>55</v>
      </c>
      <c r="J102" s="104" t="s">
        <v>1510</v>
      </c>
      <c r="K102" s="89" t="s">
        <v>1210</v>
      </c>
      <c r="L102" s="68" t="s">
        <v>545</v>
      </c>
      <c r="M102" s="68" t="s">
        <v>545</v>
      </c>
      <c r="N102" s="72" t="s">
        <v>546</v>
      </c>
      <c r="O102" s="68"/>
      <c r="P102" s="161" t="s">
        <v>1511</v>
      </c>
      <c r="Q102" s="104"/>
      <c r="R102" s="104"/>
      <c r="S102" s="68"/>
      <c r="T102" s="89" t="s">
        <v>16</v>
      </c>
      <c r="U102" s="89"/>
      <c r="V102" s="159" t="s">
        <v>1208</v>
      </c>
      <c r="W102" s="89"/>
      <c r="X102" s="163"/>
      <c r="Y102" s="68" t="s">
        <v>13</v>
      </c>
      <c r="Z102" s="68"/>
      <c r="AA102" s="68"/>
      <c r="AB102" s="68"/>
      <c r="AC102" s="68">
        <v>1</v>
      </c>
      <c r="AD102" s="68">
        <v>0</v>
      </c>
      <c r="AE102" s="68">
        <v>-1</v>
      </c>
      <c r="AF102" s="77" t="s">
        <v>553</v>
      </c>
      <c r="AG102" s="78" t="s">
        <v>292</v>
      </c>
      <c r="AH102" s="79" t="s">
        <v>293</v>
      </c>
      <c r="AI102" s="193"/>
      <c r="AJ102" s="68"/>
      <c r="AK102" s="68"/>
      <c r="AL102" s="68" t="s">
        <v>301</v>
      </c>
      <c r="AM102" s="68" t="s">
        <v>301</v>
      </c>
      <c r="AN102" s="68"/>
      <c r="AO102" s="163"/>
      <c r="AP102" s="163"/>
      <c r="AQ102" s="163"/>
      <c r="AR102" s="163"/>
      <c r="AS102" s="68"/>
      <c r="AT102" s="68"/>
      <c r="AU102" s="68"/>
      <c r="AV102" s="68"/>
      <c r="AW102" s="68"/>
      <c r="AX102" s="68"/>
      <c r="AY102" s="68"/>
      <c r="AZ102" s="68"/>
      <c r="BA102" s="68"/>
      <c r="BB102" s="163"/>
      <c r="BC102" s="163"/>
      <c r="BD102" s="163"/>
      <c r="BE102" s="163"/>
      <c r="BF102" s="163"/>
      <c r="BG102" s="163"/>
      <c r="BH102" s="68"/>
      <c r="BI102" s="68"/>
      <c r="BJ102" s="163"/>
      <c r="BK102" s="167"/>
      <c r="BL102" s="167"/>
      <c r="BM102" s="83" t="s">
        <v>607</v>
      </c>
      <c r="BN102" s="81" t="s">
        <v>565</v>
      </c>
    </row>
    <row r="103" spans="1:66" s="7" customFormat="1" ht="36" customHeight="1" x14ac:dyDescent="0.55000000000000004">
      <c r="A103" s="158">
        <v>114</v>
      </c>
      <c r="B103" s="68">
        <v>362</v>
      </c>
      <c r="C103" s="68"/>
      <c r="D103" s="68"/>
      <c r="E103" s="68"/>
      <c r="F103" s="69" t="s">
        <v>541</v>
      </c>
      <c r="G103" s="159" t="s">
        <v>1208</v>
      </c>
      <c r="H103" s="68" t="s">
        <v>541</v>
      </c>
      <c r="I103" s="68" t="s">
        <v>118</v>
      </c>
      <c r="J103" s="104" t="s">
        <v>1510</v>
      </c>
      <c r="K103" s="89" t="s">
        <v>1351</v>
      </c>
      <c r="L103" s="68" t="s">
        <v>545</v>
      </c>
      <c r="M103" s="68" t="s">
        <v>545</v>
      </c>
      <c r="N103" s="72" t="s">
        <v>546</v>
      </c>
      <c r="O103" s="68"/>
      <c r="P103" s="161" t="s">
        <v>1511</v>
      </c>
      <c r="Q103" s="104"/>
      <c r="R103" s="104"/>
      <c r="S103" s="68"/>
      <c r="T103" s="89" t="s">
        <v>16</v>
      </c>
      <c r="U103" s="89"/>
      <c r="V103" s="159" t="s">
        <v>1208</v>
      </c>
      <c r="W103" s="89"/>
      <c r="X103" s="163"/>
      <c r="Y103" s="68" t="s">
        <v>13</v>
      </c>
      <c r="Z103" s="68"/>
      <c r="AA103" s="68"/>
      <c r="AB103" s="68"/>
      <c r="AC103" s="68">
        <v>1</v>
      </c>
      <c r="AD103" s="68">
        <v>0</v>
      </c>
      <c r="AE103" s="68">
        <v>-1</v>
      </c>
      <c r="AF103" s="77" t="s">
        <v>553</v>
      </c>
      <c r="AG103" s="78" t="s">
        <v>292</v>
      </c>
      <c r="AH103" s="79" t="s">
        <v>293</v>
      </c>
      <c r="AI103" s="193"/>
      <c r="AJ103" s="68"/>
      <c r="AK103" s="68"/>
      <c r="AL103" s="68" t="s">
        <v>301</v>
      </c>
      <c r="AM103" s="68" t="s">
        <v>301</v>
      </c>
      <c r="AN103" s="68"/>
      <c r="AO103" s="163"/>
      <c r="AP103" s="163"/>
      <c r="AQ103" s="163"/>
      <c r="AR103" s="163"/>
      <c r="AS103" s="68"/>
      <c r="AT103" s="68"/>
      <c r="AU103" s="68"/>
      <c r="AV103" s="68"/>
      <c r="AW103" s="68"/>
      <c r="AX103" s="68"/>
      <c r="AY103" s="68"/>
      <c r="AZ103" s="68"/>
      <c r="BA103" s="68"/>
      <c r="BB103" s="163"/>
      <c r="BC103" s="163"/>
      <c r="BD103" s="163"/>
      <c r="BE103" s="163"/>
      <c r="BF103" s="163"/>
      <c r="BG103" s="163"/>
      <c r="BH103" s="68"/>
      <c r="BI103" s="68"/>
      <c r="BJ103" s="163"/>
      <c r="BK103" s="167"/>
      <c r="BL103" s="167"/>
      <c r="BM103" s="83" t="s">
        <v>607</v>
      </c>
      <c r="BN103" s="81" t="s">
        <v>565</v>
      </c>
    </row>
    <row r="104" spans="1:66" s="7" customFormat="1" ht="36" customHeight="1" x14ac:dyDescent="0.55000000000000004">
      <c r="A104" s="158">
        <v>30</v>
      </c>
      <c r="B104" s="68">
        <v>363</v>
      </c>
      <c r="C104" s="68"/>
      <c r="D104" s="68"/>
      <c r="E104" s="68"/>
      <c r="F104" s="69" t="s">
        <v>541</v>
      </c>
      <c r="G104" s="159" t="s">
        <v>1208</v>
      </c>
      <c r="H104" s="68" t="s">
        <v>541</v>
      </c>
      <c r="I104" s="68" t="s">
        <v>618</v>
      </c>
      <c r="J104" s="104" t="s">
        <v>1510</v>
      </c>
      <c r="K104" s="89" t="s">
        <v>1351</v>
      </c>
      <c r="L104" s="68" t="s">
        <v>545</v>
      </c>
      <c r="M104" s="68" t="s">
        <v>545</v>
      </c>
      <c r="N104" s="72" t="s">
        <v>546</v>
      </c>
      <c r="O104" s="68"/>
      <c r="P104" s="161" t="s">
        <v>1511</v>
      </c>
      <c r="Q104" s="104"/>
      <c r="R104" s="104"/>
      <c r="S104" s="68"/>
      <c r="T104" s="89" t="s">
        <v>16</v>
      </c>
      <c r="U104" s="89"/>
      <c r="V104" s="159" t="s">
        <v>1208</v>
      </c>
      <c r="W104" s="89"/>
      <c r="X104" s="163"/>
      <c r="Y104" s="68" t="s">
        <v>13</v>
      </c>
      <c r="Z104" s="68"/>
      <c r="AA104" s="68"/>
      <c r="AB104" s="68"/>
      <c r="AC104" s="68">
        <v>1</v>
      </c>
      <c r="AD104" s="68">
        <v>0</v>
      </c>
      <c r="AE104" s="68">
        <v>-1</v>
      </c>
      <c r="AF104" s="77" t="s">
        <v>553</v>
      </c>
      <c r="AG104" s="78" t="s">
        <v>292</v>
      </c>
      <c r="AH104" s="79" t="s">
        <v>293</v>
      </c>
      <c r="AI104" s="193"/>
      <c r="AJ104" s="68"/>
      <c r="AK104" s="68"/>
      <c r="AL104" s="68" t="s">
        <v>301</v>
      </c>
      <c r="AM104" s="68" t="s">
        <v>301</v>
      </c>
      <c r="AN104" s="68"/>
      <c r="AO104" s="163"/>
      <c r="AP104" s="163"/>
      <c r="AQ104" s="163"/>
      <c r="AR104" s="163"/>
      <c r="AS104" s="68"/>
      <c r="AT104" s="68"/>
      <c r="AU104" s="68"/>
      <c r="AV104" s="68"/>
      <c r="AW104" s="68"/>
      <c r="AX104" s="68"/>
      <c r="AY104" s="68"/>
      <c r="AZ104" s="68"/>
      <c r="BA104" s="68"/>
      <c r="BB104" s="163"/>
      <c r="BC104" s="163"/>
      <c r="BD104" s="163"/>
      <c r="BE104" s="163"/>
      <c r="BF104" s="163"/>
      <c r="BG104" s="163"/>
      <c r="BH104" s="68"/>
      <c r="BI104" s="68"/>
      <c r="BJ104" s="163"/>
      <c r="BK104" s="167"/>
      <c r="BL104" s="167"/>
      <c r="BM104" s="83" t="s">
        <v>607</v>
      </c>
      <c r="BN104" s="81" t="s">
        <v>565</v>
      </c>
    </row>
    <row r="105" spans="1:66" s="7" customFormat="1" ht="36" customHeight="1" x14ac:dyDescent="0.55000000000000004">
      <c r="A105" s="158">
        <v>154</v>
      </c>
      <c r="B105" s="68">
        <v>364</v>
      </c>
      <c r="C105" s="68"/>
      <c r="D105" s="68"/>
      <c r="E105" s="68"/>
      <c r="F105" s="69" t="s">
        <v>541</v>
      </c>
      <c r="G105" s="159" t="s">
        <v>1208</v>
      </c>
      <c r="H105" s="68" t="s">
        <v>541</v>
      </c>
      <c r="I105" s="68" t="s">
        <v>55</v>
      </c>
      <c r="J105" s="104" t="s">
        <v>1512</v>
      </c>
      <c r="K105" s="89" t="s">
        <v>1351</v>
      </c>
      <c r="L105" s="68" t="s">
        <v>545</v>
      </c>
      <c r="M105" s="68" t="s">
        <v>545</v>
      </c>
      <c r="N105" s="72" t="s">
        <v>546</v>
      </c>
      <c r="O105" s="68"/>
      <c r="P105" s="161" t="s">
        <v>1511</v>
      </c>
      <c r="Q105" s="104"/>
      <c r="R105" s="104"/>
      <c r="S105" s="68"/>
      <c r="T105" s="89" t="s">
        <v>16</v>
      </c>
      <c r="U105" s="89"/>
      <c r="V105" s="159" t="s">
        <v>1208</v>
      </c>
      <c r="W105" s="89"/>
      <c r="X105" s="163"/>
      <c r="Y105" s="68" t="s">
        <v>13</v>
      </c>
      <c r="Z105" s="68"/>
      <c r="AA105" s="68"/>
      <c r="AB105" s="68"/>
      <c r="AC105" s="68">
        <v>1</v>
      </c>
      <c r="AD105" s="68">
        <v>0</v>
      </c>
      <c r="AE105" s="68">
        <v>-1</v>
      </c>
      <c r="AF105" s="77" t="s">
        <v>553</v>
      </c>
      <c r="AG105" s="78" t="s">
        <v>292</v>
      </c>
      <c r="AH105" s="79" t="s">
        <v>293</v>
      </c>
      <c r="AI105" s="193"/>
      <c r="AJ105" s="68"/>
      <c r="AK105" s="68"/>
      <c r="AL105" s="68" t="s">
        <v>301</v>
      </c>
      <c r="AM105" s="68" t="s">
        <v>301</v>
      </c>
      <c r="AN105" s="68"/>
      <c r="AO105" s="163"/>
      <c r="AP105" s="163"/>
      <c r="AQ105" s="163"/>
      <c r="AR105" s="163"/>
      <c r="AS105" s="68"/>
      <c r="AT105" s="68"/>
      <c r="AU105" s="68"/>
      <c r="AV105" s="68"/>
      <c r="AW105" s="68"/>
      <c r="AX105" s="68"/>
      <c r="AY105" s="68"/>
      <c r="AZ105" s="68"/>
      <c r="BA105" s="68"/>
      <c r="BB105" s="163"/>
      <c r="BC105" s="163"/>
      <c r="BD105" s="163"/>
      <c r="BE105" s="163"/>
      <c r="BF105" s="163"/>
      <c r="BG105" s="163"/>
      <c r="BH105" s="68"/>
      <c r="BI105" s="68"/>
      <c r="BJ105" s="163"/>
      <c r="BK105" s="167"/>
      <c r="BL105" s="167"/>
      <c r="BM105" s="83" t="s">
        <v>607</v>
      </c>
      <c r="BN105" s="81" t="s">
        <v>565</v>
      </c>
    </row>
    <row r="106" spans="1:66" s="7" customFormat="1" ht="36" customHeight="1" x14ac:dyDescent="0.55000000000000004">
      <c r="A106" s="158">
        <v>10</v>
      </c>
      <c r="B106" s="68">
        <v>365</v>
      </c>
      <c r="C106" s="68"/>
      <c r="D106" s="68"/>
      <c r="E106" s="68"/>
      <c r="F106" s="69" t="s">
        <v>541</v>
      </c>
      <c r="G106" s="159" t="s">
        <v>1208</v>
      </c>
      <c r="H106" s="68" t="s">
        <v>541</v>
      </c>
      <c r="I106" s="68" t="s">
        <v>118</v>
      </c>
      <c r="J106" s="104" t="s">
        <v>1512</v>
      </c>
      <c r="K106" s="89" t="s">
        <v>1351</v>
      </c>
      <c r="L106" s="68" t="s">
        <v>545</v>
      </c>
      <c r="M106" s="68" t="s">
        <v>545</v>
      </c>
      <c r="N106" s="72" t="s">
        <v>546</v>
      </c>
      <c r="O106" s="68"/>
      <c r="P106" s="161" t="s">
        <v>1511</v>
      </c>
      <c r="Q106" s="104"/>
      <c r="R106" s="104"/>
      <c r="S106" s="68"/>
      <c r="T106" s="89" t="s">
        <v>16</v>
      </c>
      <c r="U106" s="89"/>
      <c r="V106" s="159" t="s">
        <v>1208</v>
      </c>
      <c r="W106" s="89"/>
      <c r="X106" s="163"/>
      <c r="Y106" s="68" t="s">
        <v>13</v>
      </c>
      <c r="Z106" s="68"/>
      <c r="AA106" s="125"/>
      <c r="AB106" s="68"/>
      <c r="AC106" s="68">
        <v>1</v>
      </c>
      <c r="AD106" s="68">
        <v>0</v>
      </c>
      <c r="AE106" s="68">
        <v>-1</v>
      </c>
      <c r="AF106" s="77" t="s">
        <v>553</v>
      </c>
      <c r="AG106" s="78" t="s">
        <v>292</v>
      </c>
      <c r="AH106" s="79" t="s">
        <v>293</v>
      </c>
      <c r="AI106" s="193"/>
      <c r="AJ106" s="68"/>
      <c r="AK106" s="68"/>
      <c r="AL106" s="68" t="s">
        <v>301</v>
      </c>
      <c r="AM106" s="68" t="s">
        <v>301</v>
      </c>
      <c r="AN106" s="68"/>
      <c r="AO106" s="163"/>
      <c r="AP106" s="163"/>
      <c r="AQ106" s="163"/>
      <c r="AR106" s="163"/>
      <c r="AS106" s="68"/>
      <c r="AT106" s="68"/>
      <c r="AU106" s="68"/>
      <c r="AV106" s="68"/>
      <c r="AW106" s="68"/>
      <c r="AX106" s="68"/>
      <c r="AY106" s="68"/>
      <c r="AZ106" s="68"/>
      <c r="BA106" s="68"/>
      <c r="BB106" s="163"/>
      <c r="BC106" s="163"/>
      <c r="BD106" s="163"/>
      <c r="BE106" s="163"/>
      <c r="BF106" s="163"/>
      <c r="BG106" s="163"/>
      <c r="BH106" s="68"/>
      <c r="BI106" s="68"/>
      <c r="BJ106" s="163"/>
      <c r="BK106" s="167"/>
      <c r="BL106" s="167"/>
      <c r="BM106" s="83" t="s">
        <v>607</v>
      </c>
      <c r="BN106" s="81" t="s">
        <v>565</v>
      </c>
    </row>
    <row r="107" spans="1:66" s="7" customFormat="1" ht="46.75" customHeight="1" x14ac:dyDescent="0.55000000000000004">
      <c r="A107" s="158">
        <v>11</v>
      </c>
      <c r="B107" s="68">
        <v>366</v>
      </c>
      <c r="C107" s="68"/>
      <c r="D107" s="68"/>
      <c r="E107" s="68"/>
      <c r="F107" s="69" t="s">
        <v>541</v>
      </c>
      <c r="G107" s="159" t="s">
        <v>1208</v>
      </c>
      <c r="H107" s="68" t="s">
        <v>541</v>
      </c>
      <c r="I107" s="68" t="s">
        <v>618</v>
      </c>
      <c r="J107" s="104" t="s">
        <v>1512</v>
      </c>
      <c r="K107" s="89" t="s">
        <v>1351</v>
      </c>
      <c r="L107" s="68" t="s">
        <v>545</v>
      </c>
      <c r="M107" s="68" t="s">
        <v>545</v>
      </c>
      <c r="N107" s="72" t="s">
        <v>546</v>
      </c>
      <c r="O107" s="68"/>
      <c r="P107" s="161" t="s">
        <v>1511</v>
      </c>
      <c r="Q107" s="104"/>
      <c r="R107" s="104"/>
      <c r="S107" s="68"/>
      <c r="T107" s="89" t="s">
        <v>16</v>
      </c>
      <c r="U107" s="89"/>
      <c r="V107" s="159" t="s">
        <v>1208</v>
      </c>
      <c r="W107" s="89"/>
      <c r="X107" s="163"/>
      <c r="Y107" s="68" t="s">
        <v>13</v>
      </c>
      <c r="Z107" s="75"/>
      <c r="AA107" s="68"/>
      <c r="AB107" s="97"/>
      <c r="AC107" s="68">
        <v>1</v>
      </c>
      <c r="AD107" s="68">
        <v>0</v>
      </c>
      <c r="AE107" s="68">
        <v>-1</v>
      </c>
      <c r="AF107" s="77" t="s">
        <v>553</v>
      </c>
      <c r="AG107" s="78" t="s">
        <v>292</v>
      </c>
      <c r="AH107" s="79" t="s">
        <v>293</v>
      </c>
      <c r="AI107" s="193"/>
      <c r="AJ107" s="68"/>
      <c r="AK107" s="68"/>
      <c r="AL107" s="68" t="s">
        <v>301</v>
      </c>
      <c r="AM107" s="68" t="s">
        <v>301</v>
      </c>
      <c r="AN107" s="68"/>
      <c r="AO107" s="163"/>
      <c r="AP107" s="163"/>
      <c r="AQ107" s="163"/>
      <c r="AR107" s="163"/>
      <c r="AS107" s="68"/>
      <c r="AT107" s="68"/>
      <c r="AU107" s="68"/>
      <c r="AV107" s="68"/>
      <c r="AW107" s="68"/>
      <c r="AX107" s="68"/>
      <c r="AY107" s="68"/>
      <c r="AZ107" s="68"/>
      <c r="BA107" s="68"/>
      <c r="BB107" s="163"/>
      <c r="BC107" s="163"/>
      <c r="BD107" s="163"/>
      <c r="BE107" s="163"/>
      <c r="BF107" s="163"/>
      <c r="BG107" s="163"/>
      <c r="BH107" s="68"/>
      <c r="BI107" s="68"/>
      <c r="BJ107" s="163"/>
      <c r="BK107" s="167"/>
      <c r="BL107" s="167"/>
      <c r="BM107" s="83" t="s">
        <v>607</v>
      </c>
      <c r="BN107" s="168" t="s">
        <v>608</v>
      </c>
    </row>
    <row r="108" spans="1:66" s="7" customFormat="1" ht="22.5" customHeight="1" x14ac:dyDescent="0.55000000000000004">
      <c r="A108" s="158">
        <v>14</v>
      </c>
      <c r="B108" s="68">
        <v>87</v>
      </c>
      <c r="C108" s="68" t="s">
        <v>840</v>
      </c>
      <c r="D108" s="68" t="s">
        <v>1513</v>
      </c>
      <c r="E108" s="68"/>
      <c r="F108" s="69" t="s">
        <v>541</v>
      </c>
      <c r="G108" s="159" t="s">
        <v>1208</v>
      </c>
      <c r="H108" s="68" t="s">
        <v>541</v>
      </c>
      <c r="I108" s="68" t="s">
        <v>618</v>
      </c>
      <c r="J108" s="104" t="s">
        <v>1514</v>
      </c>
      <c r="K108" s="89" t="s">
        <v>1351</v>
      </c>
      <c r="L108" s="68" t="s">
        <v>545</v>
      </c>
      <c r="M108" s="68" t="s">
        <v>545</v>
      </c>
      <c r="N108" s="72" t="s">
        <v>546</v>
      </c>
      <c r="O108" s="68"/>
      <c r="P108" s="161" t="s">
        <v>1515</v>
      </c>
      <c r="Q108" s="104"/>
      <c r="R108" s="104"/>
      <c r="S108" s="68"/>
      <c r="T108" s="89" t="s">
        <v>16</v>
      </c>
      <c r="U108" s="89"/>
      <c r="V108" s="159" t="s">
        <v>1208</v>
      </c>
      <c r="W108" s="89"/>
      <c r="X108" s="163"/>
      <c r="Y108" s="68" t="s">
        <v>13</v>
      </c>
      <c r="Z108" s="75" t="s">
        <v>990</v>
      </c>
      <c r="AA108" s="68"/>
      <c r="AB108" s="97"/>
      <c r="AC108" s="68">
        <v>0</v>
      </c>
      <c r="AD108" s="68">
        <v>1</v>
      </c>
      <c r="AE108" s="68">
        <v>1</v>
      </c>
      <c r="AF108" s="77" t="s">
        <v>553</v>
      </c>
      <c r="AG108" s="78" t="s">
        <v>292</v>
      </c>
      <c r="AH108" s="79" t="s">
        <v>293</v>
      </c>
      <c r="AI108" s="193"/>
      <c r="AJ108" s="68"/>
      <c r="AK108" s="68"/>
      <c r="AL108" s="68" t="s">
        <v>301</v>
      </c>
      <c r="AM108" s="68" t="s">
        <v>301</v>
      </c>
      <c r="AN108" s="68"/>
      <c r="AO108" s="163"/>
      <c r="AP108" s="163"/>
      <c r="AQ108" s="163"/>
      <c r="AR108" s="163"/>
      <c r="AS108" s="68"/>
      <c r="AT108" s="68"/>
      <c r="AU108" s="68"/>
      <c r="AV108" s="68"/>
      <c r="AW108" s="68"/>
      <c r="AX108" s="68"/>
      <c r="AY108" s="68"/>
      <c r="AZ108" s="68"/>
      <c r="BA108" s="68"/>
      <c r="BB108" s="163"/>
      <c r="BC108" s="163"/>
      <c r="BD108" s="163"/>
      <c r="BE108" s="163"/>
      <c r="BF108" s="163"/>
      <c r="BG108" s="163"/>
      <c r="BH108" s="68"/>
      <c r="BI108" s="68"/>
      <c r="BJ108" s="163" t="s">
        <v>1344</v>
      </c>
      <c r="BK108" s="167"/>
      <c r="BL108" s="167"/>
      <c r="BM108" s="167" t="s">
        <v>607</v>
      </c>
      <c r="BN108" s="168" t="s">
        <v>608</v>
      </c>
    </row>
    <row r="109" spans="1:66" s="7" customFormat="1" ht="22.5" customHeight="1" x14ac:dyDescent="0.55000000000000004">
      <c r="A109" s="158">
        <v>15</v>
      </c>
      <c r="B109" s="68">
        <v>137</v>
      </c>
      <c r="C109" s="68" t="s">
        <v>55</v>
      </c>
      <c r="D109" s="68" t="s">
        <v>1516</v>
      </c>
      <c r="E109" s="68" t="s">
        <v>1517</v>
      </c>
      <c r="F109" s="69" t="s">
        <v>541</v>
      </c>
      <c r="G109" s="159" t="s">
        <v>1208</v>
      </c>
      <c r="H109" s="68" t="s">
        <v>541</v>
      </c>
      <c r="I109" s="68" t="s">
        <v>55</v>
      </c>
      <c r="J109" s="104" t="s">
        <v>1514</v>
      </c>
      <c r="K109" s="89" t="s">
        <v>1351</v>
      </c>
      <c r="L109" s="68" t="s">
        <v>545</v>
      </c>
      <c r="M109" s="68" t="s">
        <v>545</v>
      </c>
      <c r="N109" s="72" t="s">
        <v>546</v>
      </c>
      <c r="O109" s="68"/>
      <c r="P109" s="161" t="s">
        <v>1518</v>
      </c>
      <c r="Q109" s="104"/>
      <c r="R109" s="104"/>
      <c r="S109" s="68"/>
      <c r="T109" s="89" t="s">
        <v>16</v>
      </c>
      <c r="U109" s="89"/>
      <c r="V109" s="159" t="s">
        <v>1208</v>
      </c>
      <c r="W109" s="89"/>
      <c r="X109" s="163"/>
      <c r="Y109" s="68" t="s">
        <v>13</v>
      </c>
      <c r="Z109" s="75" t="s">
        <v>990</v>
      </c>
      <c r="AA109" s="68"/>
      <c r="AB109" s="97"/>
      <c r="AC109" s="68">
        <v>0</v>
      </c>
      <c r="AD109" s="68">
        <v>1</v>
      </c>
      <c r="AE109" s="68">
        <v>1</v>
      </c>
      <c r="AF109" s="77" t="s">
        <v>553</v>
      </c>
      <c r="AG109" s="78" t="s">
        <v>292</v>
      </c>
      <c r="AH109" s="79" t="s">
        <v>293</v>
      </c>
      <c r="AI109" s="193"/>
      <c r="AJ109" s="68"/>
      <c r="AK109" s="68"/>
      <c r="AL109" s="68" t="s">
        <v>301</v>
      </c>
      <c r="AM109" s="68" t="s">
        <v>301</v>
      </c>
      <c r="AN109" s="68"/>
      <c r="AO109" s="163"/>
      <c r="AP109" s="163"/>
      <c r="AQ109" s="163"/>
      <c r="AR109" s="163"/>
      <c r="AS109" s="68"/>
      <c r="AT109" s="68"/>
      <c r="AU109" s="68"/>
      <c r="AV109" s="68"/>
      <c r="AW109" s="68"/>
      <c r="AX109" s="68"/>
      <c r="AY109" s="68"/>
      <c r="AZ109" s="68"/>
      <c r="BA109" s="68"/>
      <c r="BB109" s="163"/>
      <c r="BC109" s="163"/>
      <c r="BD109" s="163"/>
      <c r="BE109" s="163"/>
      <c r="BF109" s="163"/>
      <c r="BG109" s="163"/>
      <c r="BH109" s="68"/>
      <c r="BI109" s="68"/>
      <c r="BJ109" s="163"/>
      <c r="BK109" s="167"/>
      <c r="BL109" s="167"/>
      <c r="BM109" s="17" t="s">
        <v>607</v>
      </c>
      <c r="BN109" s="168" t="s">
        <v>608</v>
      </c>
    </row>
    <row r="110" spans="1:66" s="7" customFormat="1" ht="22.5" customHeight="1" x14ac:dyDescent="0.55000000000000004">
      <c r="A110" s="158">
        <v>16</v>
      </c>
      <c r="B110" s="68">
        <v>179</v>
      </c>
      <c r="C110" s="68" t="s">
        <v>118</v>
      </c>
      <c r="D110" s="68" t="s">
        <v>1514</v>
      </c>
      <c r="E110" s="68"/>
      <c r="F110" s="69" t="s">
        <v>541</v>
      </c>
      <c r="G110" s="159" t="s">
        <v>1208</v>
      </c>
      <c r="H110" s="68" t="s">
        <v>541</v>
      </c>
      <c r="I110" s="68" t="s">
        <v>118</v>
      </c>
      <c r="J110" s="104" t="s">
        <v>1514</v>
      </c>
      <c r="K110" s="89" t="s">
        <v>1351</v>
      </c>
      <c r="L110" s="68" t="s">
        <v>545</v>
      </c>
      <c r="M110" s="68" t="s">
        <v>545</v>
      </c>
      <c r="N110" s="72" t="s">
        <v>546</v>
      </c>
      <c r="O110" s="68"/>
      <c r="P110" s="89" t="s">
        <v>1519</v>
      </c>
      <c r="Q110" s="104"/>
      <c r="R110" s="104"/>
      <c r="S110" s="68"/>
      <c r="T110" s="89" t="s">
        <v>16</v>
      </c>
      <c r="U110" s="89"/>
      <c r="V110" s="159" t="s">
        <v>1208</v>
      </c>
      <c r="W110" s="89"/>
      <c r="X110" s="163"/>
      <c r="Y110" s="68" t="s">
        <v>13</v>
      </c>
      <c r="Z110" s="75"/>
      <c r="AA110" s="68"/>
      <c r="AB110" s="97"/>
      <c r="AC110" s="68">
        <v>0</v>
      </c>
      <c r="AD110" s="68">
        <v>1</v>
      </c>
      <c r="AE110" s="68">
        <v>1</v>
      </c>
      <c r="AF110" s="77" t="s">
        <v>553</v>
      </c>
      <c r="AG110" s="78" t="s">
        <v>292</v>
      </c>
      <c r="AH110" s="79" t="s">
        <v>293</v>
      </c>
      <c r="AI110" s="193"/>
      <c r="AJ110" s="68"/>
      <c r="AK110" s="68"/>
      <c r="AL110" s="68" t="s">
        <v>301</v>
      </c>
      <c r="AM110" s="68" t="s">
        <v>301</v>
      </c>
      <c r="AN110" s="68"/>
      <c r="AO110" s="163"/>
      <c r="AP110" s="163"/>
      <c r="AQ110" s="163"/>
      <c r="AR110" s="163"/>
      <c r="AS110" s="68"/>
      <c r="AT110" s="68"/>
      <c r="AU110" s="68"/>
      <c r="AV110" s="68"/>
      <c r="AW110" s="68"/>
      <c r="AX110" s="68"/>
      <c r="AY110" s="68"/>
      <c r="AZ110" s="68"/>
      <c r="BA110" s="68"/>
      <c r="BB110" s="163"/>
      <c r="BC110" s="163"/>
      <c r="BD110" s="163"/>
      <c r="BE110" s="163"/>
      <c r="BF110" s="163"/>
      <c r="BG110" s="163"/>
      <c r="BH110" s="68"/>
      <c r="BI110" s="68"/>
      <c r="BJ110" s="163"/>
      <c r="BK110" s="167"/>
      <c r="BL110" s="167"/>
      <c r="BM110" s="81" t="s">
        <v>607</v>
      </c>
      <c r="BN110" s="81" t="s">
        <v>716</v>
      </c>
    </row>
    <row r="111" spans="1:66" s="7" customFormat="1" ht="22.5" customHeight="1" x14ac:dyDescent="0.55000000000000004">
      <c r="A111" s="84">
        <v>32</v>
      </c>
      <c r="B111" s="68">
        <v>367</v>
      </c>
      <c r="C111" s="68"/>
      <c r="D111" s="68"/>
      <c r="E111" s="68"/>
      <c r="F111" s="69" t="s">
        <v>541</v>
      </c>
      <c r="G111" s="159" t="s">
        <v>1208</v>
      </c>
      <c r="H111" s="68" t="s">
        <v>541</v>
      </c>
      <c r="I111" s="68" t="s">
        <v>55</v>
      </c>
      <c r="J111" s="104" t="s">
        <v>1520</v>
      </c>
      <c r="K111" s="89" t="s">
        <v>1351</v>
      </c>
      <c r="L111" s="68" t="s">
        <v>545</v>
      </c>
      <c r="M111" s="68" t="s">
        <v>545</v>
      </c>
      <c r="N111" s="72" t="s">
        <v>546</v>
      </c>
      <c r="O111" s="68"/>
      <c r="P111" s="161" t="s">
        <v>1521</v>
      </c>
      <c r="Q111" s="104"/>
      <c r="R111" s="104"/>
      <c r="S111" s="68"/>
      <c r="T111" s="89" t="s">
        <v>16</v>
      </c>
      <c r="U111" s="89"/>
      <c r="V111" s="159" t="s">
        <v>1208</v>
      </c>
      <c r="W111" s="89"/>
      <c r="X111" s="163"/>
      <c r="Y111" s="68" t="s">
        <v>13</v>
      </c>
      <c r="Z111" s="75"/>
      <c r="AA111" s="68"/>
      <c r="AB111" s="97"/>
      <c r="AC111" s="68">
        <v>1</v>
      </c>
      <c r="AD111" s="68">
        <v>0</v>
      </c>
      <c r="AE111" s="68">
        <v>-1</v>
      </c>
      <c r="AF111" s="77" t="s">
        <v>553</v>
      </c>
      <c r="AG111" s="78" t="s">
        <v>292</v>
      </c>
      <c r="AH111" s="79" t="s">
        <v>293</v>
      </c>
      <c r="AI111" s="193"/>
      <c r="AJ111" s="68"/>
      <c r="AK111" s="68"/>
      <c r="AL111" s="68" t="s">
        <v>301</v>
      </c>
      <c r="AM111" s="68" t="s">
        <v>301</v>
      </c>
      <c r="AN111" s="68"/>
      <c r="AO111" s="163"/>
      <c r="AP111" s="163"/>
      <c r="AQ111" s="163"/>
      <c r="AR111" s="163"/>
      <c r="AS111" s="68"/>
      <c r="AT111" s="68"/>
      <c r="AU111" s="68"/>
      <c r="AV111" s="68"/>
      <c r="AW111" s="68"/>
      <c r="AX111" s="68"/>
      <c r="AY111" s="68"/>
      <c r="AZ111" s="68"/>
      <c r="BA111" s="68"/>
      <c r="BB111" s="163"/>
      <c r="BC111" s="163"/>
      <c r="BD111" s="163"/>
      <c r="BE111" s="163"/>
      <c r="BF111" s="163"/>
      <c r="BG111" s="163"/>
      <c r="BH111" s="68"/>
      <c r="BI111" s="68"/>
      <c r="BJ111" s="163"/>
      <c r="BK111" s="167"/>
      <c r="BL111" s="167"/>
      <c r="BM111" s="81" t="s">
        <v>607</v>
      </c>
      <c r="BN111" s="168" t="s">
        <v>788</v>
      </c>
    </row>
    <row r="112" spans="1:66" s="7" customFormat="1" ht="22.5" customHeight="1" x14ac:dyDescent="0.55000000000000004">
      <c r="A112" s="84" t="s">
        <v>616</v>
      </c>
      <c r="B112" s="68">
        <v>368</v>
      </c>
      <c r="C112" s="68"/>
      <c r="D112" s="68"/>
      <c r="E112" s="68"/>
      <c r="F112" s="69" t="s">
        <v>541</v>
      </c>
      <c r="G112" s="159" t="s">
        <v>1208</v>
      </c>
      <c r="H112" s="68" t="s">
        <v>541</v>
      </c>
      <c r="I112" s="68" t="s">
        <v>118</v>
      </c>
      <c r="J112" s="104" t="s">
        <v>1520</v>
      </c>
      <c r="K112" s="89" t="s">
        <v>1351</v>
      </c>
      <c r="L112" s="68" t="s">
        <v>545</v>
      </c>
      <c r="M112" s="68" t="s">
        <v>545</v>
      </c>
      <c r="N112" s="72" t="s">
        <v>546</v>
      </c>
      <c r="O112" s="68"/>
      <c r="P112" s="161" t="s">
        <v>1521</v>
      </c>
      <c r="Q112" s="104"/>
      <c r="R112" s="104"/>
      <c r="S112" s="68"/>
      <c r="T112" s="89" t="s">
        <v>16</v>
      </c>
      <c r="U112" s="89"/>
      <c r="V112" s="159" t="s">
        <v>1208</v>
      </c>
      <c r="W112" s="89"/>
      <c r="X112" s="163"/>
      <c r="Y112" s="68" t="s">
        <v>13</v>
      </c>
      <c r="Z112" s="75"/>
      <c r="AA112" s="68"/>
      <c r="AB112" s="97"/>
      <c r="AC112" s="68">
        <v>1</v>
      </c>
      <c r="AD112" s="68">
        <v>0</v>
      </c>
      <c r="AE112" s="68">
        <v>-1</v>
      </c>
      <c r="AF112" s="77" t="s">
        <v>553</v>
      </c>
      <c r="AG112" s="78" t="s">
        <v>292</v>
      </c>
      <c r="AH112" s="79" t="s">
        <v>293</v>
      </c>
      <c r="AI112" s="193"/>
      <c r="AJ112" s="68"/>
      <c r="AK112" s="68"/>
      <c r="AL112" s="68" t="s">
        <v>301</v>
      </c>
      <c r="AM112" s="68" t="s">
        <v>301</v>
      </c>
      <c r="AN112" s="68"/>
      <c r="AO112" s="163"/>
      <c r="AP112" s="163"/>
      <c r="AQ112" s="163"/>
      <c r="AR112" s="163"/>
      <c r="AS112" s="68"/>
      <c r="AT112" s="68"/>
      <c r="AU112" s="68"/>
      <c r="AV112" s="68"/>
      <c r="AW112" s="68"/>
      <c r="AX112" s="68"/>
      <c r="AY112" s="68"/>
      <c r="AZ112" s="68"/>
      <c r="BA112" s="68"/>
      <c r="BB112" s="163"/>
      <c r="BC112" s="163"/>
      <c r="BD112" s="163"/>
      <c r="BE112" s="163"/>
      <c r="BF112" s="163"/>
      <c r="BG112" s="163"/>
      <c r="BH112" s="68"/>
      <c r="BI112" s="68"/>
      <c r="BJ112" s="163"/>
      <c r="BK112" s="167"/>
      <c r="BL112" s="167"/>
      <c r="BM112" s="81" t="s">
        <v>607</v>
      </c>
      <c r="BN112" s="168" t="s">
        <v>565</v>
      </c>
    </row>
    <row r="113" spans="1:66" s="7" customFormat="1" ht="36" customHeight="1" x14ac:dyDescent="0.55000000000000004">
      <c r="A113" s="158">
        <v>113</v>
      </c>
      <c r="B113" s="68">
        <v>369</v>
      </c>
      <c r="C113" s="68"/>
      <c r="D113" s="68"/>
      <c r="E113" s="68"/>
      <c r="F113" s="69" t="s">
        <v>541</v>
      </c>
      <c r="G113" s="159" t="s">
        <v>1208</v>
      </c>
      <c r="H113" s="68" t="s">
        <v>541</v>
      </c>
      <c r="I113" s="68" t="s">
        <v>618</v>
      </c>
      <c r="J113" s="104" t="s">
        <v>1520</v>
      </c>
      <c r="K113" s="89" t="s">
        <v>1351</v>
      </c>
      <c r="L113" s="68" t="s">
        <v>545</v>
      </c>
      <c r="M113" s="68" t="s">
        <v>545</v>
      </c>
      <c r="N113" s="72" t="s">
        <v>546</v>
      </c>
      <c r="O113" s="68"/>
      <c r="P113" s="161" t="s">
        <v>1521</v>
      </c>
      <c r="Q113" s="104"/>
      <c r="R113" s="104"/>
      <c r="S113" s="68"/>
      <c r="T113" s="89" t="s">
        <v>16</v>
      </c>
      <c r="U113" s="89"/>
      <c r="V113" s="159" t="s">
        <v>1208</v>
      </c>
      <c r="W113" s="89"/>
      <c r="X113" s="163"/>
      <c r="Y113" s="68" t="s">
        <v>13</v>
      </c>
      <c r="Z113" s="68"/>
      <c r="AA113" s="88"/>
      <c r="AB113" s="68"/>
      <c r="AC113" s="68">
        <v>1</v>
      </c>
      <c r="AD113" s="68">
        <v>0</v>
      </c>
      <c r="AE113" s="68">
        <v>-1</v>
      </c>
      <c r="AF113" s="77" t="s">
        <v>553</v>
      </c>
      <c r="AG113" s="78" t="s">
        <v>292</v>
      </c>
      <c r="AH113" s="79" t="s">
        <v>293</v>
      </c>
      <c r="AI113" s="193"/>
      <c r="AJ113" s="68"/>
      <c r="AK113" s="68"/>
      <c r="AL113" s="68" t="s">
        <v>301</v>
      </c>
      <c r="AM113" s="68" t="s">
        <v>301</v>
      </c>
      <c r="AN113" s="68"/>
      <c r="AO113" s="163"/>
      <c r="AP113" s="163"/>
      <c r="AQ113" s="163"/>
      <c r="AR113" s="163"/>
      <c r="AS113" s="68"/>
      <c r="AT113" s="68"/>
      <c r="AU113" s="68"/>
      <c r="AV113" s="68"/>
      <c r="AW113" s="68"/>
      <c r="AX113" s="68"/>
      <c r="AY113" s="68"/>
      <c r="AZ113" s="68"/>
      <c r="BA113" s="68"/>
      <c r="BB113" s="163"/>
      <c r="BC113" s="163"/>
      <c r="BD113" s="163"/>
      <c r="BE113" s="163"/>
      <c r="BF113" s="163"/>
      <c r="BG113" s="163"/>
      <c r="BH113" s="68"/>
      <c r="BI113" s="68"/>
      <c r="BJ113" s="163"/>
      <c r="BK113" s="167"/>
      <c r="BL113" s="167"/>
      <c r="BM113" s="81" t="s">
        <v>607</v>
      </c>
      <c r="BN113" s="85" t="s">
        <v>187</v>
      </c>
    </row>
    <row r="114" spans="1:66" s="7" customFormat="1" ht="36" customHeight="1" x14ac:dyDescent="0.55000000000000004">
      <c r="A114" s="158" t="s">
        <v>616</v>
      </c>
      <c r="B114" s="68">
        <v>101</v>
      </c>
      <c r="C114" s="68" t="s">
        <v>840</v>
      </c>
      <c r="D114" s="68" t="s">
        <v>1522</v>
      </c>
      <c r="E114" s="68"/>
      <c r="F114" s="69" t="s">
        <v>541</v>
      </c>
      <c r="G114" s="159" t="s">
        <v>1208</v>
      </c>
      <c r="H114" s="68" t="s">
        <v>541</v>
      </c>
      <c r="I114" s="68" t="s">
        <v>618</v>
      </c>
      <c r="J114" s="104" t="s">
        <v>1523</v>
      </c>
      <c r="K114" s="89" t="s">
        <v>1351</v>
      </c>
      <c r="L114" s="68" t="s">
        <v>545</v>
      </c>
      <c r="M114" s="68" t="s">
        <v>545</v>
      </c>
      <c r="N114" s="72" t="s">
        <v>546</v>
      </c>
      <c r="O114" s="68"/>
      <c r="P114" s="89" t="s">
        <v>1524</v>
      </c>
      <c r="Q114" s="104"/>
      <c r="R114" s="104"/>
      <c r="S114" s="68"/>
      <c r="T114" s="89" t="s">
        <v>16</v>
      </c>
      <c r="U114" s="89"/>
      <c r="V114" s="159" t="s">
        <v>1208</v>
      </c>
      <c r="W114" s="89"/>
      <c r="X114" s="163"/>
      <c r="Y114" s="68" t="s">
        <v>13</v>
      </c>
      <c r="Z114" s="68"/>
      <c r="AA114" s="68"/>
      <c r="AB114" s="68"/>
      <c r="AC114" s="68">
        <v>0</v>
      </c>
      <c r="AD114" s="68">
        <v>1</v>
      </c>
      <c r="AE114" s="68">
        <v>1</v>
      </c>
      <c r="AF114" s="77" t="s">
        <v>553</v>
      </c>
      <c r="AG114" s="78" t="s">
        <v>292</v>
      </c>
      <c r="AH114" s="79" t="s">
        <v>293</v>
      </c>
      <c r="AI114" s="193"/>
      <c r="AJ114" s="68"/>
      <c r="AK114" s="68"/>
      <c r="AL114" s="68" t="s">
        <v>301</v>
      </c>
      <c r="AM114" s="68" t="s">
        <v>301</v>
      </c>
      <c r="AN114" s="68"/>
      <c r="AO114" s="163"/>
      <c r="AP114" s="163"/>
      <c r="AQ114" s="163"/>
      <c r="AR114" s="163"/>
      <c r="AS114" s="68"/>
      <c r="AT114" s="68"/>
      <c r="AU114" s="68"/>
      <c r="AV114" s="68"/>
      <c r="AW114" s="68"/>
      <c r="AX114" s="68"/>
      <c r="AY114" s="68"/>
      <c r="AZ114" s="68"/>
      <c r="BA114" s="68"/>
      <c r="BB114" s="163"/>
      <c r="BC114" s="163"/>
      <c r="BD114" s="163"/>
      <c r="BE114" s="163"/>
      <c r="BF114" s="163"/>
      <c r="BG114" s="163"/>
      <c r="BH114" s="68"/>
      <c r="BI114" s="68"/>
      <c r="BJ114" s="163" t="s">
        <v>1525</v>
      </c>
      <c r="BK114" s="167"/>
      <c r="BL114" s="74"/>
      <c r="BM114" s="81" t="s">
        <v>607</v>
      </c>
      <c r="BN114" s="168" t="s">
        <v>565</v>
      </c>
    </row>
    <row r="115" spans="1:66" s="7" customFormat="1" ht="36" customHeight="1" x14ac:dyDescent="0.55000000000000004">
      <c r="A115" s="158">
        <v>60</v>
      </c>
      <c r="B115" s="68">
        <v>370</v>
      </c>
      <c r="C115" s="68"/>
      <c r="D115" s="68"/>
      <c r="E115" s="68"/>
      <c r="F115" s="69" t="s">
        <v>541</v>
      </c>
      <c r="G115" s="159" t="s">
        <v>1208</v>
      </c>
      <c r="H115" s="68" t="s">
        <v>541</v>
      </c>
      <c r="I115" s="68" t="s">
        <v>55</v>
      </c>
      <c r="J115" s="104" t="s">
        <v>1523</v>
      </c>
      <c r="K115" s="89" t="s">
        <v>1351</v>
      </c>
      <c r="L115" s="68" t="s">
        <v>545</v>
      </c>
      <c r="M115" s="68" t="s">
        <v>545</v>
      </c>
      <c r="N115" s="72" t="s">
        <v>546</v>
      </c>
      <c r="O115" s="68"/>
      <c r="P115" s="161" t="s">
        <v>1521</v>
      </c>
      <c r="Q115" s="104"/>
      <c r="R115" s="104"/>
      <c r="S115" s="68"/>
      <c r="T115" s="89" t="s">
        <v>16</v>
      </c>
      <c r="U115" s="89"/>
      <c r="V115" s="159" t="s">
        <v>1208</v>
      </c>
      <c r="W115" s="89"/>
      <c r="X115" s="163"/>
      <c r="Y115" s="68" t="s">
        <v>13</v>
      </c>
      <c r="Z115" s="68"/>
      <c r="AA115" s="68"/>
      <c r="AB115" s="68"/>
      <c r="AC115" s="68">
        <v>1</v>
      </c>
      <c r="AD115" s="68">
        <v>0</v>
      </c>
      <c r="AE115" s="68">
        <v>-1</v>
      </c>
      <c r="AF115" s="77" t="s">
        <v>553</v>
      </c>
      <c r="AG115" s="78" t="s">
        <v>292</v>
      </c>
      <c r="AH115" s="79" t="s">
        <v>293</v>
      </c>
      <c r="AI115" s="193"/>
      <c r="AJ115" s="68"/>
      <c r="AK115" s="68"/>
      <c r="AL115" s="68" t="s">
        <v>301</v>
      </c>
      <c r="AM115" s="68" t="s">
        <v>301</v>
      </c>
      <c r="AN115" s="68"/>
      <c r="AO115" s="163"/>
      <c r="AP115" s="163"/>
      <c r="AQ115" s="163"/>
      <c r="AR115" s="163"/>
      <c r="AS115" s="68"/>
      <c r="AT115" s="68"/>
      <c r="AU115" s="68"/>
      <c r="AV115" s="68"/>
      <c r="AW115" s="68"/>
      <c r="AX115" s="68"/>
      <c r="AY115" s="68"/>
      <c r="AZ115" s="68"/>
      <c r="BA115" s="68"/>
      <c r="BB115" s="163"/>
      <c r="BC115" s="163"/>
      <c r="BD115" s="163"/>
      <c r="BE115" s="163"/>
      <c r="BF115" s="163"/>
      <c r="BG115" s="163"/>
      <c r="BH115" s="68"/>
      <c r="BI115" s="68"/>
      <c r="BJ115" s="163"/>
      <c r="BK115" s="167"/>
      <c r="BL115" s="74"/>
      <c r="BM115" s="81" t="s">
        <v>607</v>
      </c>
      <c r="BN115" s="85" t="s">
        <v>187</v>
      </c>
    </row>
    <row r="116" spans="1:66" s="7" customFormat="1" ht="36" customHeight="1" x14ac:dyDescent="0.55000000000000004">
      <c r="A116" s="84" t="s">
        <v>616</v>
      </c>
      <c r="B116" s="68">
        <v>371</v>
      </c>
      <c r="C116" s="68"/>
      <c r="D116" s="68"/>
      <c r="E116" s="68"/>
      <c r="F116" s="69" t="s">
        <v>541</v>
      </c>
      <c r="G116" s="159" t="s">
        <v>1208</v>
      </c>
      <c r="H116" s="68" t="s">
        <v>541</v>
      </c>
      <c r="I116" s="68" t="s">
        <v>118</v>
      </c>
      <c r="J116" s="104" t="s">
        <v>1523</v>
      </c>
      <c r="K116" s="89" t="s">
        <v>1351</v>
      </c>
      <c r="L116" s="68" t="s">
        <v>545</v>
      </c>
      <c r="M116" s="68" t="s">
        <v>545</v>
      </c>
      <c r="N116" s="72" t="s">
        <v>546</v>
      </c>
      <c r="O116" s="68"/>
      <c r="P116" s="161" t="s">
        <v>1521</v>
      </c>
      <c r="Q116" s="104"/>
      <c r="R116" s="104"/>
      <c r="S116" s="68"/>
      <c r="T116" s="89" t="s">
        <v>16</v>
      </c>
      <c r="U116" s="89"/>
      <c r="V116" s="159" t="s">
        <v>1208</v>
      </c>
      <c r="W116" s="89"/>
      <c r="X116" s="163"/>
      <c r="Y116" s="68" t="s">
        <v>13</v>
      </c>
      <c r="Z116" s="68"/>
      <c r="AA116" s="68"/>
      <c r="AB116" s="68"/>
      <c r="AC116" s="68">
        <v>1</v>
      </c>
      <c r="AD116" s="68">
        <v>0</v>
      </c>
      <c r="AE116" s="68">
        <v>-1</v>
      </c>
      <c r="AF116" s="77" t="s">
        <v>553</v>
      </c>
      <c r="AG116" s="78" t="s">
        <v>292</v>
      </c>
      <c r="AH116" s="79" t="s">
        <v>293</v>
      </c>
      <c r="AI116" s="193"/>
      <c r="AJ116" s="68"/>
      <c r="AK116" s="79" t="s">
        <v>600</v>
      </c>
      <c r="AL116" s="68" t="s">
        <v>301</v>
      </c>
      <c r="AM116" s="68" t="s">
        <v>301</v>
      </c>
      <c r="AN116" s="68"/>
      <c r="AO116" s="163"/>
      <c r="AP116" s="163"/>
      <c r="AQ116" s="79" t="s">
        <v>600</v>
      </c>
      <c r="AR116" s="163"/>
      <c r="AS116" s="68"/>
      <c r="AT116" s="68"/>
      <c r="AU116" s="68"/>
      <c r="AV116" s="68"/>
      <c r="AW116" s="68"/>
      <c r="AX116" s="68"/>
      <c r="AY116" s="68"/>
      <c r="AZ116" s="68"/>
      <c r="BA116" s="68"/>
      <c r="BB116" s="163"/>
      <c r="BC116" s="163"/>
      <c r="BD116" s="163"/>
      <c r="BE116" s="163"/>
      <c r="BF116" s="163"/>
      <c r="BG116" s="163"/>
      <c r="BH116" s="68"/>
      <c r="BI116" s="68"/>
      <c r="BJ116" s="163"/>
      <c r="BK116" s="167"/>
      <c r="BL116" s="74"/>
      <c r="BM116" s="81" t="s">
        <v>607</v>
      </c>
      <c r="BN116" s="168" t="s">
        <v>716</v>
      </c>
    </row>
    <row r="117" spans="1:66" s="7" customFormat="1" ht="36" x14ac:dyDescent="0.55000000000000004">
      <c r="A117" s="84" t="s">
        <v>616</v>
      </c>
      <c r="B117" s="68">
        <v>372</v>
      </c>
      <c r="C117" s="68"/>
      <c r="D117" s="68"/>
      <c r="E117" s="68"/>
      <c r="F117" s="69" t="s">
        <v>541</v>
      </c>
      <c r="G117" s="159" t="s">
        <v>1208</v>
      </c>
      <c r="H117" s="68" t="s">
        <v>541</v>
      </c>
      <c r="I117" s="68" t="s">
        <v>55</v>
      </c>
      <c r="J117" s="104" t="s">
        <v>1526</v>
      </c>
      <c r="K117" s="89" t="s">
        <v>1351</v>
      </c>
      <c r="L117" s="68" t="s">
        <v>545</v>
      </c>
      <c r="M117" s="68" t="s">
        <v>545</v>
      </c>
      <c r="N117" s="72" t="s">
        <v>546</v>
      </c>
      <c r="O117" s="68"/>
      <c r="P117" s="161" t="s">
        <v>1527</v>
      </c>
      <c r="Q117" s="104"/>
      <c r="R117" s="104"/>
      <c r="S117" s="68"/>
      <c r="T117" s="89" t="s">
        <v>16</v>
      </c>
      <c r="U117" s="89"/>
      <c r="V117" s="159" t="s">
        <v>1208</v>
      </c>
      <c r="W117" s="89"/>
      <c r="X117" s="163"/>
      <c r="Y117" s="68" t="s">
        <v>13</v>
      </c>
      <c r="Z117" s="68"/>
      <c r="AA117" s="68"/>
      <c r="AB117" s="68"/>
      <c r="AC117" s="68">
        <v>1</v>
      </c>
      <c r="AD117" s="68">
        <v>0</v>
      </c>
      <c r="AE117" s="68">
        <v>-1</v>
      </c>
      <c r="AF117" s="77" t="s">
        <v>553</v>
      </c>
      <c r="AG117" s="78" t="s">
        <v>292</v>
      </c>
      <c r="AH117" s="79" t="s">
        <v>293</v>
      </c>
      <c r="AI117" s="193"/>
      <c r="AJ117" s="68"/>
      <c r="AK117" s="68"/>
      <c r="AL117" s="68" t="s">
        <v>301</v>
      </c>
      <c r="AM117" s="68" t="s">
        <v>301</v>
      </c>
      <c r="AN117" s="68"/>
      <c r="AO117" s="163"/>
      <c r="AP117" s="163"/>
      <c r="AQ117" s="163"/>
      <c r="AR117" s="163"/>
      <c r="AS117" s="68"/>
      <c r="AT117" s="68"/>
      <c r="AU117" s="68"/>
      <c r="AV117" s="68"/>
      <c r="AW117" s="68"/>
      <c r="AX117" s="68"/>
      <c r="AY117" s="68"/>
      <c r="AZ117" s="68"/>
      <c r="BA117" s="68"/>
      <c r="BB117" s="163"/>
      <c r="BC117" s="163"/>
      <c r="BD117" s="163"/>
      <c r="BE117" s="163"/>
      <c r="BF117" s="163"/>
      <c r="BG117" s="163"/>
      <c r="BH117" s="68"/>
      <c r="BI117" s="68"/>
      <c r="BJ117" s="163"/>
      <c r="BK117" s="167"/>
      <c r="BL117" s="74"/>
      <c r="BM117" s="81" t="s">
        <v>607</v>
      </c>
      <c r="BN117" s="168" t="s">
        <v>738</v>
      </c>
    </row>
    <row r="118" spans="1:66" s="7" customFormat="1" ht="36" customHeight="1" x14ac:dyDescent="0.55000000000000004">
      <c r="A118" s="158">
        <v>58</v>
      </c>
      <c r="B118" s="68">
        <v>373</v>
      </c>
      <c r="C118" s="68"/>
      <c r="D118" s="68"/>
      <c r="E118" s="68"/>
      <c r="F118" s="69" t="s">
        <v>541</v>
      </c>
      <c r="G118" s="159" t="s">
        <v>1208</v>
      </c>
      <c r="H118" s="68" t="s">
        <v>541</v>
      </c>
      <c r="I118" s="68" t="s">
        <v>118</v>
      </c>
      <c r="J118" s="104" t="s">
        <v>1526</v>
      </c>
      <c r="K118" s="89" t="s">
        <v>1351</v>
      </c>
      <c r="L118" s="68" t="s">
        <v>545</v>
      </c>
      <c r="M118" s="68" t="s">
        <v>545</v>
      </c>
      <c r="N118" s="72" t="s">
        <v>546</v>
      </c>
      <c r="O118" s="68"/>
      <c r="P118" s="161" t="s">
        <v>1527</v>
      </c>
      <c r="Q118" s="104"/>
      <c r="R118" s="104"/>
      <c r="S118" s="68"/>
      <c r="T118" s="89" t="s">
        <v>16</v>
      </c>
      <c r="U118" s="89"/>
      <c r="V118" s="159" t="s">
        <v>1208</v>
      </c>
      <c r="W118" s="89"/>
      <c r="X118" s="163"/>
      <c r="Y118" s="68" t="s">
        <v>13</v>
      </c>
      <c r="Z118" s="68"/>
      <c r="AA118" s="68"/>
      <c r="AB118" s="68"/>
      <c r="AC118" s="68">
        <v>1</v>
      </c>
      <c r="AD118" s="68">
        <v>0</v>
      </c>
      <c r="AE118" s="68">
        <v>-1</v>
      </c>
      <c r="AF118" s="77" t="s">
        <v>553</v>
      </c>
      <c r="AG118" s="78" t="s">
        <v>292</v>
      </c>
      <c r="AH118" s="79" t="s">
        <v>293</v>
      </c>
      <c r="AI118" s="193"/>
      <c r="AJ118" s="68"/>
      <c r="AK118" s="68"/>
      <c r="AL118" s="68" t="s">
        <v>301</v>
      </c>
      <c r="AM118" s="68" t="s">
        <v>301</v>
      </c>
      <c r="AN118" s="68"/>
      <c r="AO118" s="163"/>
      <c r="AP118" s="163"/>
      <c r="AQ118" s="163"/>
      <c r="AR118" s="163"/>
      <c r="AS118" s="68"/>
      <c r="AT118" s="68"/>
      <c r="AU118" s="68"/>
      <c r="AV118" s="68"/>
      <c r="AW118" s="68"/>
      <c r="AX118" s="68"/>
      <c r="AY118" s="68"/>
      <c r="AZ118" s="68"/>
      <c r="BA118" s="68"/>
      <c r="BB118" s="163"/>
      <c r="BC118" s="163"/>
      <c r="BD118" s="163"/>
      <c r="BE118" s="163"/>
      <c r="BF118" s="163"/>
      <c r="BG118" s="163"/>
      <c r="BH118" s="68"/>
      <c r="BI118" s="68"/>
      <c r="BJ118" s="163"/>
      <c r="BK118" s="167"/>
      <c r="BL118" s="74"/>
      <c r="BM118" s="81" t="s">
        <v>607</v>
      </c>
      <c r="BN118" s="168" t="s">
        <v>608</v>
      </c>
    </row>
    <row r="119" spans="1:66" s="7" customFormat="1" ht="36" x14ac:dyDescent="0.55000000000000004">
      <c r="A119" s="158" t="s">
        <v>616</v>
      </c>
      <c r="B119" s="68">
        <v>374</v>
      </c>
      <c r="C119" s="68"/>
      <c r="D119" s="68"/>
      <c r="E119" s="68"/>
      <c r="F119" s="69" t="s">
        <v>541</v>
      </c>
      <c r="G119" s="159" t="s">
        <v>1208</v>
      </c>
      <c r="H119" s="68" t="s">
        <v>541</v>
      </c>
      <c r="I119" s="68" t="s">
        <v>618</v>
      </c>
      <c r="J119" s="104" t="s">
        <v>1526</v>
      </c>
      <c r="K119" s="89" t="s">
        <v>1351</v>
      </c>
      <c r="L119" s="68" t="s">
        <v>545</v>
      </c>
      <c r="M119" s="68" t="s">
        <v>545</v>
      </c>
      <c r="N119" s="72" t="s">
        <v>546</v>
      </c>
      <c r="O119" s="68"/>
      <c r="P119" s="161" t="s">
        <v>1527</v>
      </c>
      <c r="Q119" s="104"/>
      <c r="R119" s="104"/>
      <c r="S119" s="68"/>
      <c r="T119" s="89" t="s">
        <v>16</v>
      </c>
      <c r="U119" s="89"/>
      <c r="V119" s="159" t="s">
        <v>1208</v>
      </c>
      <c r="W119" s="89"/>
      <c r="X119" s="163"/>
      <c r="Y119" s="68" t="s">
        <v>13</v>
      </c>
      <c r="Z119" s="68"/>
      <c r="AA119" s="68"/>
      <c r="AB119" s="68"/>
      <c r="AC119" s="68">
        <v>1</v>
      </c>
      <c r="AD119" s="68">
        <v>0</v>
      </c>
      <c r="AE119" s="68">
        <v>-1</v>
      </c>
      <c r="AF119" s="77" t="s">
        <v>553</v>
      </c>
      <c r="AG119" s="78" t="s">
        <v>292</v>
      </c>
      <c r="AH119" s="79" t="s">
        <v>293</v>
      </c>
      <c r="AI119" s="193"/>
      <c r="AJ119" s="68"/>
      <c r="AK119" s="68"/>
      <c r="AL119" s="68" t="s">
        <v>301</v>
      </c>
      <c r="AM119" s="68" t="s">
        <v>301</v>
      </c>
      <c r="AN119" s="68"/>
      <c r="AO119" s="163"/>
      <c r="AP119" s="163"/>
      <c r="AQ119" s="163"/>
      <c r="AR119" s="163"/>
      <c r="AS119" s="68"/>
      <c r="AT119" s="68"/>
      <c r="AU119" s="68"/>
      <c r="AV119" s="68"/>
      <c r="AW119" s="68"/>
      <c r="AX119" s="68"/>
      <c r="AY119" s="68"/>
      <c r="AZ119" s="68"/>
      <c r="BA119" s="68"/>
      <c r="BB119" s="163"/>
      <c r="BC119" s="163"/>
      <c r="BD119" s="163"/>
      <c r="BE119" s="163"/>
      <c r="BF119" s="163"/>
      <c r="BG119" s="163"/>
      <c r="BH119" s="68"/>
      <c r="BI119" s="68"/>
      <c r="BJ119" s="163"/>
      <c r="BK119" s="167"/>
      <c r="BL119" s="167"/>
      <c r="BM119" s="81" t="s">
        <v>607</v>
      </c>
      <c r="BN119" s="81" t="s">
        <v>565</v>
      </c>
    </row>
    <row r="120" spans="1:66" s="7" customFormat="1" ht="36" customHeight="1" x14ac:dyDescent="0.55000000000000004">
      <c r="A120" s="158" t="s">
        <v>616</v>
      </c>
      <c r="B120" s="68">
        <v>123</v>
      </c>
      <c r="C120" s="68" t="s">
        <v>55</v>
      </c>
      <c r="D120" s="68" t="s">
        <v>1528</v>
      </c>
      <c r="E120" s="68"/>
      <c r="F120" s="69" t="s">
        <v>541</v>
      </c>
      <c r="G120" s="159" t="s">
        <v>1208</v>
      </c>
      <c r="H120" s="68" t="s">
        <v>541</v>
      </c>
      <c r="I120" s="68" t="s">
        <v>55</v>
      </c>
      <c r="J120" s="104" t="s">
        <v>1529</v>
      </c>
      <c r="K120" s="89" t="s">
        <v>1210</v>
      </c>
      <c r="L120" s="68" t="s">
        <v>545</v>
      </c>
      <c r="M120" s="68" t="s">
        <v>545</v>
      </c>
      <c r="N120" s="72" t="s">
        <v>546</v>
      </c>
      <c r="O120" s="68"/>
      <c r="P120" s="161" t="s">
        <v>1530</v>
      </c>
      <c r="Q120" s="104"/>
      <c r="R120" s="104"/>
      <c r="S120" s="68"/>
      <c r="T120" s="89" t="s">
        <v>16</v>
      </c>
      <c r="U120" s="89"/>
      <c r="V120" s="159" t="s">
        <v>1208</v>
      </c>
      <c r="W120" s="89" t="s">
        <v>16</v>
      </c>
      <c r="X120" s="163"/>
      <c r="Y120" s="68" t="s">
        <v>16</v>
      </c>
      <c r="Z120" s="68" t="s">
        <v>990</v>
      </c>
      <c r="AA120" s="68"/>
      <c r="AB120" s="70"/>
      <c r="AC120" s="68">
        <v>0</v>
      </c>
      <c r="AD120" s="68">
        <v>1</v>
      </c>
      <c r="AE120" s="68">
        <v>1</v>
      </c>
      <c r="AF120" s="77" t="s">
        <v>553</v>
      </c>
      <c r="AG120" s="78" t="s">
        <v>292</v>
      </c>
      <c r="AH120" s="79" t="s">
        <v>293</v>
      </c>
      <c r="AI120" s="193"/>
      <c r="AJ120" s="68"/>
      <c r="AK120" s="68"/>
      <c r="AL120" s="68" t="s">
        <v>199</v>
      </c>
      <c r="AM120" s="68" t="s">
        <v>199</v>
      </c>
      <c r="AN120" s="68" t="s">
        <v>200</v>
      </c>
      <c r="AO120" s="163"/>
      <c r="AP120" s="163"/>
      <c r="AQ120" s="163"/>
      <c r="AR120" s="163"/>
      <c r="AS120" s="68"/>
      <c r="AT120" s="68"/>
      <c r="AU120" s="68" t="s">
        <v>763</v>
      </c>
      <c r="AV120" s="68" t="s">
        <v>556</v>
      </c>
      <c r="AW120" s="68"/>
      <c r="AX120" s="68"/>
      <c r="AY120" s="68"/>
      <c r="AZ120" s="68"/>
      <c r="BA120" s="68"/>
      <c r="BB120" s="89" t="s">
        <v>1531</v>
      </c>
      <c r="BC120" s="163"/>
      <c r="BD120" s="163"/>
      <c r="BE120" s="163"/>
      <c r="BF120" s="163"/>
      <c r="BG120" s="163"/>
      <c r="BH120" s="68"/>
      <c r="BI120" s="68"/>
      <c r="BJ120" s="163" t="s">
        <v>1532</v>
      </c>
      <c r="BK120" s="167"/>
      <c r="BL120" s="167"/>
      <c r="BM120" s="81" t="s">
        <v>607</v>
      </c>
      <c r="BN120" s="81" t="s">
        <v>565</v>
      </c>
    </row>
    <row r="121" spans="1:66" s="7" customFormat="1" ht="36" customHeight="1" x14ac:dyDescent="0.55000000000000004">
      <c r="A121" s="158">
        <v>124</v>
      </c>
      <c r="B121" s="68">
        <v>375</v>
      </c>
      <c r="C121" s="68"/>
      <c r="D121" s="68"/>
      <c r="E121" s="68"/>
      <c r="F121" s="69" t="s">
        <v>541</v>
      </c>
      <c r="G121" s="159" t="s">
        <v>1208</v>
      </c>
      <c r="H121" s="68" t="s">
        <v>541</v>
      </c>
      <c r="I121" s="68" t="s">
        <v>118</v>
      </c>
      <c r="J121" s="104" t="s">
        <v>1529</v>
      </c>
      <c r="K121" s="89" t="s">
        <v>1210</v>
      </c>
      <c r="L121" s="68" t="s">
        <v>545</v>
      </c>
      <c r="M121" s="68" t="s">
        <v>545</v>
      </c>
      <c r="N121" s="72" t="s">
        <v>546</v>
      </c>
      <c r="O121" s="68"/>
      <c r="P121" s="161" t="s">
        <v>1533</v>
      </c>
      <c r="Q121" s="104"/>
      <c r="R121" s="104"/>
      <c r="S121" s="68"/>
      <c r="T121" s="89" t="s">
        <v>16</v>
      </c>
      <c r="U121" s="89"/>
      <c r="V121" s="159" t="s">
        <v>1208</v>
      </c>
      <c r="W121" s="89" t="s">
        <v>16</v>
      </c>
      <c r="X121" s="163"/>
      <c r="Y121" s="68" t="s">
        <v>16</v>
      </c>
      <c r="Z121" s="68" t="s">
        <v>990</v>
      </c>
      <c r="AA121" s="68"/>
      <c r="AB121" s="70"/>
      <c r="AC121" s="68">
        <v>1</v>
      </c>
      <c r="AD121" s="68">
        <v>0</v>
      </c>
      <c r="AE121" s="68">
        <v>-1</v>
      </c>
      <c r="AF121" s="77" t="s">
        <v>553</v>
      </c>
      <c r="AG121" s="78" t="s">
        <v>292</v>
      </c>
      <c r="AH121" s="79" t="s">
        <v>293</v>
      </c>
      <c r="AI121" s="193"/>
      <c r="AJ121" s="68"/>
      <c r="AK121" s="68"/>
      <c r="AL121" s="68" t="s">
        <v>199</v>
      </c>
      <c r="AM121" s="68" t="s">
        <v>199</v>
      </c>
      <c r="AN121" s="68" t="s">
        <v>200</v>
      </c>
      <c r="AO121" s="163"/>
      <c r="AP121" s="163"/>
      <c r="AQ121" s="163"/>
      <c r="AR121" s="163"/>
      <c r="AS121" s="68"/>
      <c r="AT121" s="68"/>
      <c r="AU121" s="68" t="s">
        <v>763</v>
      </c>
      <c r="AV121" s="68" t="s">
        <v>556</v>
      </c>
      <c r="AW121" s="68"/>
      <c r="AX121" s="68"/>
      <c r="AY121" s="68"/>
      <c r="AZ121" s="68"/>
      <c r="BA121" s="68"/>
      <c r="BB121" s="89" t="s">
        <v>1534</v>
      </c>
      <c r="BC121" s="163"/>
      <c r="BD121" s="163"/>
      <c r="BE121" s="163"/>
      <c r="BF121" s="163"/>
      <c r="BG121" s="163"/>
      <c r="BH121" s="68"/>
      <c r="BI121" s="68"/>
      <c r="BJ121" s="163"/>
      <c r="BK121" s="167"/>
      <c r="BL121" s="167"/>
      <c r="BM121" s="81" t="s">
        <v>607</v>
      </c>
      <c r="BN121" s="81" t="s">
        <v>565</v>
      </c>
    </row>
    <row r="122" spans="1:66" s="7" customFormat="1" ht="36" x14ac:dyDescent="0.55000000000000004">
      <c r="A122" s="158" t="s">
        <v>616</v>
      </c>
      <c r="B122" s="68">
        <v>376</v>
      </c>
      <c r="C122" s="68"/>
      <c r="D122" s="68"/>
      <c r="E122" s="68"/>
      <c r="F122" s="69" t="s">
        <v>541</v>
      </c>
      <c r="G122" s="159" t="s">
        <v>1208</v>
      </c>
      <c r="H122" s="68" t="s">
        <v>541</v>
      </c>
      <c r="I122" s="68" t="s">
        <v>618</v>
      </c>
      <c r="J122" s="104" t="s">
        <v>1529</v>
      </c>
      <c r="K122" s="89" t="s">
        <v>1210</v>
      </c>
      <c r="L122" s="68" t="s">
        <v>545</v>
      </c>
      <c r="M122" s="68" t="s">
        <v>545</v>
      </c>
      <c r="N122" s="72" t="s">
        <v>546</v>
      </c>
      <c r="O122" s="68"/>
      <c r="P122" s="161" t="s">
        <v>1535</v>
      </c>
      <c r="Q122" s="104"/>
      <c r="R122" s="104"/>
      <c r="S122" s="68"/>
      <c r="T122" s="89" t="s">
        <v>16</v>
      </c>
      <c r="U122" s="89"/>
      <c r="V122" s="159" t="s">
        <v>1208</v>
      </c>
      <c r="W122" s="89" t="s">
        <v>16</v>
      </c>
      <c r="X122" s="163"/>
      <c r="Y122" s="68" t="s">
        <v>16</v>
      </c>
      <c r="Z122" s="68" t="s">
        <v>990</v>
      </c>
      <c r="AA122" s="68"/>
      <c r="AB122" s="70"/>
      <c r="AC122" s="68">
        <v>1</v>
      </c>
      <c r="AD122" s="68">
        <v>0</v>
      </c>
      <c r="AE122" s="68">
        <v>-1</v>
      </c>
      <c r="AF122" s="77" t="s">
        <v>553</v>
      </c>
      <c r="AG122" s="78" t="s">
        <v>292</v>
      </c>
      <c r="AH122" s="79" t="s">
        <v>293</v>
      </c>
      <c r="AI122" s="193"/>
      <c r="AJ122" s="68"/>
      <c r="AK122" s="68"/>
      <c r="AL122" s="68" t="s">
        <v>199</v>
      </c>
      <c r="AM122" s="68" t="s">
        <v>199</v>
      </c>
      <c r="AN122" s="68" t="s">
        <v>200</v>
      </c>
      <c r="AO122" s="163"/>
      <c r="AP122" s="163"/>
      <c r="AQ122" s="163"/>
      <c r="AR122" s="163"/>
      <c r="AS122" s="68"/>
      <c r="AT122" s="68"/>
      <c r="AU122" s="70" t="s">
        <v>1284</v>
      </c>
      <c r="AV122" s="70" t="s">
        <v>556</v>
      </c>
      <c r="AW122" s="70"/>
      <c r="AX122" s="70" t="s">
        <v>556</v>
      </c>
      <c r="AY122" s="70"/>
      <c r="AZ122" s="70"/>
      <c r="BA122" s="70"/>
      <c r="BB122" s="89" t="s">
        <v>1536</v>
      </c>
      <c r="BC122" s="163"/>
      <c r="BD122" s="163"/>
      <c r="BE122" s="163"/>
      <c r="BF122" s="163"/>
      <c r="BG122" s="163"/>
      <c r="BH122" s="68"/>
      <c r="BI122" s="68"/>
      <c r="BJ122" s="163"/>
      <c r="BK122" s="167"/>
      <c r="BL122" s="167"/>
      <c r="BM122" s="81" t="s">
        <v>607</v>
      </c>
      <c r="BN122" s="81" t="s">
        <v>565</v>
      </c>
    </row>
    <row r="123" spans="1:66" s="7" customFormat="1" ht="36" x14ac:dyDescent="0.55000000000000004">
      <c r="A123" s="158" t="s">
        <v>616</v>
      </c>
      <c r="B123" s="68">
        <v>89</v>
      </c>
      <c r="C123" s="68" t="s">
        <v>840</v>
      </c>
      <c r="D123" s="68" t="s">
        <v>1537</v>
      </c>
      <c r="E123" s="68"/>
      <c r="F123" s="69" t="s">
        <v>541</v>
      </c>
      <c r="G123" s="159" t="s">
        <v>1208</v>
      </c>
      <c r="H123" s="68" t="s">
        <v>541</v>
      </c>
      <c r="I123" s="68" t="s">
        <v>618</v>
      </c>
      <c r="J123" s="104" t="s">
        <v>1538</v>
      </c>
      <c r="K123" s="89" t="s">
        <v>1210</v>
      </c>
      <c r="L123" s="68" t="s">
        <v>545</v>
      </c>
      <c r="M123" s="68" t="s">
        <v>545</v>
      </c>
      <c r="N123" s="72" t="s">
        <v>546</v>
      </c>
      <c r="O123" s="68"/>
      <c r="P123" s="89" t="s">
        <v>1539</v>
      </c>
      <c r="Q123" s="104"/>
      <c r="R123" s="104"/>
      <c r="S123" s="68"/>
      <c r="T123" s="89" t="s">
        <v>16</v>
      </c>
      <c r="U123" s="89"/>
      <c r="V123" s="159" t="s">
        <v>1208</v>
      </c>
      <c r="W123" s="89" t="s">
        <v>16</v>
      </c>
      <c r="X123" s="163"/>
      <c r="Y123" s="68" t="s">
        <v>16</v>
      </c>
      <c r="Z123" s="68"/>
      <c r="AA123" s="68"/>
      <c r="AB123" s="70"/>
      <c r="AC123" s="68">
        <v>0</v>
      </c>
      <c r="AD123" s="68">
        <v>1</v>
      </c>
      <c r="AE123" s="68">
        <v>1</v>
      </c>
      <c r="AF123" s="77" t="s">
        <v>553</v>
      </c>
      <c r="AG123" s="78" t="s">
        <v>292</v>
      </c>
      <c r="AH123" s="79" t="s">
        <v>293</v>
      </c>
      <c r="AI123" s="193"/>
      <c r="AJ123" s="68"/>
      <c r="AK123" s="68"/>
      <c r="AL123" s="68" t="s">
        <v>199</v>
      </c>
      <c r="AM123" s="68" t="s">
        <v>199</v>
      </c>
      <c r="AN123" s="68" t="s">
        <v>200</v>
      </c>
      <c r="AO123" s="163"/>
      <c r="AP123" s="163"/>
      <c r="AQ123" s="163"/>
      <c r="AR123" s="163"/>
      <c r="AS123" s="68"/>
      <c r="AT123" s="68"/>
      <c r="AU123" s="70" t="s">
        <v>1284</v>
      </c>
      <c r="AV123" s="70" t="s">
        <v>556</v>
      </c>
      <c r="AW123" s="70"/>
      <c r="AX123" s="70" t="s">
        <v>556</v>
      </c>
      <c r="AY123" s="70"/>
      <c r="AZ123" s="70"/>
      <c r="BA123" s="70"/>
      <c r="BB123" s="89" t="s">
        <v>1536</v>
      </c>
      <c r="BC123" s="163"/>
      <c r="BD123" s="163"/>
      <c r="BE123" s="163"/>
      <c r="BF123" s="163"/>
      <c r="BG123" s="163"/>
      <c r="BH123" s="68"/>
      <c r="BI123" s="68"/>
      <c r="BJ123" s="163" t="s">
        <v>1344</v>
      </c>
      <c r="BK123" s="167"/>
      <c r="BL123" s="167"/>
      <c r="BM123" s="81" t="s">
        <v>607</v>
      </c>
      <c r="BN123" s="81" t="s">
        <v>565</v>
      </c>
    </row>
    <row r="124" spans="1:66" s="7" customFormat="1" ht="36" x14ac:dyDescent="0.55000000000000004">
      <c r="A124" s="158" t="s">
        <v>616</v>
      </c>
      <c r="B124" s="68">
        <v>181</v>
      </c>
      <c r="C124" s="68" t="s">
        <v>118</v>
      </c>
      <c r="D124" s="68" t="s">
        <v>1540</v>
      </c>
      <c r="E124" s="68"/>
      <c r="F124" s="69" t="s">
        <v>541</v>
      </c>
      <c r="G124" s="159" t="s">
        <v>1208</v>
      </c>
      <c r="H124" s="68" t="s">
        <v>541</v>
      </c>
      <c r="I124" s="68" t="s">
        <v>118</v>
      </c>
      <c r="J124" s="104" t="s">
        <v>1538</v>
      </c>
      <c r="K124" s="89" t="s">
        <v>1210</v>
      </c>
      <c r="L124" s="68" t="s">
        <v>545</v>
      </c>
      <c r="M124" s="68" t="s">
        <v>545</v>
      </c>
      <c r="N124" s="72" t="s">
        <v>546</v>
      </c>
      <c r="O124" s="68"/>
      <c r="P124" s="89" t="s">
        <v>1541</v>
      </c>
      <c r="Q124" s="104"/>
      <c r="R124" s="104"/>
      <c r="S124" s="68"/>
      <c r="T124" s="89" t="s">
        <v>16</v>
      </c>
      <c r="U124" s="89"/>
      <c r="V124" s="159" t="s">
        <v>1208</v>
      </c>
      <c r="W124" s="89" t="s">
        <v>16</v>
      </c>
      <c r="X124" s="163"/>
      <c r="Y124" s="68" t="s">
        <v>16</v>
      </c>
      <c r="Z124" s="68"/>
      <c r="AA124" s="68"/>
      <c r="AB124" s="70"/>
      <c r="AC124" s="68">
        <v>0</v>
      </c>
      <c r="AD124" s="68">
        <v>1</v>
      </c>
      <c r="AE124" s="68">
        <v>1</v>
      </c>
      <c r="AF124" s="77" t="s">
        <v>553</v>
      </c>
      <c r="AG124" s="78" t="s">
        <v>292</v>
      </c>
      <c r="AH124" s="79" t="s">
        <v>293</v>
      </c>
      <c r="AI124" s="193"/>
      <c r="AJ124" s="68"/>
      <c r="AK124" s="68"/>
      <c r="AL124" s="68" t="s">
        <v>199</v>
      </c>
      <c r="AM124" s="68" t="s">
        <v>199</v>
      </c>
      <c r="AN124" s="68" t="s">
        <v>200</v>
      </c>
      <c r="AO124" s="163"/>
      <c r="AP124" s="163"/>
      <c r="AQ124" s="163"/>
      <c r="AR124" s="163"/>
      <c r="AS124" s="68"/>
      <c r="AT124" s="68"/>
      <c r="AU124" s="68" t="s">
        <v>763</v>
      </c>
      <c r="AV124" s="68" t="s">
        <v>556</v>
      </c>
      <c r="AW124" s="68"/>
      <c r="AX124" s="68"/>
      <c r="AY124" s="68"/>
      <c r="AZ124" s="68"/>
      <c r="BA124" s="68"/>
      <c r="BB124" s="89" t="s">
        <v>1534</v>
      </c>
      <c r="BC124" s="163"/>
      <c r="BD124" s="163"/>
      <c r="BE124" s="163"/>
      <c r="BF124" s="163"/>
      <c r="BG124" s="163"/>
      <c r="BH124" s="68"/>
      <c r="BI124" s="68"/>
      <c r="BJ124" s="163"/>
      <c r="BK124" s="167"/>
      <c r="BL124" s="167"/>
      <c r="BM124" s="81" t="s">
        <v>607</v>
      </c>
      <c r="BN124" s="168" t="s">
        <v>565</v>
      </c>
    </row>
    <row r="125" spans="1:66" s="7" customFormat="1" ht="36" customHeight="1" x14ac:dyDescent="0.55000000000000004">
      <c r="A125" s="158" t="s">
        <v>616</v>
      </c>
      <c r="B125" s="68">
        <v>377</v>
      </c>
      <c r="C125" s="68"/>
      <c r="D125" s="68"/>
      <c r="E125" s="68"/>
      <c r="F125" s="69" t="s">
        <v>541</v>
      </c>
      <c r="G125" s="159" t="s">
        <v>1208</v>
      </c>
      <c r="H125" s="68" t="s">
        <v>541</v>
      </c>
      <c r="I125" s="68" t="s">
        <v>55</v>
      </c>
      <c r="J125" s="104" t="s">
        <v>1538</v>
      </c>
      <c r="K125" s="89" t="s">
        <v>1210</v>
      </c>
      <c r="L125" s="68" t="s">
        <v>545</v>
      </c>
      <c r="M125" s="68" t="s">
        <v>545</v>
      </c>
      <c r="N125" s="72" t="s">
        <v>546</v>
      </c>
      <c r="O125" s="68"/>
      <c r="P125" s="89" t="s">
        <v>1542</v>
      </c>
      <c r="Q125" s="104"/>
      <c r="R125" s="104"/>
      <c r="S125" s="68"/>
      <c r="T125" s="89" t="s">
        <v>16</v>
      </c>
      <c r="U125" s="89"/>
      <c r="V125" s="159" t="s">
        <v>1208</v>
      </c>
      <c r="W125" s="89" t="s">
        <v>16</v>
      </c>
      <c r="X125" s="163"/>
      <c r="Y125" s="68" t="s">
        <v>16</v>
      </c>
      <c r="Z125" s="68"/>
      <c r="AA125" s="68"/>
      <c r="AB125" s="70"/>
      <c r="AC125" s="68">
        <v>1</v>
      </c>
      <c r="AD125" s="68">
        <v>0</v>
      </c>
      <c r="AE125" s="68">
        <v>-1</v>
      </c>
      <c r="AF125" s="77" t="s">
        <v>553</v>
      </c>
      <c r="AG125" s="78" t="s">
        <v>292</v>
      </c>
      <c r="AH125" s="79" t="s">
        <v>293</v>
      </c>
      <c r="AI125" s="193"/>
      <c r="AJ125" s="68"/>
      <c r="AK125" s="68"/>
      <c r="AL125" s="68" t="s">
        <v>199</v>
      </c>
      <c r="AM125" s="68" t="s">
        <v>199</v>
      </c>
      <c r="AN125" s="68" t="s">
        <v>200</v>
      </c>
      <c r="AO125" s="163"/>
      <c r="AP125" s="163"/>
      <c r="AQ125" s="163"/>
      <c r="AR125" s="163"/>
      <c r="AS125" s="68"/>
      <c r="AT125" s="68"/>
      <c r="AU125" s="70" t="s">
        <v>1543</v>
      </c>
      <c r="AV125" s="70" t="s">
        <v>556</v>
      </c>
      <c r="AW125" s="70"/>
      <c r="AX125" s="70" t="s">
        <v>556</v>
      </c>
      <c r="AY125" s="70" t="s">
        <v>556</v>
      </c>
      <c r="AZ125" s="70"/>
      <c r="BA125" s="70"/>
      <c r="BB125" s="89" t="s">
        <v>1531</v>
      </c>
      <c r="BC125" s="163"/>
      <c r="BD125" s="163"/>
      <c r="BE125" s="163"/>
      <c r="BF125" s="163"/>
      <c r="BG125" s="163"/>
      <c r="BH125" s="68"/>
      <c r="BI125" s="68"/>
      <c r="BJ125" s="163"/>
      <c r="BK125" s="167"/>
      <c r="BL125" s="167"/>
      <c r="BM125" s="81" t="s">
        <v>607</v>
      </c>
      <c r="BN125" s="168" t="s">
        <v>565</v>
      </c>
    </row>
    <row r="126" spans="1:66" s="7" customFormat="1" ht="36" x14ac:dyDescent="0.55000000000000004">
      <c r="A126" s="158">
        <v>20</v>
      </c>
      <c r="B126" s="68">
        <v>378</v>
      </c>
      <c r="C126" s="68"/>
      <c r="D126" s="68"/>
      <c r="E126" s="68"/>
      <c r="F126" s="69" t="s">
        <v>541</v>
      </c>
      <c r="G126" s="159" t="s">
        <v>1208</v>
      </c>
      <c r="H126" s="68" t="s">
        <v>541</v>
      </c>
      <c r="I126" s="68" t="s">
        <v>55</v>
      </c>
      <c r="J126" s="104" t="s">
        <v>1544</v>
      </c>
      <c r="K126" s="89" t="s">
        <v>1210</v>
      </c>
      <c r="L126" s="68" t="s">
        <v>545</v>
      </c>
      <c r="M126" s="68" t="s">
        <v>545</v>
      </c>
      <c r="N126" s="72" t="s">
        <v>546</v>
      </c>
      <c r="O126" s="68"/>
      <c r="P126" s="161" t="s">
        <v>1545</v>
      </c>
      <c r="Q126" s="104"/>
      <c r="R126" s="104"/>
      <c r="S126" s="68"/>
      <c r="T126" s="89" t="s">
        <v>16</v>
      </c>
      <c r="U126" s="89"/>
      <c r="V126" s="159" t="s">
        <v>1208</v>
      </c>
      <c r="W126" s="89"/>
      <c r="X126" s="163"/>
      <c r="Y126" s="68" t="s">
        <v>13</v>
      </c>
      <c r="Z126" s="68"/>
      <c r="AA126" s="68"/>
      <c r="AB126" s="68"/>
      <c r="AC126" s="68">
        <v>1</v>
      </c>
      <c r="AD126" s="68">
        <v>0</v>
      </c>
      <c r="AE126" s="68">
        <v>-1</v>
      </c>
      <c r="AF126" s="77" t="s">
        <v>553</v>
      </c>
      <c r="AG126" s="78" t="s">
        <v>292</v>
      </c>
      <c r="AH126" s="79" t="s">
        <v>293</v>
      </c>
      <c r="AI126" s="193"/>
      <c r="AJ126" s="68"/>
      <c r="AK126" s="68"/>
      <c r="AL126" s="68" t="s">
        <v>301</v>
      </c>
      <c r="AM126" s="68" t="s">
        <v>301</v>
      </c>
      <c r="AN126" s="68"/>
      <c r="AO126" s="163"/>
      <c r="AP126" s="163"/>
      <c r="AQ126" s="163"/>
      <c r="AR126" s="163"/>
      <c r="AS126" s="68"/>
      <c r="AT126" s="68"/>
      <c r="AU126" s="68"/>
      <c r="AV126" s="68"/>
      <c r="AW126" s="68"/>
      <c r="AX126" s="68"/>
      <c r="AY126" s="68"/>
      <c r="AZ126" s="68"/>
      <c r="BA126" s="68"/>
      <c r="BB126" s="163"/>
      <c r="BC126" s="163"/>
      <c r="BD126" s="163"/>
      <c r="BE126" s="163"/>
      <c r="BF126" s="163"/>
      <c r="BG126" s="163"/>
      <c r="BH126" s="68"/>
      <c r="BI126" s="68"/>
      <c r="BJ126" s="163"/>
      <c r="BK126" s="167"/>
      <c r="BL126" s="167"/>
      <c r="BM126" s="81" t="s">
        <v>607</v>
      </c>
      <c r="BN126" s="168" t="s">
        <v>788</v>
      </c>
    </row>
    <row r="127" spans="1:66" s="7" customFormat="1" ht="36" x14ac:dyDescent="0.55000000000000004">
      <c r="A127" s="158">
        <v>19</v>
      </c>
      <c r="B127" s="68">
        <v>379</v>
      </c>
      <c r="C127" s="68"/>
      <c r="D127" s="68"/>
      <c r="E127" s="68"/>
      <c r="F127" s="69" t="s">
        <v>541</v>
      </c>
      <c r="G127" s="159" t="s">
        <v>1208</v>
      </c>
      <c r="H127" s="68" t="s">
        <v>541</v>
      </c>
      <c r="I127" s="68" t="s">
        <v>118</v>
      </c>
      <c r="J127" s="104" t="s">
        <v>1544</v>
      </c>
      <c r="K127" s="89" t="s">
        <v>1351</v>
      </c>
      <c r="L127" s="68" t="s">
        <v>545</v>
      </c>
      <c r="M127" s="68" t="s">
        <v>545</v>
      </c>
      <c r="N127" s="72" t="s">
        <v>546</v>
      </c>
      <c r="O127" s="68"/>
      <c r="P127" s="161" t="s">
        <v>1545</v>
      </c>
      <c r="Q127" s="104"/>
      <c r="R127" s="104"/>
      <c r="S127" s="68"/>
      <c r="T127" s="89" t="s">
        <v>16</v>
      </c>
      <c r="U127" s="89"/>
      <c r="V127" s="159" t="s">
        <v>1208</v>
      </c>
      <c r="W127" s="89"/>
      <c r="X127" s="163"/>
      <c r="Y127" s="68" t="s">
        <v>13</v>
      </c>
      <c r="Z127" s="68"/>
      <c r="AA127" s="68"/>
      <c r="AB127" s="68"/>
      <c r="AC127" s="68">
        <v>1</v>
      </c>
      <c r="AD127" s="68">
        <v>0</v>
      </c>
      <c r="AE127" s="68">
        <v>-1</v>
      </c>
      <c r="AF127" s="77" t="s">
        <v>553</v>
      </c>
      <c r="AG127" s="78" t="s">
        <v>292</v>
      </c>
      <c r="AH127" s="79" t="s">
        <v>293</v>
      </c>
      <c r="AI127" s="193"/>
      <c r="AJ127" s="68"/>
      <c r="AK127" s="68"/>
      <c r="AL127" s="68" t="s">
        <v>301</v>
      </c>
      <c r="AM127" s="68" t="s">
        <v>301</v>
      </c>
      <c r="AN127" s="68"/>
      <c r="AO127" s="163"/>
      <c r="AP127" s="163"/>
      <c r="AQ127" s="163"/>
      <c r="AR127" s="163"/>
      <c r="AS127" s="68"/>
      <c r="AT127" s="68"/>
      <c r="AU127" s="68"/>
      <c r="AV127" s="68"/>
      <c r="AW127" s="68"/>
      <c r="AX127" s="68"/>
      <c r="AY127" s="68"/>
      <c r="AZ127" s="68"/>
      <c r="BA127" s="68"/>
      <c r="BB127" s="163"/>
      <c r="BC127" s="163"/>
      <c r="BD127" s="163"/>
      <c r="BE127" s="163"/>
      <c r="BF127" s="163"/>
      <c r="BG127" s="163"/>
      <c r="BH127" s="68"/>
      <c r="BI127" s="68"/>
      <c r="BJ127" s="163"/>
      <c r="BK127" s="167"/>
      <c r="BL127" s="167"/>
      <c r="BM127" s="81" t="s">
        <v>607</v>
      </c>
      <c r="BN127" s="168" t="s">
        <v>788</v>
      </c>
    </row>
    <row r="128" spans="1:66" s="7" customFormat="1" ht="36" customHeight="1" x14ac:dyDescent="0.55000000000000004">
      <c r="A128" s="84">
        <v>17</v>
      </c>
      <c r="B128" s="68">
        <v>380</v>
      </c>
      <c r="C128" s="68"/>
      <c r="D128" s="68"/>
      <c r="E128" s="68"/>
      <c r="F128" s="69" t="s">
        <v>541</v>
      </c>
      <c r="G128" s="159" t="s">
        <v>1208</v>
      </c>
      <c r="H128" s="68" t="s">
        <v>541</v>
      </c>
      <c r="I128" s="68" t="s">
        <v>618</v>
      </c>
      <c r="J128" s="104" t="s">
        <v>1544</v>
      </c>
      <c r="K128" s="89" t="s">
        <v>1351</v>
      </c>
      <c r="L128" s="68" t="s">
        <v>545</v>
      </c>
      <c r="M128" s="68" t="s">
        <v>545</v>
      </c>
      <c r="N128" s="72" t="s">
        <v>546</v>
      </c>
      <c r="O128" s="68"/>
      <c r="P128" s="161" t="s">
        <v>1545</v>
      </c>
      <c r="Q128" s="104"/>
      <c r="R128" s="104"/>
      <c r="S128" s="68"/>
      <c r="T128" s="89" t="s">
        <v>16</v>
      </c>
      <c r="U128" s="89"/>
      <c r="V128" s="159" t="s">
        <v>1208</v>
      </c>
      <c r="W128" s="89"/>
      <c r="X128" s="163"/>
      <c r="Y128" s="68" t="s">
        <v>13</v>
      </c>
      <c r="Z128" s="68"/>
      <c r="AA128" s="68"/>
      <c r="AB128" s="68"/>
      <c r="AC128" s="68">
        <v>1</v>
      </c>
      <c r="AD128" s="68">
        <v>0</v>
      </c>
      <c r="AE128" s="68">
        <v>-1</v>
      </c>
      <c r="AF128" s="77" t="s">
        <v>553</v>
      </c>
      <c r="AG128" s="78" t="s">
        <v>292</v>
      </c>
      <c r="AH128" s="79" t="s">
        <v>293</v>
      </c>
      <c r="AI128" s="193"/>
      <c r="AJ128" s="68"/>
      <c r="AK128" s="68"/>
      <c r="AL128" s="68" t="s">
        <v>301</v>
      </c>
      <c r="AM128" s="68" t="s">
        <v>301</v>
      </c>
      <c r="AN128" s="68"/>
      <c r="AO128" s="163"/>
      <c r="AP128" s="163"/>
      <c r="AQ128" s="163"/>
      <c r="AR128" s="163"/>
      <c r="AS128" s="68"/>
      <c r="AT128" s="68"/>
      <c r="AU128" s="68"/>
      <c r="AV128" s="68"/>
      <c r="AW128" s="68"/>
      <c r="AX128" s="68"/>
      <c r="AY128" s="68"/>
      <c r="AZ128" s="68"/>
      <c r="BA128" s="68"/>
      <c r="BB128" s="163"/>
      <c r="BC128" s="163"/>
      <c r="BD128" s="163"/>
      <c r="BE128" s="163"/>
      <c r="BF128" s="163"/>
      <c r="BG128" s="163"/>
      <c r="BH128" s="68"/>
      <c r="BI128" s="68"/>
      <c r="BJ128" s="163"/>
      <c r="BK128" s="167"/>
      <c r="BL128" s="167"/>
      <c r="BM128" s="81" t="s">
        <v>607</v>
      </c>
      <c r="BN128" s="168" t="s">
        <v>788</v>
      </c>
    </row>
    <row r="129" spans="1:66" s="7" customFormat="1" ht="36" customHeight="1" x14ac:dyDescent="0.55000000000000004">
      <c r="A129" s="158">
        <v>152</v>
      </c>
      <c r="B129" s="68">
        <v>381</v>
      </c>
      <c r="C129" s="68"/>
      <c r="D129" s="68"/>
      <c r="E129" s="68"/>
      <c r="F129" s="69" t="s">
        <v>541</v>
      </c>
      <c r="G129" s="159" t="s">
        <v>1208</v>
      </c>
      <c r="H129" s="68" t="s">
        <v>541</v>
      </c>
      <c r="I129" s="68" t="s">
        <v>55</v>
      </c>
      <c r="J129" s="104" t="s">
        <v>1546</v>
      </c>
      <c r="K129" s="89" t="s">
        <v>1351</v>
      </c>
      <c r="L129" s="68" t="s">
        <v>545</v>
      </c>
      <c r="M129" s="68" t="s">
        <v>545</v>
      </c>
      <c r="N129" s="72" t="s">
        <v>546</v>
      </c>
      <c r="O129" s="68"/>
      <c r="P129" s="161" t="s">
        <v>1545</v>
      </c>
      <c r="Q129" s="104"/>
      <c r="R129" s="104"/>
      <c r="S129" s="68"/>
      <c r="T129" s="89" t="s">
        <v>16</v>
      </c>
      <c r="U129" s="89"/>
      <c r="V129" s="159" t="s">
        <v>1208</v>
      </c>
      <c r="W129" s="89"/>
      <c r="X129" s="163"/>
      <c r="Y129" s="68" t="s">
        <v>13</v>
      </c>
      <c r="Z129" s="68"/>
      <c r="AA129" s="68"/>
      <c r="AB129" s="68"/>
      <c r="AC129" s="68">
        <v>1</v>
      </c>
      <c r="AD129" s="68">
        <v>0</v>
      </c>
      <c r="AE129" s="68">
        <v>-1</v>
      </c>
      <c r="AF129" s="77" t="s">
        <v>553</v>
      </c>
      <c r="AG129" s="78" t="s">
        <v>292</v>
      </c>
      <c r="AH129" s="79" t="s">
        <v>293</v>
      </c>
      <c r="AI129" s="193"/>
      <c r="AJ129" s="68"/>
      <c r="AK129" s="68"/>
      <c r="AL129" s="68" t="s">
        <v>301</v>
      </c>
      <c r="AM129" s="68" t="s">
        <v>301</v>
      </c>
      <c r="AN129" s="68"/>
      <c r="AO129" s="163"/>
      <c r="AP129" s="163"/>
      <c r="AQ129" s="163"/>
      <c r="AR129" s="163"/>
      <c r="AS129" s="68"/>
      <c r="AT129" s="68"/>
      <c r="AU129" s="68"/>
      <c r="AV129" s="68"/>
      <c r="AW129" s="68"/>
      <c r="AX129" s="68"/>
      <c r="AY129" s="68"/>
      <c r="AZ129" s="68"/>
      <c r="BA129" s="68"/>
      <c r="BB129" s="163"/>
      <c r="BC129" s="163"/>
      <c r="BD129" s="163"/>
      <c r="BE129" s="163"/>
      <c r="BF129" s="163"/>
      <c r="BG129" s="163"/>
      <c r="BH129" s="68"/>
      <c r="BI129" s="68"/>
      <c r="BJ129" s="163"/>
      <c r="BK129" s="167"/>
      <c r="BL129" s="167"/>
      <c r="BM129" s="81" t="s">
        <v>607</v>
      </c>
      <c r="BN129" s="168" t="s">
        <v>788</v>
      </c>
    </row>
    <row r="130" spans="1:66" s="7" customFormat="1" ht="36" customHeight="1" x14ac:dyDescent="0.55000000000000004">
      <c r="A130" s="158" t="s">
        <v>616</v>
      </c>
      <c r="B130" s="68">
        <v>382</v>
      </c>
      <c r="C130" s="68"/>
      <c r="D130" s="68"/>
      <c r="E130" s="68"/>
      <c r="F130" s="69" t="s">
        <v>541</v>
      </c>
      <c r="G130" s="159" t="s">
        <v>1208</v>
      </c>
      <c r="H130" s="68" t="s">
        <v>541</v>
      </c>
      <c r="I130" s="68" t="s">
        <v>118</v>
      </c>
      <c r="J130" s="104" t="s">
        <v>1546</v>
      </c>
      <c r="K130" s="89" t="s">
        <v>1351</v>
      </c>
      <c r="L130" s="68" t="s">
        <v>545</v>
      </c>
      <c r="M130" s="68" t="s">
        <v>545</v>
      </c>
      <c r="N130" s="72" t="s">
        <v>546</v>
      </c>
      <c r="O130" s="68"/>
      <c r="P130" s="161" t="s">
        <v>1545</v>
      </c>
      <c r="Q130" s="104"/>
      <c r="R130" s="104"/>
      <c r="S130" s="68"/>
      <c r="T130" s="89" t="s">
        <v>16</v>
      </c>
      <c r="U130" s="89"/>
      <c r="V130" s="159" t="s">
        <v>1208</v>
      </c>
      <c r="W130" s="89"/>
      <c r="X130" s="163"/>
      <c r="Y130" s="68" t="s">
        <v>13</v>
      </c>
      <c r="Z130" s="68"/>
      <c r="AA130" s="68"/>
      <c r="AB130" s="68"/>
      <c r="AC130" s="68">
        <v>1</v>
      </c>
      <c r="AD130" s="68">
        <v>0</v>
      </c>
      <c r="AE130" s="68">
        <v>-1</v>
      </c>
      <c r="AF130" s="77" t="s">
        <v>553</v>
      </c>
      <c r="AG130" s="78" t="s">
        <v>292</v>
      </c>
      <c r="AH130" s="79" t="s">
        <v>293</v>
      </c>
      <c r="AI130" s="193"/>
      <c r="AJ130" s="68"/>
      <c r="AK130" s="68"/>
      <c r="AL130" s="68" t="s">
        <v>301</v>
      </c>
      <c r="AM130" s="68" t="s">
        <v>301</v>
      </c>
      <c r="AN130" s="68"/>
      <c r="AO130" s="163"/>
      <c r="AP130" s="163"/>
      <c r="AQ130" s="163"/>
      <c r="AR130" s="163"/>
      <c r="AS130" s="68"/>
      <c r="AT130" s="68"/>
      <c r="AU130" s="68"/>
      <c r="AV130" s="68"/>
      <c r="AW130" s="68"/>
      <c r="AX130" s="68"/>
      <c r="AY130" s="68"/>
      <c r="AZ130" s="68"/>
      <c r="BA130" s="68"/>
      <c r="BB130" s="163"/>
      <c r="BC130" s="163"/>
      <c r="BD130" s="163"/>
      <c r="BE130" s="163"/>
      <c r="BF130" s="163"/>
      <c r="BG130" s="163"/>
      <c r="BH130" s="68"/>
      <c r="BI130" s="68"/>
      <c r="BJ130" s="163"/>
      <c r="BK130" s="167"/>
      <c r="BL130" s="167"/>
      <c r="BM130" s="81" t="s">
        <v>607</v>
      </c>
      <c r="BN130" s="262" t="s">
        <v>788</v>
      </c>
    </row>
    <row r="131" spans="1:66" s="7" customFormat="1" ht="14.15" customHeight="1" x14ac:dyDescent="0.55000000000000004">
      <c r="A131" s="158" t="s">
        <v>616</v>
      </c>
      <c r="B131" s="68">
        <v>383</v>
      </c>
      <c r="C131" s="68"/>
      <c r="D131" s="68"/>
      <c r="E131" s="68"/>
      <c r="F131" s="69" t="s">
        <v>541</v>
      </c>
      <c r="G131" s="159" t="s">
        <v>1208</v>
      </c>
      <c r="H131" s="68" t="s">
        <v>541</v>
      </c>
      <c r="I131" s="68" t="s">
        <v>618</v>
      </c>
      <c r="J131" s="104" t="s">
        <v>1546</v>
      </c>
      <c r="K131" s="89" t="s">
        <v>1351</v>
      </c>
      <c r="L131" s="68" t="s">
        <v>545</v>
      </c>
      <c r="M131" s="68" t="s">
        <v>545</v>
      </c>
      <c r="N131" s="72" t="s">
        <v>546</v>
      </c>
      <c r="O131" s="123"/>
      <c r="P131" s="161" t="s">
        <v>1545</v>
      </c>
      <c r="Q131" s="104"/>
      <c r="R131" s="104"/>
      <c r="S131" s="68"/>
      <c r="T131" s="89" t="s">
        <v>16</v>
      </c>
      <c r="U131" s="89"/>
      <c r="V131" s="159" t="s">
        <v>1208</v>
      </c>
      <c r="W131" s="89"/>
      <c r="X131" s="163"/>
      <c r="Y131" s="68" t="s">
        <v>13</v>
      </c>
      <c r="Z131" s="68"/>
      <c r="AA131" s="68"/>
      <c r="AB131" s="68"/>
      <c r="AC131" s="68">
        <v>1</v>
      </c>
      <c r="AD131" s="68">
        <v>0</v>
      </c>
      <c r="AE131" s="68">
        <v>-1</v>
      </c>
      <c r="AF131" s="77" t="s">
        <v>553</v>
      </c>
      <c r="AG131" s="78" t="s">
        <v>292</v>
      </c>
      <c r="AH131" s="79" t="s">
        <v>293</v>
      </c>
      <c r="AI131" s="325"/>
      <c r="AJ131" s="68"/>
      <c r="AK131" s="68"/>
      <c r="AL131" s="68" t="s">
        <v>301</v>
      </c>
      <c r="AM131" s="68" t="s">
        <v>301</v>
      </c>
      <c r="AN131" s="68"/>
      <c r="AO131" s="163"/>
      <c r="AP131" s="163"/>
      <c r="AQ131" s="163"/>
      <c r="AR131" s="163"/>
      <c r="AS131" s="68"/>
      <c r="AT131" s="68"/>
      <c r="AU131" s="68"/>
      <c r="AV131" s="68"/>
      <c r="AW131" s="68"/>
      <c r="AX131" s="68"/>
      <c r="AY131" s="68"/>
      <c r="AZ131" s="68"/>
      <c r="BA131" s="68"/>
      <c r="BB131" s="163"/>
      <c r="BC131" s="163"/>
      <c r="BD131" s="163"/>
      <c r="BE131" s="163"/>
      <c r="BF131" s="163"/>
      <c r="BG131" s="163"/>
      <c r="BH131" s="68"/>
      <c r="BI131" s="68"/>
      <c r="BJ131" s="163"/>
      <c r="BK131" s="167"/>
      <c r="BL131" s="167"/>
      <c r="BM131" s="81" t="s">
        <v>607</v>
      </c>
      <c r="BN131" s="168" t="s">
        <v>565</v>
      </c>
    </row>
    <row r="132" spans="1:66" s="7" customFormat="1" ht="36" customHeight="1" x14ac:dyDescent="0.55000000000000004">
      <c r="A132" s="158">
        <v>12</v>
      </c>
      <c r="B132" s="68">
        <v>91</v>
      </c>
      <c r="C132" s="68" t="s">
        <v>840</v>
      </c>
      <c r="D132" s="68" t="s">
        <v>1547</v>
      </c>
      <c r="E132" s="68"/>
      <c r="F132" s="69" t="s">
        <v>541</v>
      </c>
      <c r="G132" s="159" t="s">
        <v>1208</v>
      </c>
      <c r="H132" s="68" t="s">
        <v>541</v>
      </c>
      <c r="I132" s="68" t="s">
        <v>55</v>
      </c>
      <c r="J132" s="104" t="s">
        <v>1548</v>
      </c>
      <c r="K132" s="89" t="s">
        <v>1351</v>
      </c>
      <c r="L132" s="68" t="s">
        <v>545</v>
      </c>
      <c r="M132" s="68" t="s">
        <v>545</v>
      </c>
      <c r="N132" s="72" t="s">
        <v>546</v>
      </c>
      <c r="O132" s="68"/>
      <c r="P132" s="161" t="s">
        <v>1549</v>
      </c>
      <c r="Q132" s="104"/>
      <c r="R132" s="104"/>
      <c r="S132" s="68"/>
      <c r="T132" s="89" t="s">
        <v>16</v>
      </c>
      <c r="U132" s="89"/>
      <c r="V132" s="159" t="s">
        <v>1208</v>
      </c>
      <c r="W132" s="89"/>
      <c r="X132" s="163"/>
      <c r="Y132" s="68" t="s">
        <v>13</v>
      </c>
      <c r="Z132" s="68"/>
      <c r="AA132" s="68"/>
      <c r="AB132" s="68"/>
      <c r="AC132" s="68">
        <v>0</v>
      </c>
      <c r="AD132" s="68">
        <v>1</v>
      </c>
      <c r="AE132" s="68">
        <v>1</v>
      </c>
      <c r="AF132" s="77" t="s">
        <v>553</v>
      </c>
      <c r="AG132" s="78" t="s">
        <v>292</v>
      </c>
      <c r="AH132" s="79" t="s">
        <v>293</v>
      </c>
      <c r="AI132" s="193"/>
      <c r="AJ132" s="68"/>
      <c r="AK132" s="68"/>
      <c r="AL132" s="68" t="s">
        <v>301</v>
      </c>
      <c r="AM132" s="68" t="s">
        <v>301</v>
      </c>
      <c r="AN132" s="68"/>
      <c r="AO132" s="163"/>
      <c r="AP132" s="163"/>
      <c r="AQ132" s="163"/>
      <c r="AR132" s="163"/>
      <c r="AS132" s="68"/>
      <c r="AT132" s="68"/>
      <c r="AU132" s="68"/>
      <c r="AV132" s="68"/>
      <c r="AW132" s="68"/>
      <c r="AX132" s="68"/>
      <c r="AY132" s="68"/>
      <c r="AZ132" s="68"/>
      <c r="BA132" s="68"/>
      <c r="BB132" s="163"/>
      <c r="BC132" s="163"/>
      <c r="BD132" s="163"/>
      <c r="BE132" s="163"/>
      <c r="BF132" s="163"/>
      <c r="BG132" s="163"/>
      <c r="BH132" s="68"/>
      <c r="BI132" s="68"/>
      <c r="BJ132" s="163" t="s">
        <v>1344</v>
      </c>
      <c r="BK132" s="167"/>
      <c r="BL132" s="167"/>
      <c r="BM132" s="81" t="s">
        <v>607</v>
      </c>
      <c r="BN132" s="168" t="s">
        <v>565</v>
      </c>
    </row>
    <row r="133" spans="1:66" s="7" customFormat="1" ht="36" x14ac:dyDescent="0.55000000000000004">
      <c r="A133" s="158">
        <v>13</v>
      </c>
      <c r="B133" s="68">
        <v>183</v>
      </c>
      <c r="C133" s="68" t="s">
        <v>118</v>
      </c>
      <c r="D133" s="68" t="s">
        <v>1550</v>
      </c>
      <c r="E133" s="68"/>
      <c r="F133" s="69" t="s">
        <v>541</v>
      </c>
      <c r="G133" s="159" t="s">
        <v>1208</v>
      </c>
      <c r="H133" s="68" t="s">
        <v>541</v>
      </c>
      <c r="I133" s="68" t="s">
        <v>118</v>
      </c>
      <c r="J133" s="104" t="s">
        <v>1548</v>
      </c>
      <c r="K133" s="89" t="s">
        <v>1351</v>
      </c>
      <c r="L133" s="68" t="s">
        <v>545</v>
      </c>
      <c r="M133" s="68" t="s">
        <v>545</v>
      </c>
      <c r="N133" s="72" t="s">
        <v>546</v>
      </c>
      <c r="O133" s="68"/>
      <c r="P133" s="89" t="s">
        <v>1551</v>
      </c>
      <c r="Q133" s="104"/>
      <c r="R133" s="104"/>
      <c r="S133" s="68"/>
      <c r="T133" s="89" t="s">
        <v>16</v>
      </c>
      <c r="U133" s="89"/>
      <c r="V133" s="159" t="s">
        <v>1208</v>
      </c>
      <c r="W133" s="89"/>
      <c r="X133" s="163"/>
      <c r="Y133" s="68" t="s">
        <v>13</v>
      </c>
      <c r="Z133" s="68"/>
      <c r="AA133" s="125"/>
      <c r="AB133" s="68"/>
      <c r="AC133" s="68">
        <v>0</v>
      </c>
      <c r="AD133" s="68">
        <v>1</v>
      </c>
      <c r="AE133" s="68">
        <v>1</v>
      </c>
      <c r="AF133" s="77" t="s">
        <v>553</v>
      </c>
      <c r="AG133" s="78" t="s">
        <v>292</v>
      </c>
      <c r="AH133" s="79" t="s">
        <v>293</v>
      </c>
      <c r="AI133" s="193"/>
      <c r="AJ133" s="68"/>
      <c r="AK133" s="68"/>
      <c r="AL133" s="68" t="s">
        <v>301</v>
      </c>
      <c r="AM133" s="68" t="s">
        <v>301</v>
      </c>
      <c r="AN133" s="68"/>
      <c r="AO133" s="163"/>
      <c r="AP133" s="163"/>
      <c r="AQ133" s="163"/>
      <c r="AR133" s="163"/>
      <c r="AS133" s="68"/>
      <c r="AT133" s="68"/>
      <c r="AU133" s="68"/>
      <c r="AV133" s="68"/>
      <c r="AW133" s="68"/>
      <c r="AX133" s="68"/>
      <c r="AY133" s="68"/>
      <c r="AZ133" s="68"/>
      <c r="BA133" s="68"/>
      <c r="BB133" s="163"/>
      <c r="BC133" s="163"/>
      <c r="BD133" s="163"/>
      <c r="BE133" s="163"/>
      <c r="BF133" s="163"/>
      <c r="BG133" s="163"/>
      <c r="BH133" s="68"/>
      <c r="BI133" s="68"/>
      <c r="BJ133" s="163"/>
      <c r="BK133" s="167"/>
      <c r="BL133" s="167"/>
      <c r="BM133" s="81" t="s">
        <v>607</v>
      </c>
      <c r="BN133" s="81" t="s">
        <v>565</v>
      </c>
    </row>
    <row r="134" spans="1:66" s="7" customFormat="1" ht="22.5" customHeight="1" x14ac:dyDescent="0.55000000000000004">
      <c r="A134" s="158">
        <v>59</v>
      </c>
      <c r="B134" s="68">
        <v>384</v>
      </c>
      <c r="C134" s="68"/>
      <c r="D134" s="68"/>
      <c r="E134" s="68"/>
      <c r="F134" s="69" t="s">
        <v>541</v>
      </c>
      <c r="G134" s="159" t="s">
        <v>1208</v>
      </c>
      <c r="H134" s="68" t="s">
        <v>541</v>
      </c>
      <c r="I134" s="68" t="s">
        <v>618</v>
      </c>
      <c r="J134" s="104" t="s">
        <v>1548</v>
      </c>
      <c r="K134" s="89" t="s">
        <v>1351</v>
      </c>
      <c r="L134" s="68" t="s">
        <v>545</v>
      </c>
      <c r="M134" s="68" t="s">
        <v>545</v>
      </c>
      <c r="N134" s="72" t="s">
        <v>546</v>
      </c>
      <c r="O134" s="68"/>
      <c r="P134" s="161" t="s">
        <v>1552</v>
      </c>
      <c r="Q134" s="104"/>
      <c r="R134" s="104"/>
      <c r="S134" s="68"/>
      <c r="T134" s="89" t="s">
        <v>16</v>
      </c>
      <c r="U134" s="89"/>
      <c r="V134" s="159" t="s">
        <v>1208</v>
      </c>
      <c r="W134" s="89"/>
      <c r="X134" s="163"/>
      <c r="Y134" s="68" t="s">
        <v>13</v>
      </c>
      <c r="Z134" s="75"/>
      <c r="AA134" s="68"/>
      <c r="AB134" s="97"/>
      <c r="AC134" s="68">
        <v>1</v>
      </c>
      <c r="AD134" s="68">
        <v>0</v>
      </c>
      <c r="AE134" s="68">
        <v>-1</v>
      </c>
      <c r="AF134" s="77" t="s">
        <v>553</v>
      </c>
      <c r="AG134" s="78" t="s">
        <v>292</v>
      </c>
      <c r="AH134" s="79" t="s">
        <v>293</v>
      </c>
      <c r="AI134" s="193"/>
      <c r="AJ134" s="68"/>
      <c r="AK134" s="68"/>
      <c r="AL134" s="68" t="s">
        <v>301</v>
      </c>
      <c r="AM134" s="68" t="s">
        <v>301</v>
      </c>
      <c r="AN134" s="68"/>
      <c r="AO134" s="163"/>
      <c r="AP134" s="163"/>
      <c r="AQ134" s="163"/>
      <c r="AR134" s="163"/>
      <c r="AS134" s="68"/>
      <c r="AT134" s="68"/>
      <c r="AU134" s="68"/>
      <c r="AV134" s="68"/>
      <c r="AW134" s="68"/>
      <c r="AX134" s="68"/>
      <c r="AY134" s="68"/>
      <c r="AZ134" s="68"/>
      <c r="BA134" s="68"/>
      <c r="BB134" s="163"/>
      <c r="BC134" s="163"/>
      <c r="BD134" s="163"/>
      <c r="BE134" s="163"/>
      <c r="BF134" s="163"/>
      <c r="BG134" s="163"/>
      <c r="BH134" s="68"/>
      <c r="BI134" s="68"/>
      <c r="BJ134" s="163"/>
      <c r="BK134" s="167"/>
      <c r="BL134" s="167"/>
      <c r="BM134" s="81" t="s">
        <v>607</v>
      </c>
      <c r="BN134" s="168" t="s">
        <v>591</v>
      </c>
    </row>
    <row r="135" spans="1:66" s="7" customFormat="1" ht="22.5" customHeight="1" x14ac:dyDescent="0.55000000000000004">
      <c r="A135" s="158" t="s">
        <v>616</v>
      </c>
      <c r="B135" s="68">
        <v>385</v>
      </c>
      <c r="C135" s="68"/>
      <c r="D135" s="68"/>
      <c r="E135" s="68"/>
      <c r="F135" s="69" t="s">
        <v>541</v>
      </c>
      <c r="G135" s="159" t="s">
        <v>1208</v>
      </c>
      <c r="H135" s="68" t="s">
        <v>541</v>
      </c>
      <c r="I135" s="68" t="s">
        <v>55</v>
      </c>
      <c r="J135" s="104" t="s">
        <v>1553</v>
      </c>
      <c r="K135" s="89" t="s">
        <v>1351</v>
      </c>
      <c r="L135" s="68" t="s">
        <v>545</v>
      </c>
      <c r="M135" s="68" t="s">
        <v>545</v>
      </c>
      <c r="N135" s="72" t="s">
        <v>546</v>
      </c>
      <c r="O135" s="68"/>
      <c r="P135" s="161" t="s">
        <v>1554</v>
      </c>
      <c r="Q135" s="104"/>
      <c r="R135" s="104"/>
      <c r="S135" s="68"/>
      <c r="T135" s="89" t="s">
        <v>16</v>
      </c>
      <c r="U135" s="89"/>
      <c r="V135" s="159" t="s">
        <v>1208</v>
      </c>
      <c r="W135" s="89"/>
      <c r="X135" s="163"/>
      <c r="Y135" s="68" t="s">
        <v>13</v>
      </c>
      <c r="Z135" s="75"/>
      <c r="AA135" s="68"/>
      <c r="AB135" s="97"/>
      <c r="AC135" s="68">
        <v>1</v>
      </c>
      <c r="AD135" s="68">
        <v>0</v>
      </c>
      <c r="AE135" s="68">
        <v>-1</v>
      </c>
      <c r="AF135" s="77" t="s">
        <v>553</v>
      </c>
      <c r="AG135" s="78" t="s">
        <v>292</v>
      </c>
      <c r="AH135" s="79" t="s">
        <v>293</v>
      </c>
      <c r="AI135" s="193"/>
      <c r="AJ135" s="68"/>
      <c r="AK135" s="68"/>
      <c r="AL135" s="68" t="s">
        <v>301</v>
      </c>
      <c r="AM135" s="68" t="s">
        <v>301</v>
      </c>
      <c r="AN135" s="68"/>
      <c r="AO135" s="163"/>
      <c r="AP135" s="163"/>
      <c r="AQ135" s="163"/>
      <c r="AR135" s="163"/>
      <c r="AS135" s="68"/>
      <c r="AT135" s="68"/>
      <c r="AU135" s="68"/>
      <c r="AV135" s="68"/>
      <c r="AW135" s="68"/>
      <c r="AX135" s="68"/>
      <c r="AY135" s="68"/>
      <c r="AZ135" s="68"/>
      <c r="BA135" s="68"/>
      <c r="BB135" s="163"/>
      <c r="BC135" s="163"/>
      <c r="BD135" s="163"/>
      <c r="BE135" s="163"/>
      <c r="BF135" s="163"/>
      <c r="BG135" s="163"/>
      <c r="BH135" s="68"/>
      <c r="BI135" s="68"/>
      <c r="BJ135" s="163"/>
      <c r="BK135" s="167"/>
      <c r="BL135" s="167"/>
      <c r="BM135" s="81" t="s">
        <v>607</v>
      </c>
      <c r="BN135" s="83" t="s">
        <v>738</v>
      </c>
    </row>
    <row r="136" spans="1:66" s="7" customFormat="1" ht="22.5" customHeight="1" x14ac:dyDescent="0.55000000000000004">
      <c r="A136" s="158">
        <v>135</v>
      </c>
      <c r="B136" s="68">
        <v>386</v>
      </c>
      <c r="C136" s="68"/>
      <c r="D136" s="68"/>
      <c r="E136" s="68"/>
      <c r="F136" s="69" t="s">
        <v>541</v>
      </c>
      <c r="G136" s="159" t="s">
        <v>1208</v>
      </c>
      <c r="H136" s="68" t="s">
        <v>541</v>
      </c>
      <c r="I136" s="68" t="s">
        <v>118</v>
      </c>
      <c r="J136" s="104" t="s">
        <v>1553</v>
      </c>
      <c r="K136" s="89" t="s">
        <v>1351</v>
      </c>
      <c r="L136" s="68" t="s">
        <v>545</v>
      </c>
      <c r="M136" s="68" t="s">
        <v>545</v>
      </c>
      <c r="N136" s="72" t="s">
        <v>546</v>
      </c>
      <c r="O136" s="68"/>
      <c r="P136" s="161" t="s">
        <v>1554</v>
      </c>
      <c r="Q136" s="104"/>
      <c r="R136" s="104"/>
      <c r="S136" s="68"/>
      <c r="T136" s="89" t="s">
        <v>16</v>
      </c>
      <c r="U136" s="89"/>
      <c r="V136" s="159" t="s">
        <v>1208</v>
      </c>
      <c r="W136" s="89"/>
      <c r="X136" s="163"/>
      <c r="Y136" s="68" t="s">
        <v>13</v>
      </c>
      <c r="Z136" s="75"/>
      <c r="AA136" s="68"/>
      <c r="AB136" s="97"/>
      <c r="AC136" s="68">
        <v>1</v>
      </c>
      <c r="AD136" s="68">
        <v>0</v>
      </c>
      <c r="AE136" s="68">
        <v>-1</v>
      </c>
      <c r="AF136" s="77" t="s">
        <v>553</v>
      </c>
      <c r="AG136" s="78" t="s">
        <v>292</v>
      </c>
      <c r="AH136" s="79" t="s">
        <v>293</v>
      </c>
      <c r="AI136" s="193"/>
      <c r="AJ136" s="68"/>
      <c r="AK136" s="68"/>
      <c r="AL136" s="68" t="s">
        <v>301</v>
      </c>
      <c r="AM136" s="68" t="s">
        <v>301</v>
      </c>
      <c r="AN136" s="68"/>
      <c r="AO136" s="163"/>
      <c r="AP136" s="163"/>
      <c r="AQ136" s="163"/>
      <c r="AR136" s="163"/>
      <c r="AS136" s="68"/>
      <c r="AT136" s="68"/>
      <c r="AU136" s="68"/>
      <c r="AV136" s="68"/>
      <c r="AW136" s="68"/>
      <c r="AX136" s="68"/>
      <c r="AY136" s="68"/>
      <c r="AZ136" s="68"/>
      <c r="BA136" s="68"/>
      <c r="BB136" s="163"/>
      <c r="BC136" s="163"/>
      <c r="BD136" s="163"/>
      <c r="BE136" s="163"/>
      <c r="BF136" s="163"/>
      <c r="BG136" s="163"/>
      <c r="BH136" s="68"/>
      <c r="BI136" s="68"/>
      <c r="BJ136" s="163"/>
      <c r="BK136" s="167"/>
      <c r="BL136" s="167"/>
      <c r="BM136" s="81" t="s">
        <v>607</v>
      </c>
      <c r="BN136" s="85" t="s">
        <v>738</v>
      </c>
    </row>
    <row r="137" spans="1:66" s="7" customFormat="1" ht="36" x14ac:dyDescent="0.55000000000000004">
      <c r="A137" s="158">
        <v>121</v>
      </c>
      <c r="B137" s="68">
        <v>387</v>
      </c>
      <c r="C137" s="68"/>
      <c r="D137" s="68"/>
      <c r="E137" s="68"/>
      <c r="F137" s="69" t="s">
        <v>541</v>
      </c>
      <c r="G137" s="159" t="s">
        <v>1208</v>
      </c>
      <c r="H137" s="68" t="s">
        <v>541</v>
      </c>
      <c r="I137" s="68" t="s">
        <v>618</v>
      </c>
      <c r="J137" s="104" t="s">
        <v>1553</v>
      </c>
      <c r="K137" s="89" t="s">
        <v>1351</v>
      </c>
      <c r="L137" s="68" t="s">
        <v>545</v>
      </c>
      <c r="M137" s="68" t="s">
        <v>545</v>
      </c>
      <c r="N137" s="72" t="s">
        <v>546</v>
      </c>
      <c r="O137" s="68"/>
      <c r="P137" s="161" t="s">
        <v>1554</v>
      </c>
      <c r="Q137" s="104"/>
      <c r="R137" s="104"/>
      <c r="S137" s="68"/>
      <c r="T137" s="89" t="s">
        <v>16</v>
      </c>
      <c r="U137" s="89"/>
      <c r="V137" s="159" t="s">
        <v>1208</v>
      </c>
      <c r="W137" s="89"/>
      <c r="X137" s="163"/>
      <c r="Y137" s="68" t="s">
        <v>13</v>
      </c>
      <c r="Z137" s="68"/>
      <c r="AA137" s="88"/>
      <c r="AB137" s="68"/>
      <c r="AC137" s="68">
        <v>1</v>
      </c>
      <c r="AD137" s="68">
        <v>0</v>
      </c>
      <c r="AE137" s="68">
        <v>-1</v>
      </c>
      <c r="AF137" s="77" t="s">
        <v>553</v>
      </c>
      <c r="AG137" s="78" t="s">
        <v>292</v>
      </c>
      <c r="AH137" s="79" t="s">
        <v>293</v>
      </c>
      <c r="AI137" s="193"/>
      <c r="AJ137" s="68"/>
      <c r="AK137" s="68"/>
      <c r="AL137" s="68" t="s">
        <v>301</v>
      </c>
      <c r="AM137" s="68" t="s">
        <v>301</v>
      </c>
      <c r="AN137" s="68"/>
      <c r="AO137" s="163"/>
      <c r="AP137" s="163"/>
      <c r="AQ137" s="163"/>
      <c r="AR137" s="163"/>
      <c r="AS137" s="68"/>
      <c r="AT137" s="68"/>
      <c r="AU137" s="68"/>
      <c r="AV137" s="68"/>
      <c r="AW137" s="68"/>
      <c r="AX137" s="68"/>
      <c r="AY137" s="68"/>
      <c r="AZ137" s="68"/>
      <c r="BA137" s="68"/>
      <c r="BB137" s="163"/>
      <c r="BC137" s="163"/>
      <c r="BD137" s="163"/>
      <c r="BE137" s="163"/>
      <c r="BF137" s="163"/>
      <c r="BG137" s="163"/>
      <c r="BH137" s="68"/>
      <c r="BI137" s="68"/>
      <c r="BJ137" s="163"/>
      <c r="BK137" s="167"/>
      <c r="BL137" s="167"/>
      <c r="BM137" s="81" t="s">
        <v>607</v>
      </c>
      <c r="BN137" s="85" t="s">
        <v>738</v>
      </c>
    </row>
    <row r="138" spans="1:66" s="7" customFormat="1" ht="16.5" customHeight="1" x14ac:dyDescent="0.55000000000000004">
      <c r="A138" s="158">
        <v>131</v>
      </c>
      <c r="B138" s="68">
        <v>388</v>
      </c>
      <c r="C138" s="68"/>
      <c r="D138" s="68"/>
      <c r="E138" s="68"/>
      <c r="F138" s="69" t="s">
        <v>541</v>
      </c>
      <c r="G138" s="159" t="s">
        <v>1208</v>
      </c>
      <c r="H138" s="68" t="s">
        <v>541</v>
      </c>
      <c r="I138" s="68" t="s">
        <v>55</v>
      </c>
      <c r="J138" s="104" t="s">
        <v>1555</v>
      </c>
      <c r="K138" s="89" t="s">
        <v>1351</v>
      </c>
      <c r="L138" s="68" t="s">
        <v>545</v>
      </c>
      <c r="M138" s="68" t="s">
        <v>545</v>
      </c>
      <c r="N138" s="72" t="s">
        <v>546</v>
      </c>
      <c r="O138" s="68"/>
      <c r="P138" s="161" t="s">
        <v>1554</v>
      </c>
      <c r="Q138" s="104"/>
      <c r="R138" s="104"/>
      <c r="S138" s="68"/>
      <c r="T138" s="89" t="s">
        <v>16</v>
      </c>
      <c r="U138" s="89"/>
      <c r="V138" s="159" t="s">
        <v>1208</v>
      </c>
      <c r="W138" s="89"/>
      <c r="X138" s="163"/>
      <c r="Y138" s="68" t="s">
        <v>13</v>
      </c>
      <c r="Z138" s="68"/>
      <c r="AA138" s="68"/>
      <c r="AB138" s="68"/>
      <c r="AC138" s="68">
        <v>1</v>
      </c>
      <c r="AD138" s="68">
        <v>0</v>
      </c>
      <c r="AE138" s="68">
        <v>-1</v>
      </c>
      <c r="AF138" s="77" t="s">
        <v>553</v>
      </c>
      <c r="AG138" s="78" t="s">
        <v>292</v>
      </c>
      <c r="AH138" s="79" t="s">
        <v>293</v>
      </c>
      <c r="AI138" s="193"/>
      <c r="AJ138" s="68"/>
      <c r="AK138" s="68"/>
      <c r="AL138" s="68" t="s">
        <v>301</v>
      </c>
      <c r="AM138" s="68" t="s">
        <v>301</v>
      </c>
      <c r="AN138" s="68"/>
      <c r="AO138" s="163"/>
      <c r="AP138" s="163"/>
      <c r="AQ138" s="163"/>
      <c r="AR138" s="163"/>
      <c r="AS138" s="68"/>
      <c r="AT138" s="68"/>
      <c r="AU138" s="68"/>
      <c r="AV138" s="68"/>
      <c r="AW138" s="68"/>
      <c r="AX138" s="68"/>
      <c r="AY138" s="68"/>
      <c r="AZ138" s="68"/>
      <c r="BA138" s="68"/>
      <c r="BB138" s="163"/>
      <c r="BC138" s="163"/>
      <c r="BD138" s="163"/>
      <c r="BE138" s="163"/>
      <c r="BF138" s="163"/>
      <c r="BG138" s="163"/>
      <c r="BH138" s="68"/>
      <c r="BI138" s="68"/>
      <c r="BJ138" s="163"/>
      <c r="BK138" s="167"/>
      <c r="BL138" s="167"/>
      <c r="BM138" s="81" t="s">
        <v>607</v>
      </c>
      <c r="BN138" s="85" t="s">
        <v>738</v>
      </c>
    </row>
    <row r="139" spans="1:66" s="7" customFormat="1" ht="36" x14ac:dyDescent="0.55000000000000004">
      <c r="A139" s="158">
        <v>193</v>
      </c>
      <c r="B139" s="68">
        <v>389</v>
      </c>
      <c r="C139" s="68"/>
      <c r="D139" s="68"/>
      <c r="E139" s="68"/>
      <c r="F139" s="69" t="s">
        <v>541</v>
      </c>
      <c r="G139" s="159" t="s">
        <v>1208</v>
      </c>
      <c r="H139" s="68" t="s">
        <v>541</v>
      </c>
      <c r="I139" s="68" t="s">
        <v>118</v>
      </c>
      <c r="J139" s="104" t="s">
        <v>1555</v>
      </c>
      <c r="K139" s="89" t="s">
        <v>1351</v>
      </c>
      <c r="L139" s="68" t="s">
        <v>545</v>
      </c>
      <c r="M139" s="68" t="s">
        <v>545</v>
      </c>
      <c r="N139" s="72" t="s">
        <v>546</v>
      </c>
      <c r="O139" s="68"/>
      <c r="P139" s="161" t="s">
        <v>1554</v>
      </c>
      <c r="Q139" s="104"/>
      <c r="R139" s="104"/>
      <c r="S139" s="68"/>
      <c r="T139" s="89" t="s">
        <v>16</v>
      </c>
      <c r="U139" s="89"/>
      <c r="V139" s="159" t="s">
        <v>1208</v>
      </c>
      <c r="W139" s="89"/>
      <c r="X139" s="163"/>
      <c r="Y139" s="68" t="s">
        <v>13</v>
      </c>
      <c r="Z139" s="68"/>
      <c r="AA139" s="68"/>
      <c r="AB139" s="68"/>
      <c r="AC139" s="68">
        <v>1</v>
      </c>
      <c r="AD139" s="68">
        <v>0</v>
      </c>
      <c r="AE139" s="68">
        <v>-1</v>
      </c>
      <c r="AF139" s="77" t="s">
        <v>553</v>
      </c>
      <c r="AG139" s="78" t="s">
        <v>292</v>
      </c>
      <c r="AH139" s="79" t="s">
        <v>293</v>
      </c>
      <c r="AI139" s="193"/>
      <c r="AJ139" s="68"/>
      <c r="AK139" s="68"/>
      <c r="AL139" s="68" t="s">
        <v>301</v>
      </c>
      <c r="AM139" s="68" t="s">
        <v>301</v>
      </c>
      <c r="AN139" s="68"/>
      <c r="AO139" s="163"/>
      <c r="AP139" s="163"/>
      <c r="AQ139" s="163"/>
      <c r="AR139" s="163"/>
      <c r="AS139" s="68"/>
      <c r="AT139" s="68"/>
      <c r="AU139" s="68"/>
      <c r="AV139" s="68"/>
      <c r="AW139" s="68"/>
      <c r="AX139" s="68"/>
      <c r="AY139" s="68"/>
      <c r="AZ139" s="68"/>
      <c r="BA139" s="68"/>
      <c r="BB139" s="163"/>
      <c r="BC139" s="163"/>
      <c r="BD139" s="163"/>
      <c r="BE139" s="163"/>
      <c r="BF139" s="163"/>
      <c r="BG139" s="163"/>
      <c r="BH139" s="68"/>
      <c r="BI139" s="68"/>
      <c r="BJ139" s="163"/>
      <c r="BK139" s="167"/>
      <c r="BL139" s="167"/>
      <c r="BM139" s="81" t="s">
        <v>607</v>
      </c>
      <c r="BN139" s="85" t="s">
        <v>738</v>
      </c>
    </row>
    <row r="140" spans="1:66" s="7" customFormat="1" ht="36" x14ac:dyDescent="0.55000000000000004">
      <c r="A140" s="158" t="s">
        <v>616</v>
      </c>
      <c r="B140" s="68">
        <v>390</v>
      </c>
      <c r="C140" s="68"/>
      <c r="D140" s="68"/>
      <c r="E140" s="68"/>
      <c r="F140" s="69" t="s">
        <v>541</v>
      </c>
      <c r="G140" s="159" t="s">
        <v>1208</v>
      </c>
      <c r="H140" s="68" t="s">
        <v>541</v>
      </c>
      <c r="I140" s="68" t="s">
        <v>618</v>
      </c>
      <c r="J140" s="104" t="s">
        <v>1555</v>
      </c>
      <c r="K140" s="89" t="s">
        <v>1351</v>
      </c>
      <c r="L140" s="68" t="s">
        <v>545</v>
      </c>
      <c r="M140" s="68" t="s">
        <v>545</v>
      </c>
      <c r="N140" s="72" t="s">
        <v>546</v>
      </c>
      <c r="O140" s="68"/>
      <c r="P140" s="161" t="s">
        <v>1554</v>
      </c>
      <c r="Q140" s="104"/>
      <c r="R140" s="104"/>
      <c r="S140" s="68"/>
      <c r="T140" s="89" t="s">
        <v>16</v>
      </c>
      <c r="U140" s="89"/>
      <c r="V140" s="159" t="s">
        <v>1208</v>
      </c>
      <c r="W140" s="89"/>
      <c r="X140" s="163"/>
      <c r="Y140" s="68" t="s">
        <v>13</v>
      </c>
      <c r="Z140" s="68"/>
      <c r="AA140" s="68"/>
      <c r="AB140" s="68"/>
      <c r="AC140" s="68">
        <v>1</v>
      </c>
      <c r="AD140" s="68">
        <v>0</v>
      </c>
      <c r="AE140" s="68">
        <v>-1</v>
      </c>
      <c r="AF140" s="77" t="s">
        <v>553</v>
      </c>
      <c r="AG140" s="78" t="s">
        <v>292</v>
      </c>
      <c r="AH140" s="79" t="s">
        <v>293</v>
      </c>
      <c r="AI140" s="193"/>
      <c r="AJ140" s="68"/>
      <c r="AK140" s="68"/>
      <c r="AL140" s="68" t="s">
        <v>301</v>
      </c>
      <c r="AM140" s="68" t="s">
        <v>301</v>
      </c>
      <c r="AN140" s="68"/>
      <c r="AO140" s="163"/>
      <c r="AP140" s="163"/>
      <c r="AQ140" s="163"/>
      <c r="AR140" s="163"/>
      <c r="AS140" s="68"/>
      <c r="AT140" s="68"/>
      <c r="AU140" s="68"/>
      <c r="AV140" s="68"/>
      <c r="AW140" s="68"/>
      <c r="AX140" s="68"/>
      <c r="AY140" s="68"/>
      <c r="AZ140" s="68"/>
      <c r="BA140" s="68"/>
      <c r="BB140" s="163"/>
      <c r="BC140" s="163"/>
      <c r="BD140" s="163"/>
      <c r="BE140" s="163"/>
      <c r="BF140" s="163"/>
      <c r="BG140" s="163"/>
      <c r="BH140" s="68"/>
      <c r="BI140" s="68"/>
      <c r="BJ140" s="163"/>
      <c r="BK140" s="167"/>
      <c r="BL140" s="167"/>
      <c r="BM140" s="81" t="s">
        <v>607</v>
      </c>
      <c r="BN140" s="83" t="s">
        <v>738</v>
      </c>
    </row>
    <row r="141" spans="1:66" s="7" customFormat="1" ht="36" x14ac:dyDescent="0.55000000000000004">
      <c r="A141" s="158">
        <v>192</v>
      </c>
      <c r="B141" s="68">
        <v>391</v>
      </c>
      <c r="C141" s="68"/>
      <c r="D141" s="68"/>
      <c r="E141" s="68"/>
      <c r="F141" s="69" t="s">
        <v>541</v>
      </c>
      <c r="G141" s="159" t="s">
        <v>1208</v>
      </c>
      <c r="H141" s="68" t="s">
        <v>541</v>
      </c>
      <c r="I141" s="68" t="s">
        <v>55</v>
      </c>
      <c r="J141" s="104" t="s">
        <v>1556</v>
      </c>
      <c r="K141" s="89" t="s">
        <v>1351</v>
      </c>
      <c r="L141" s="68" t="s">
        <v>545</v>
      </c>
      <c r="M141" s="68" t="s">
        <v>545</v>
      </c>
      <c r="N141" s="72" t="s">
        <v>546</v>
      </c>
      <c r="O141" s="68"/>
      <c r="P141" s="161" t="s">
        <v>1557</v>
      </c>
      <c r="Q141" s="104"/>
      <c r="R141" s="104"/>
      <c r="S141" s="68"/>
      <c r="T141" s="89" t="s">
        <v>16</v>
      </c>
      <c r="U141" s="89"/>
      <c r="V141" s="159" t="s">
        <v>1208</v>
      </c>
      <c r="W141" s="89"/>
      <c r="X141" s="163"/>
      <c r="Y141" s="68" t="s">
        <v>13</v>
      </c>
      <c r="Z141" s="68"/>
      <c r="AA141" s="68"/>
      <c r="AB141" s="68"/>
      <c r="AC141" s="68">
        <v>1</v>
      </c>
      <c r="AD141" s="68">
        <v>0</v>
      </c>
      <c r="AE141" s="68">
        <v>-1</v>
      </c>
      <c r="AF141" s="77" t="s">
        <v>553</v>
      </c>
      <c r="AG141" s="78" t="s">
        <v>292</v>
      </c>
      <c r="AH141" s="79" t="s">
        <v>293</v>
      </c>
      <c r="AI141" s="193"/>
      <c r="AJ141" s="68"/>
      <c r="AK141" s="68"/>
      <c r="AL141" s="68" t="s">
        <v>301</v>
      </c>
      <c r="AM141" s="68" t="s">
        <v>301</v>
      </c>
      <c r="AN141" s="68"/>
      <c r="AO141" s="163"/>
      <c r="AP141" s="163"/>
      <c r="AQ141" s="163"/>
      <c r="AR141" s="163"/>
      <c r="AS141" s="68"/>
      <c r="AT141" s="68"/>
      <c r="AU141" s="68"/>
      <c r="AV141" s="68"/>
      <c r="AW141" s="68"/>
      <c r="AX141" s="68"/>
      <c r="AY141" s="68"/>
      <c r="AZ141" s="68"/>
      <c r="BA141" s="68"/>
      <c r="BB141" s="163"/>
      <c r="BC141" s="163"/>
      <c r="BD141" s="163"/>
      <c r="BE141" s="163"/>
      <c r="BF141" s="163"/>
      <c r="BG141" s="163"/>
      <c r="BH141" s="68"/>
      <c r="BI141" s="68"/>
      <c r="BJ141" s="163"/>
      <c r="BK141" s="167"/>
      <c r="BL141" s="167"/>
      <c r="BM141" s="81" t="s">
        <v>607</v>
      </c>
      <c r="BN141" s="83" t="s">
        <v>738</v>
      </c>
    </row>
    <row r="142" spans="1:66" s="7" customFormat="1" ht="36" x14ac:dyDescent="0.55000000000000004">
      <c r="A142" s="158">
        <v>185</v>
      </c>
      <c r="B142" s="68">
        <v>392</v>
      </c>
      <c r="C142" s="68"/>
      <c r="D142" s="68"/>
      <c r="E142" s="68"/>
      <c r="F142" s="69" t="s">
        <v>541</v>
      </c>
      <c r="G142" s="159" t="s">
        <v>1208</v>
      </c>
      <c r="H142" s="68" t="s">
        <v>541</v>
      </c>
      <c r="I142" s="68" t="s">
        <v>118</v>
      </c>
      <c r="J142" s="104" t="s">
        <v>1556</v>
      </c>
      <c r="K142" s="89" t="s">
        <v>1351</v>
      </c>
      <c r="L142" s="68" t="s">
        <v>545</v>
      </c>
      <c r="M142" s="68" t="s">
        <v>545</v>
      </c>
      <c r="N142" s="72" t="s">
        <v>546</v>
      </c>
      <c r="O142" s="68"/>
      <c r="P142" s="161" t="s">
        <v>1557</v>
      </c>
      <c r="Q142" s="104"/>
      <c r="R142" s="104"/>
      <c r="S142" s="68"/>
      <c r="T142" s="89" t="s">
        <v>16</v>
      </c>
      <c r="U142" s="89"/>
      <c r="V142" s="159" t="s">
        <v>1208</v>
      </c>
      <c r="W142" s="89"/>
      <c r="X142" s="163"/>
      <c r="Y142" s="68" t="s">
        <v>13</v>
      </c>
      <c r="Z142" s="68"/>
      <c r="AA142" s="68"/>
      <c r="AB142" s="68"/>
      <c r="AC142" s="68">
        <v>1</v>
      </c>
      <c r="AD142" s="68">
        <v>0</v>
      </c>
      <c r="AE142" s="68">
        <v>-1</v>
      </c>
      <c r="AF142" s="77" t="s">
        <v>553</v>
      </c>
      <c r="AG142" s="78" t="s">
        <v>292</v>
      </c>
      <c r="AH142" s="79" t="s">
        <v>293</v>
      </c>
      <c r="AI142" s="193"/>
      <c r="AJ142" s="68"/>
      <c r="AK142" s="68"/>
      <c r="AL142" s="68" t="s">
        <v>301</v>
      </c>
      <c r="AM142" s="68" t="s">
        <v>301</v>
      </c>
      <c r="AN142" s="68"/>
      <c r="AO142" s="163"/>
      <c r="AP142" s="163"/>
      <c r="AQ142" s="163"/>
      <c r="AR142" s="163"/>
      <c r="AS142" s="68"/>
      <c r="AT142" s="68"/>
      <c r="AU142" s="68"/>
      <c r="AV142" s="68"/>
      <c r="AW142" s="68"/>
      <c r="AX142" s="68"/>
      <c r="AY142" s="68"/>
      <c r="AZ142" s="68"/>
      <c r="BA142" s="68"/>
      <c r="BB142" s="163"/>
      <c r="BC142" s="163"/>
      <c r="BD142" s="163"/>
      <c r="BE142" s="163"/>
      <c r="BF142" s="163"/>
      <c r="BG142" s="163"/>
      <c r="BH142" s="68"/>
      <c r="BI142" s="68"/>
      <c r="BJ142" s="163"/>
      <c r="BK142" s="167"/>
      <c r="BL142" s="167"/>
      <c r="BM142" s="81" t="s">
        <v>607</v>
      </c>
      <c r="BN142" s="81" t="s">
        <v>716</v>
      </c>
    </row>
    <row r="143" spans="1:66" s="7" customFormat="1" ht="36" x14ac:dyDescent="0.55000000000000004">
      <c r="A143" s="158" t="s">
        <v>616</v>
      </c>
      <c r="B143" s="68">
        <v>393</v>
      </c>
      <c r="C143" s="68"/>
      <c r="D143" s="68"/>
      <c r="E143" s="68"/>
      <c r="F143" s="69" t="s">
        <v>541</v>
      </c>
      <c r="G143" s="159" t="s">
        <v>1208</v>
      </c>
      <c r="H143" s="68" t="s">
        <v>541</v>
      </c>
      <c r="I143" s="68" t="s">
        <v>618</v>
      </c>
      <c r="J143" s="104" t="s">
        <v>1556</v>
      </c>
      <c r="K143" s="89" t="s">
        <v>1351</v>
      </c>
      <c r="L143" s="68" t="s">
        <v>545</v>
      </c>
      <c r="M143" s="68" t="s">
        <v>545</v>
      </c>
      <c r="N143" s="72" t="s">
        <v>546</v>
      </c>
      <c r="O143" s="68"/>
      <c r="P143" s="161" t="s">
        <v>1557</v>
      </c>
      <c r="Q143" s="104"/>
      <c r="R143" s="104"/>
      <c r="S143" s="68"/>
      <c r="T143" s="89" t="s">
        <v>16</v>
      </c>
      <c r="U143" s="89"/>
      <c r="V143" s="159" t="s">
        <v>1208</v>
      </c>
      <c r="W143" s="89"/>
      <c r="X143" s="163"/>
      <c r="Y143" s="68" t="s">
        <v>13</v>
      </c>
      <c r="Z143" s="68"/>
      <c r="AA143" s="68"/>
      <c r="AB143" s="68"/>
      <c r="AC143" s="68">
        <v>1</v>
      </c>
      <c r="AD143" s="68">
        <v>0</v>
      </c>
      <c r="AE143" s="68">
        <v>-1</v>
      </c>
      <c r="AF143" s="77" t="s">
        <v>553</v>
      </c>
      <c r="AG143" s="78" t="s">
        <v>292</v>
      </c>
      <c r="AH143" s="79" t="s">
        <v>293</v>
      </c>
      <c r="AI143" s="193"/>
      <c r="AJ143" s="68"/>
      <c r="AK143" s="68"/>
      <c r="AL143" s="68" t="s">
        <v>301</v>
      </c>
      <c r="AM143" s="68" t="s">
        <v>301</v>
      </c>
      <c r="AN143" s="68"/>
      <c r="AO143" s="163"/>
      <c r="AP143" s="163"/>
      <c r="AQ143" s="163"/>
      <c r="AR143" s="163"/>
      <c r="AS143" s="68"/>
      <c r="AT143" s="68"/>
      <c r="AU143" s="68"/>
      <c r="AV143" s="68"/>
      <c r="AW143" s="68"/>
      <c r="AX143" s="68"/>
      <c r="AY143" s="68"/>
      <c r="AZ143" s="68"/>
      <c r="BA143" s="68"/>
      <c r="BB143" s="163"/>
      <c r="BC143" s="163"/>
      <c r="BD143" s="163"/>
      <c r="BE143" s="163"/>
      <c r="BF143" s="163"/>
      <c r="BG143" s="163"/>
      <c r="BH143" s="68"/>
      <c r="BI143" s="68"/>
      <c r="BJ143" s="163"/>
      <c r="BK143" s="167"/>
      <c r="BL143" s="167"/>
      <c r="BM143" s="81" t="s">
        <v>607</v>
      </c>
      <c r="BN143" s="168" t="s">
        <v>608</v>
      </c>
    </row>
    <row r="144" spans="1:66" s="7" customFormat="1" ht="36" x14ac:dyDescent="0.55000000000000004">
      <c r="A144" s="158">
        <v>31</v>
      </c>
      <c r="B144" s="68">
        <v>134</v>
      </c>
      <c r="C144" s="68" t="s">
        <v>55</v>
      </c>
      <c r="D144" s="68" t="s">
        <v>1558</v>
      </c>
      <c r="E144" s="68" t="s">
        <v>1559</v>
      </c>
      <c r="F144" s="69" t="s">
        <v>541</v>
      </c>
      <c r="G144" s="159" t="s">
        <v>1208</v>
      </c>
      <c r="H144" s="68" t="s">
        <v>541</v>
      </c>
      <c r="I144" s="68" t="s">
        <v>55</v>
      </c>
      <c r="J144" s="104" t="s">
        <v>1560</v>
      </c>
      <c r="K144" s="89" t="s">
        <v>1351</v>
      </c>
      <c r="L144" s="68" t="s">
        <v>545</v>
      </c>
      <c r="M144" s="68" t="s">
        <v>545</v>
      </c>
      <c r="N144" s="72" t="s">
        <v>546</v>
      </c>
      <c r="O144" s="68"/>
      <c r="P144" s="161" t="s">
        <v>1561</v>
      </c>
      <c r="Q144" s="104"/>
      <c r="R144" s="104"/>
      <c r="S144" s="68"/>
      <c r="T144" s="89" t="s">
        <v>16</v>
      </c>
      <c r="U144" s="89"/>
      <c r="V144" s="159" t="s">
        <v>1208</v>
      </c>
      <c r="W144" s="89"/>
      <c r="X144" s="163"/>
      <c r="Y144" s="68" t="s">
        <v>13</v>
      </c>
      <c r="Z144" s="68" t="s">
        <v>990</v>
      </c>
      <c r="AA144" s="68"/>
      <c r="AB144" s="68"/>
      <c r="AC144" s="68">
        <v>0</v>
      </c>
      <c r="AD144" s="68">
        <v>1</v>
      </c>
      <c r="AE144" s="68">
        <v>1</v>
      </c>
      <c r="AF144" s="77" t="s">
        <v>553</v>
      </c>
      <c r="AG144" s="78" t="s">
        <v>292</v>
      </c>
      <c r="AH144" s="79" t="s">
        <v>293</v>
      </c>
      <c r="AI144" s="193"/>
      <c r="AJ144" s="68"/>
      <c r="AK144" s="68"/>
      <c r="AL144" s="68" t="s">
        <v>301</v>
      </c>
      <c r="AM144" s="68" t="s">
        <v>301</v>
      </c>
      <c r="AN144" s="68"/>
      <c r="AO144" s="163"/>
      <c r="AP144" s="163"/>
      <c r="AQ144" s="163"/>
      <c r="AR144" s="163"/>
      <c r="AS144" s="68"/>
      <c r="AT144" s="68"/>
      <c r="AU144" s="68"/>
      <c r="AV144" s="68"/>
      <c r="AW144" s="68"/>
      <c r="AX144" s="68"/>
      <c r="AY144" s="68"/>
      <c r="AZ144" s="68"/>
      <c r="BA144" s="68"/>
      <c r="BB144" s="163"/>
      <c r="BC144" s="163"/>
      <c r="BD144" s="163"/>
      <c r="BE144" s="163"/>
      <c r="BF144" s="163"/>
      <c r="BG144" s="163"/>
      <c r="BH144" s="68"/>
      <c r="BI144" s="68"/>
      <c r="BJ144" s="163"/>
      <c r="BK144" s="167"/>
      <c r="BL144" s="167"/>
      <c r="BM144" s="81" t="s">
        <v>607</v>
      </c>
      <c r="BN144" s="81" t="s">
        <v>565</v>
      </c>
    </row>
    <row r="145" spans="1:66" s="7" customFormat="1" ht="36" x14ac:dyDescent="0.55000000000000004">
      <c r="A145" s="158">
        <v>166</v>
      </c>
      <c r="B145" s="68">
        <v>173</v>
      </c>
      <c r="C145" s="68" t="s">
        <v>118</v>
      </c>
      <c r="D145" s="68" t="s">
        <v>1560</v>
      </c>
      <c r="E145" s="68"/>
      <c r="F145" s="69" t="s">
        <v>541</v>
      </c>
      <c r="G145" s="159" t="s">
        <v>1208</v>
      </c>
      <c r="H145" s="68" t="s">
        <v>541</v>
      </c>
      <c r="I145" s="68" t="s">
        <v>118</v>
      </c>
      <c r="J145" s="104" t="s">
        <v>1560</v>
      </c>
      <c r="K145" s="89" t="s">
        <v>1351</v>
      </c>
      <c r="L145" s="68" t="s">
        <v>545</v>
      </c>
      <c r="M145" s="68" t="s">
        <v>545</v>
      </c>
      <c r="N145" s="72" t="s">
        <v>546</v>
      </c>
      <c r="O145" s="68"/>
      <c r="P145" s="89" t="s">
        <v>1562</v>
      </c>
      <c r="Q145" s="104"/>
      <c r="R145" s="104"/>
      <c r="S145" s="68"/>
      <c r="T145" s="89" t="s">
        <v>16</v>
      </c>
      <c r="U145" s="89"/>
      <c r="V145" s="159" t="s">
        <v>1208</v>
      </c>
      <c r="W145" s="89"/>
      <c r="X145" s="163"/>
      <c r="Y145" s="68" t="s">
        <v>13</v>
      </c>
      <c r="Z145" s="68"/>
      <c r="AA145" s="68"/>
      <c r="AB145" s="68"/>
      <c r="AC145" s="68">
        <v>0</v>
      </c>
      <c r="AD145" s="68">
        <v>1</v>
      </c>
      <c r="AE145" s="68">
        <v>1</v>
      </c>
      <c r="AF145" s="77" t="s">
        <v>553</v>
      </c>
      <c r="AG145" s="78" t="s">
        <v>292</v>
      </c>
      <c r="AH145" s="79" t="s">
        <v>293</v>
      </c>
      <c r="AI145" s="193"/>
      <c r="AJ145" s="68"/>
      <c r="AK145" s="68"/>
      <c r="AL145" s="68" t="s">
        <v>301</v>
      </c>
      <c r="AM145" s="68" t="s">
        <v>301</v>
      </c>
      <c r="AN145" s="68"/>
      <c r="AO145" s="163"/>
      <c r="AP145" s="163"/>
      <c r="AQ145" s="163"/>
      <c r="AR145" s="163"/>
      <c r="AS145" s="68"/>
      <c r="AT145" s="68"/>
      <c r="AU145" s="68"/>
      <c r="AV145" s="68"/>
      <c r="AW145" s="68"/>
      <c r="AX145" s="68"/>
      <c r="AY145" s="68"/>
      <c r="AZ145" s="68"/>
      <c r="BA145" s="68"/>
      <c r="BB145" s="163"/>
      <c r="BC145" s="163"/>
      <c r="BD145" s="163"/>
      <c r="BE145" s="163"/>
      <c r="BF145" s="163"/>
      <c r="BG145" s="163"/>
      <c r="BH145" s="68"/>
      <c r="BI145" s="68"/>
      <c r="BJ145" s="163"/>
      <c r="BK145" s="167"/>
      <c r="BL145" s="167"/>
      <c r="BM145" s="81" t="s">
        <v>607</v>
      </c>
      <c r="BN145" s="81" t="s">
        <v>565</v>
      </c>
    </row>
    <row r="146" spans="1:66" s="7" customFormat="1" ht="36" customHeight="1" x14ac:dyDescent="0.55000000000000004">
      <c r="A146" s="158">
        <v>172</v>
      </c>
      <c r="B146" s="68">
        <v>394</v>
      </c>
      <c r="C146" s="68"/>
      <c r="D146" s="68"/>
      <c r="E146" s="68"/>
      <c r="F146" s="69" t="s">
        <v>541</v>
      </c>
      <c r="G146" s="159" t="s">
        <v>1208</v>
      </c>
      <c r="H146" s="68" t="s">
        <v>541</v>
      </c>
      <c r="I146" s="68" t="s">
        <v>618</v>
      </c>
      <c r="J146" s="104" t="s">
        <v>1560</v>
      </c>
      <c r="K146" s="89" t="s">
        <v>1351</v>
      </c>
      <c r="L146" s="68" t="s">
        <v>545</v>
      </c>
      <c r="M146" s="68" t="s">
        <v>545</v>
      </c>
      <c r="N146" s="72" t="s">
        <v>546</v>
      </c>
      <c r="O146" s="68"/>
      <c r="P146" s="161" t="s">
        <v>1563</v>
      </c>
      <c r="Q146" s="104"/>
      <c r="R146" s="104"/>
      <c r="S146" s="68"/>
      <c r="T146" s="89" t="s">
        <v>16</v>
      </c>
      <c r="U146" s="89"/>
      <c r="V146" s="159" t="s">
        <v>1208</v>
      </c>
      <c r="W146" s="89"/>
      <c r="X146" s="163"/>
      <c r="Y146" s="68" t="s">
        <v>13</v>
      </c>
      <c r="Z146" s="68"/>
      <c r="AA146" s="68"/>
      <c r="AB146" s="68"/>
      <c r="AC146" s="68">
        <v>1</v>
      </c>
      <c r="AD146" s="68">
        <v>0</v>
      </c>
      <c r="AE146" s="68">
        <v>-1</v>
      </c>
      <c r="AF146" s="77" t="s">
        <v>553</v>
      </c>
      <c r="AG146" s="78" t="s">
        <v>292</v>
      </c>
      <c r="AH146" s="79" t="s">
        <v>293</v>
      </c>
      <c r="AI146" s="193"/>
      <c r="AJ146" s="68"/>
      <c r="AK146" s="68"/>
      <c r="AL146" s="68" t="s">
        <v>301</v>
      </c>
      <c r="AM146" s="68" t="s">
        <v>301</v>
      </c>
      <c r="AN146" s="68"/>
      <c r="AO146" s="163"/>
      <c r="AP146" s="163"/>
      <c r="AQ146" s="163"/>
      <c r="AR146" s="163"/>
      <c r="AS146" s="68"/>
      <c r="AT146" s="68"/>
      <c r="AU146" s="68"/>
      <c r="AV146" s="68"/>
      <c r="AW146" s="68"/>
      <c r="AX146" s="68"/>
      <c r="AY146" s="68"/>
      <c r="AZ146" s="68"/>
      <c r="BA146" s="68"/>
      <c r="BB146" s="163"/>
      <c r="BC146" s="163"/>
      <c r="BD146" s="163"/>
      <c r="BE146" s="163"/>
      <c r="BF146" s="163"/>
      <c r="BG146" s="163"/>
      <c r="BH146" s="68"/>
      <c r="BI146" s="68"/>
      <c r="BJ146" s="163"/>
      <c r="BK146" s="167"/>
      <c r="BL146" s="167"/>
      <c r="BM146" s="81" t="s">
        <v>607</v>
      </c>
      <c r="BN146" s="81" t="s">
        <v>565</v>
      </c>
    </row>
    <row r="147" spans="1:66" s="7" customFormat="1" ht="54" x14ac:dyDescent="0.55000000000000004">
      <c r="A147" s="158" t="s">
        <v>616</v>
      </c>
      <c r="B147" s="68">
        <v>82</v>
      </c>
      <c r="C147" s="68" t="s">
        <v>840</v>
      </c>
      <c r="D147" s="68" t="s">
        <v>1564</v>
      </c>
      <c r="E147" s="68"/>
      <c r="F147" s="69" t="s">
        <v>541</v>
      </c>
      <c r="G147" s="159" t="s">
        <v>1208</v>
      </c>
      <c r="H147" s="68" t="s">
        <v>541</v>
      </c>
      <c r="I147" s="68" t="s">
        <v>618</v>
      </c>
      <c r="J147" s="104" t="s">
        <v>1564</v>
      </c>
      <c r="K147" s="89" t="s">
        <v>1210</v>
      </c>
      <c r="L147" s="68" t="s">
        <v>545</v>
      </c>
      <c r="M147" s="68" t="s">
        <v>545</v>
      </c>
      <c r="N147" s="72" t="s">
        <v>546</v>
      </c>
      <c r="O147" s="68"/>
      <c r="P147" s="89" t="s">
        <v>1565</v>
      </c>
      <c r="Q147" s="104"/>
      <c r="R147" s="104"/>
      <c r="S147" s="68"/>
      <c r="T147" s="89" t="s">
        <v>16</v>
      </c>
      <c r="U147" s="89"/>
      <c r="V147" s="159" t="s">
        <v>1208</v>
      </c>
      <c r="W147" s="89" t="s">
        <v>550</v>
      </c>
      <c r="X147" s="163"/>
      <c r="Y147" s="68" t="s">
        <v>16</v>
      </c>
      <c r="Z147" s="68" t="s">
        <v>990</v>
      </c>
      <c r="AA147" s="68"/>
      <c r="AB147" s="70"/>
      <c r="AC147" s="68">
        <v>0</v>
      </c>
      <c r="AD147" s="68">
        <v>1</v>
      </c>
      <c r="AE147" s="68">
        <v>1</v>
      </c>
      <c r="AF147" s="77" t="s">
        <v>553</v>
      </c>
      <c r="AG147" s="78" t="s">
        <v>292</v>
      </c>
      <c r="AH147" s="79" t="s">
        <v>293</v>
      </c>
      <c r="AI147" s="193"/>
      <c r="AJ147" s="68"/>
      <c r="AK147" s="68"/>
      <c r="AL147" s="68" t="s">
        <v>199</v>
      </c>
      <c r="AM147" s="68" t="s">
        <v>199</v>
      </c>
      <c r="AN147" s="68" t="s">
        <v>200</v>
      </c>
      <c r="AO147" s="163"/>
      <c r="AP147" s="163"/>
      <c r="AQ147" s="163"/>
      <c r="AR147" s="163"/>
      <c r="AS147" s="68"/>
      <c r="AT147" s="68"/>
      <c r="AU147" s="70" t="s">
        <v>1226</v>
      </c>
      <c r="AV147" s="70" t="s">
        <v>556</v>
      </c>
      <c r="AW147" s="70"/>
      <c r="AX147" s="70" t="s">
        <v>556</v>
      </c>
      <c r="AY147" s="70"/>
      <c r="AZ147" s="70" t="s">
        <v>556</v>
      </c>
      <c r="BA147" s="70"/>
      <c r="BB147" s="89" t="s">
        <v>1536</v>
      </c>
      <c r="BC147" s="163"/>
      <c r="BD147" s="163"/>
      <c r="BE147" s="163"/>
      <c r="BF147" s="163"/>
      <c r="BG147" s="163"/>
      <c r="BH147" s="68"/>
      <c r="BI147" s="68"/>
      <c r="BJ147" s="89" t="s">
        <v>1566</v>
      </c>
      <c r="BK147" s="167"/>
      <c r="BL147" s="167"/>
      <c r="BM147" s="81" t="s">
        <v>607</v>
      </c>
      <c r="BN147" s="81" t="s">
        <v>565</v>
      </c>
    </row>
    <row r="148" spans="1:66" s="7" customFormat="1" ht="36" x14ac:dyDescent="0.55000000000000004">
      <c r="A148" s="158">
        <v>191</v>
      </c>
      <c r="B148" s="68">
        <v>126</v>
      </c>
      <c r="C148" s="68" t="s">
        <v>55</v>
      </c>
      <c r="D148" s="68" t="s">
        <v>1567</v>
      </c>
      <c r="E148" s="68"/>
      <c r="F148" s="69" t="s">
        <v>541</v>
      </c>
      <c r="G148" s="159" t="s">
        <v>1208</v>
      </c>
      <c r="H148" s="68" t="s">
        <v>541</v>
      </c>
      <c r="I148" s="68" t="s">
        <v>55</v>
      </c>
      <c r="J148" s="104" t="s">
        <v>1564</v>
      </c>
      <c r="K148" s="89" t="s">
        <v>1210</v>
      </c>
      <c r="L148" s="68" t="s">
        <v>545</v>
      </c>
      <c r="M148" s="68" t="s">
        <v>545</v>
      </c>
      <c r="N148" s="72" t="s">
        <v>546</v>
      </c>
      <c r="O148" s="68"/>
      <c r="P148" s="89" t="s">
        <v>1568</v>
      </c>
      <c r="Q148" s="104"/>
      <c r="R148" s="104"/>
      <c r="S148" s="68"/>
      <c r="T148" s="89" t="s">
        <v>16</v>
      </c>
      <c r="U148" s="89"/>
      <c r="V148" s="159" t="s">
        <v>1208</v>
      </c>
      <c r="W148" s="89" t="s">
        <v>550</v>
      </c>
      <c r="X148" s="163"/>
      <c r="Y148" s="68" t="s">
        <v>16</v>
      </c>
      <c r="Z148" s="68" t="s">
        <v>990</v>
      </c>
      <c r="AA148" s="68"/>
      <c r="AB148" s="70"/>
      <c r="AC148" s="68">
        <v>0</v>
      </c>
      <c r="AD148" s="68">
        <v>1</v>
      </c>
      <c r="AE148" s="68">
        <v>1</v>
      </c>
      <c r="AF148" s="77" t="s">
        <v>553</v>
      </c>
      <c r="AG148" s="78" t="s">
        <v>292</v>
      </c>
      <c r="AH148" s="79" t="s">
        <v>293</v>
      </c>
      <c r="AI148" s="193"/>
      <c r="AJ148" s="68"/>
      <c r="AK148" s="68"/>
      <c r="AL148" s="68" t="s">
        <v>199</v>
      </c>
      <c r="AM148" s="68" t="s">
        <v>199</v>
      </c>
      <c r="AN148" s="68" t="s">
        <v>200</v>
      </c>
      <c r="AO148" s="163"/>
      <c r="AP148" s="163"/>
      <c r="AQ148" s="163"/>
      <c r="AR148" s="163"/>
      <c r="AS148" s="68"/>
      <c r="AT148" s="68"/>
      <c r="AU148" s="68" t="s">
        <v>650</v>
      </c>
      <c r="AV148" s="68"/>
      <c r="AW148" s="68"/>
      <c r="AX148" s="68"/>
      <c r="AY148" s="68"/>
      <c r="AZ148" s="68" t="s">
        <v>556</v>
      </c>
      <c r="BA148" s="68"/>
      <c r="BB148" s="89" t="s">
        <v>1569</v>
      </c>
      <c r="BC148" s="163"/>
      <c r="BD148" s="163"/>
      <c r="BE148" s="163"/>
      <c r="BF148" s="163"/>
      <c r="BG148" s="163"/>
      <c r="BH148" s="163"/>
      <c r="BI148" s="163"/>
      <c r="BJ148" s="163" t="s">
        <v>1532</v>
      </c>
      <c r="BK148" s="167"/>
      <c r="BL148" s="167"/>
      <c r="BM148" s="81" t="s">
        <v>607</v>
      </c>
      <c r="BN148" s="81" t="s">
        <v>565</v>
      </c>
    </row>
    <row r="149" spans="1:66" s="7" customFormat="1" ht="36" x14ac:dyDescent="0.55000000000000004">
      <c r="A149" s="158" t="s">
        <v>616</v>
      </c>
      <c r="B149" s="68">
        <v>395</v>
      </c>
      <c r="C149" s="68"/>
      <c r="D149" s="68"/>
      <c r="E149" s="68"/>
      <c r="F149" s="69" t="s">
        <v>541</v>
      </c>
      <c r="G149" s="159" t="s">
        <v>1208</v>
      </c>
      <c r="H149" s="68" t="s">
        <v>541</v>
      </c>
      <c r="I149" s="68" t="s">
        <v>118</v>
      </c>
      <c r="J149" s="104" t="s">
        <v>1564</v>
      </c>
      <c r="K149" s="89" t="s">
        <v>1210</v>
      </c>
      <c r="L149" s="68" t="s">
        <v>545</v>
      </c>
      <c r="M149" s="68" t="s">
        <v>545</v>
      </c>
      <c r="N149" s="72" t="s">
        <v>546</v>
      </c>
      <c r="O149" s="68"/>
      <c r="P149" s="89" t="s">
        <v>1570</v>
      </c>
      <c r="Q149" s="104"/>
      <c r="R149" s="104"/>
      <c r="S149" s="68"/>
      <c r="T149" s="89" t="s">
        <v>16</v>
      </c>
      <c r="U149" s="89"/>
      <c r="V149" s="159" t="s">
        <v>1208</v>
      </c>
      <c r="W149" s="89" t="s">
        <v>550</v>
      </c>
      <c r="X149" s="163"/>
      <c r="Y149" s="68" t="s">
        <v>16</v>
      </c>
      <c r="Z149" s="68" t="s">
        <v>990</v>
      </c>
      <c r="AA149" s="68"/>
      <c r="AB149" s="70"/>
      <c r="AC149" s="68">
        <v>1</v>
      </c>
      <c r="AD149" s="68">
        <v>0</v>
      </c>
      <c r="AE149" s="68">
        <v>-1</v>
      </c>
      <c r="AF149" s="77" t="s">
        <v>553</v>
      </c>
      <c r="AG149" s="78" t="s">
        <v>292</v>
      </c>
      <c r="AH149" s="79" t="s">
        <v>293</v>
      </c>
      <c r="AI149" s="193"/>
      <c r="AJ149" s="68"/>
      <c r="AK149" s="68"/>
      <c r="AL149" s="68" t="s">
        <v>199</v>
      </c>
      <c r="AM149" s="68" t="s">
        <v>199</v>
      </c>
      <c r="AN149" s="68" t="s">
        <v>200</v>
      </c>
      <c r="AO149" s="163"/>
      <c r="AP149" s="163"/>
      <c r="AQ149" s="163"/>
      <c r="AR149" s="163"/>
      <c r="AS149" s="68"/>
      <c r="AT149" s="68"/>
      <c r="AU149" s="68" t="s">
        <v>650</v>
      </c>
      <c r="AV149" s="78" t="s">
        <v>556</v>
      </c>
      <c r="AW149" s="68"/>
      <c r="AX149" s="68"/>
      <c r="AY149" s="68"/>
      <c r="AZ149" s="68" t="s">
        <v>556</v>
      </c>
      <c r="BA149" s="68"/>
      <c r="BB149" s="89" t="s">
        <v>1571</v>
      </c>
      <c r="BC149" s="163"/>
      <c r="BD149" s="163"/>
      <c r="BE149" s="163"/>
      <c r="BF149" s="163"/>
      <c r="BG149" s="163"/>
      <c r="BH149" s="163"/>
      <c r="BI149" s="163"/>
      <c r="BJ149" s="163" t="s">
        <v>1532</v>
      </c>
      <c r="BK149" s="167"/>
      <c r="BL149" s="167"/>
      <c r="BM149" s="81" t="s">
        <v>607</v>
      </c>
      <c r="BN149" s="81" t="s">
        <v>565</v>
      </c>
    </row>
    <row r="150" spans="1:66" s="7" customFormat="1" ht="36" x14ac:dyDescent="0.55000000000000004">
      <c r="A150" s="158">
        <v>190</v>
      </c>
      <c r="B150" s="68">
        <v>396</v>
      </c>
      <c r="C150" s="68"/>
      <c r="D150" s="68"/>
      <c r="E150" s="68"/>
      <c r="F150" s="69" t="s">
        <v>541</v>
      </c>
      <c r="G150" s="159" t="s">
        <v>1208</v>
      </c>
      <c r="H150" s="68" t="s">
        <v>541</v>
      </c>
      <c r="I150" s="68" t="s">
        <v>55</v>
      </c>
      <c r="J150" s="104" t="s">
        <v>1572</v>
      </c>
      <c r="K150" s="89" t="s">
        <v>1210</v>
      </c>
      <c r="L150" s="68" t="s">
        <v>545</v>
      </c>
      <c r="M150" s="68" t="s">
        <v>545</v>
      </c>
      <c r="N150" s="72" t="s">
        <v>546</v>
      </c>
      <c r="O150" s="68"/>
      <c r="P150" s="161" t="s">
        <v>1573</v>
      </c>
      <c r="Q150" s="104"/>
      <c r="R150" s="104"/>
      <c r="S150" s="68"/>
      <c r="T150" s="89" t="s">
        <v>16</v>
      </c>
      <c r="U150" s="89"/>
      <c r="V150" s="159" t="s">
        <v>1208</v>
      </c>
      <c r="W150" s="89"/>
      <c r="X150" s="163"/>
      <c r="Y150" s="68" t="s">
        <v>13</v>
      </c>
      <c r="Z150" s="68"/>
      <c r="AA150" s="68"/>
      <c r="AB150" s="68"/>
      <c r="AC150" s="68">
        <v>1</v>
      </c>
      <c r="AD150" s="68">
        <v>0</v>
      </c>
      <c r="AE150" s="68">
        <v>-1</v>
      </c>
      <c r="AF150" s="77" t="s">
        <v>553</v>
      </c>
      <c r="AG150" s="78" t="s">
        <v>292</v>
      </c>
      <c r="AH150" s="79" t="s">
        <v>293</v>
      </c>
      <c r="AI150" s="193"/>
      <c r="AJ150" s="68"/>
      <c r="AK150" s="68"/>
      <c r="AL150" s="68" t="s">
        <v>301</v>
      </c>
      <c r="AM150" s="68" t="s">
        <v>301</v>
      </c>
      <c r="AN150" s="68"/>
      <c r="AO150" s="163"/>
      <c r="AP150" s="163"/>
      <c r="AQ150" s="163"/>
      <c r="AR150" s="163"/>
      <c r="AS150" s="68"/>
      <c r="AT150" s="68"/>
      <c r="AU150" s="68"/>
      <c r="AV150" s="68"/>
      <c r="AW150" s="68"/>
      <c r="AX150" s="68"/>
      <c r="AY150" s="68"/>
      <c r="AZ150" s="68"/>
      <c r="BA150" s="68"/>
      <c r="BB150" s="163"/>
      <c r="BC150" s="163"/>
      <c r="BD150" s="163"/>
      <c r="BE150" s="163"/>
      <c r="BF150" s="163"/>
      <c r="BG150" s="163"/>
      <c r="BH150" s="68"/>
      <c r="BI150" s="68"/>
      <c r="BJ150" s="163"/>
      <c r="BK150" s="167"/>
      <c r="BL150" s="167"/>
      <c r="BM150" s="81" t="s">
        <v>607</v>
      </c>
      <c r="BN150" s="81" t="s">
        <v>565</v>
      </c>
    </row>
    <row r="151" spans="1:66" s="7" customFormat="1" ht="36" x14ac:dyDescent="0.55000000000000004">
      <c r="A151" s="158" t="s">
        <v>616</v>
      </c>
      <c r="B151" s="68">
        <v>397</v>
      </c>
      <c r="C151" s="68"/>
      <c r="D151" s="68"/>
      <c r="E151" s="68"/>
      <c r="F151" s="69" t="s">
        <v>541</v>
      </c>
      <c r="G151" s="159" t="s">
        <v>1208</v>
      </c>
      <c r="H151" s="68" t="s">
        <v>541</v>
      </c>
      <c r="I151" s="68" t="s">
        <v>118</v>
      </c>
      <c r="J151" s="104" t="s">
        <v>1572</v>
      </c>
      <c r="K151" s="89" t="s">
        <v>1351</v>
      </c>
      <c r="L151" s="68" t="s">
        <v>545</v>
      </c>
      <c r="M151" s="68" t="s">
        <v>545</v>
      </c>
      <c r="N151" s="72" t="s">
        <v>546</v>
      </c>
      <c r="O151" s="68"/>
      <c r="P151" s="161" t="s">
        <v>1573</v>
      </c>
      <c r="Q151" s="104"/>
      <c r="R151" s="104"/>
      <c r="S151" s="68"/>
      <c r="T151" s="89" t="s">
        <v>16</v>
      </c>
      <c r="U151" s="89"/>
      <c r="V151" s="159" t="s">
        <v>1208</v>
      </c>
      <c r="W151" s="89"/>
      <c r="X151" s="163"/>
      <c r="Y151" s="68" t="s">
        <v>13</v>
      </c>
      <c r="Z151" s="68"/>
      <c r="AA151" s="68"/>
      <c r="AB151" s="68"/>
      <c r="AC151" s="68">
        <v>1</v>
      </c>
      <c r="AD151" s="68">
        <v>0</v>
      </c>
      <c r="AE151" s="68">
        <v>-1</v>
      </c>
      <c r="AF151" s="77" t="s">
        <v>553</v>
      </c>
      <c r="AG151" s="78" t="s">
        <v>292</v>
      </c>
      <c r="AH151" s="79" t="s">
        <v>293</v>
      </c>
      <c r="AI151" s="193"/>
      <c r="AJ151" s="68"/>
      <c r="AK151" s="68"/>
      <c r="AL151" s="68" t="s">
        <v>301</v>
      </c>
      <c r="AM151" s="68" t="s">
        <v>301</v>
      </c>
      <c r="AN151" s="68"/>
      <c r="AO151" s="163"/>
      <c r="AP151" s="163"/>
      <c r="AQ151" s="163"/>
      <c r="AR151" s="163"/>
      <c r="AS151" s="68"/>
      <c r="AT151" s="68"/>
      <c r="AU151" s="68"/>
      <c r="AV151" s="68"/>
      <c r="AW151" s="68"/>
      <c r="AX151" s="68"/>
      <c r="AY151" s="68"/>
      <c r="AZ151" s="68"/>
      <c r="BA151" s="68"/>
      <c r="BB151" s="163"/>
      <c r="BC151" s="163"/>
      <c r="BD151" s="163"/>
      <c r="BE151" s="163"/>
      <c r="BF151" s="163"/>
      <c r="BG151" s="163"/>
      <c r="BH151" s="68"/>
      <c r="BI151" s="68"/>
      <c r="BJ151" s="163"/>
      <c r="BK151" s="167"/>
      <c r="BL151" s="167"/>
      <c r="BM151" s="81" t="s">
        <v>607</v>
      </c>
      <c r="BN151" s="81" t="s">
        <v>565</v>
      </c>
    </row>
    <row r="152" spans="1:66" s="7" customFormat="1" ht="36" customHeight="1" x14ac:dyDescent="0.55000000000000004">
      <c r="A152" s="158" t="s">
        <v>616</v>
      </c>
      <c r="B152" s="68">
        <v>398</v>
      </c>
      <c r="C152" s="68"/>
      <c r="D152" s="68"/>
      <c r="E152" s="68"/>
      <c r="F152" s="69" t="s">
        <v>541</v>
      </c>
      <c r="G152" s="159" t="s">
        <v>1208</v>
      </c>
      <c r="H152" s="68" t="s">
        <v>541</v>
      </c>
      <c r="I152" s="68" t="s">
        <v>618</v>
      </c>
      <c r="J152" s="104" t="s">
        <v>1572</v>
      </c>
      <c r="K152" s="89" t="s">
        <v>1351</v>
      </c>
      <c r="L152" s="68" t="s">
        <v>545</v>
      </c>
      <c r="M152" s="68" t="s">
        <v>545</v>
      </c>
      <c r="N152" s="72" t="s">
        <v>546</v>
      </c>
      <c r="O152" s="68"/>
      <c r="P152" s="161" t="s">
        <v>1573</v>
      </c>
      <c r="Q152" s="104"/>
      <c r="R152" s="104"/>
      <c r="S152" s="68"/>
      <c r="T152" s="89" t="s">
        <v>16</v>
      </c>
      <c r="U152" s="89"/>
      <c r="V152" s="159" t="s">
        <v>1208</v>
      </c>
      <c r="W152" s="89"/>
      <c r="X152" s="163"/>
      <c r="Y152" s="68" t="s">
        <v>13</v>
      </c>
      <c r="Z152" s="68"/>
      <c r="AA152" s="68"/>
      <c r="AB152" s="68"/>
      <c r="AC152" s="68">
        <v>1</v>
      </c>
      <c r="AD152" s="68">
        <v>0</v>
      </c>
      <c r="AE152" s="68">
        <v>-1</v>
      </c>
      <c r="AF152" s="77" t="s">
        <v>553</v>
      </c>
      <c r="AG152" s="78" t="s">
        <v>292</v>
      </c>
      <c r="AH152" s="79" t="s">
        <v>293</v>
      </c>
      <c r="AI152" s="193"/>
      <c r="AJ152" s="68"/>
      <c r="AK152" s="68"/>
      <c r="AL152" s="68" t="s">
        <v>301</v>
      </c>
      <c r="AM152" s="68" t="s">
        <v>301</v>
      </c>
      <c r="AN152" s="68"/>
      <c r="AO152" s="163"/>
      <c r="AP152" s="163"/>
      <c r="AQ152" s="163"/>
      <c r="AR152" s="163"/>
      <c r="AS152" s="68"/>
      <c r="AT152" s="68"/>
      <c r="AU152" s="68"/>
      <c r="AV152" s="68"/>
      <c r="AW152" s="68"/>
      <c r="AX152" s="68"/>
      <c r="AY152" s="68"/>
      <c r="AZ152" s="68"/>
      <c r="BA152" s="68"/>
      <c r="BB152" s="163"/>
      <c r="BC152" s="163"/>
      <c r="BD152" s="163"/>
      <c r="BE152" s="163"/>
      <c r="BF152" s="163"/>
      <c r="BG152" s="163"/>
      <c r="BH152" s="68"/>
      <c r="BI152" s="68"/>
      <c r="BJ152" s="163"/>
      <c r="BK152" s="167"/>
      <c r="BL152" s="167"/>
      <c r="BM152" s="81" t="s">
        <v>607</v>
      </c>
      <c r="BN152" s="81" t="s">
        <v>565</v>
      </c>
    </row>
    <row r="153" spans="1:66" s="7" customFormat="1" ht="36" x14ac:dyDescent="0.55000000000000004">
      <c r="A153" s="158">
        <v>160</v>
      </c>
      <c r="B153" s="68">
        <v>399</v>
      </c>
      <c r="C153" s="68"/>
      <c r="D153" s="68"/>
      <c r="E153" s="68"/>
      <c r="F153" s="69" t="s">
        <v>541</v>
      </c>
      <c r="G153" s="159" t="s">
        <v>1208</v>
      </c>
      <c r="H153" s="68" t="s">
        <v>541</v>
      </c>
      <c r="I153" s="68" t="s">
        <v>55</v>
      </c>
      <c r="J153" s="104" t="s">
        <v>1574</v>
      </c>
      <c r="K153" s="89" t="s">
        <v>1351</v>
      </c>
      <c r="L153" s="68" t="s">
        <v>545</v>
      </c>
      <c r="M153" s="68" t="s">
        <v>545</v>
      </c>
      <c r="N153" s="72" t="s">
        <v>546</v>
      </c>
      <c r="O153" s="68"/>
      <c r="P153" s="161" t="s">
        <v>1573</v>
      </c>
      <c r="Q153" s="104"/>
      <c r="R153" s="104"/>
      <c r="S153" s="68"/>
      <c r="T153" s="89" t="s">
        <v>16</v>
      </c>
      <c r="U153" s="89"/>
      <c r="V153" s="159" t="s">
        <v>1208</v>
      </c>
      <c r="W153" s="89"/>
      <c r="X153" s="163"/>
      <c r="Y153" s="68" t="s">
        <v>13</v>
      </c>
      <c r="Z153" s="68"/>
      <c r="AA153" s="68"/>
      <c r="AB153" s="68"/>
      <c r="AC153" s="68">
        <v>1</v>
      </c>
      <c r="AD153" s="68">
        <v>0</v>
      </c>
      <c r="AE153" s="68">
        <v>-1</v>
      </c>
      <c r="AF153" s="77" t="s">
        <v>553</v>
      </c>
      <c r="AG153" s="78" t="s">
        <v>292</v>
      </c>
      <c r="AH153" s="79" t="s">
        <v>293</v>
      </c>
      <c r="AI153" s="193"/>
      <c r="AJ153" s="68"/>
      <c r="AK153" s="68"/>
      <c r="AL153" s="68" t="s">
        <v>301</v>
      </c>
      <c r="AM153" s="68" t="s">
        <v>301</v>
      </c>
      <c r="AN153" s="68"/>
      <c r="AO153" s="163"/>
      <c r="AP153" s="163"/>
      <c r="AQ153" s="163"/>
      <c r="AR153" s="163"/>
      <c r="AS153" s="68"/>
      <c r="AT153" s="68"/>
      <c r="AU153" s="68"/>
      <c r="AV153" s="68"/>
      <c r="AW153" s="68"/>
      <c r="AX153" s="68"/>
      <c r="AY153" s="68"/>
      <c r="AZ153" s="68"/>
      <c r="BA153" s="68"/>
      <c r="BB153" s="163"/>
      <c r="BC153" s="163"/>
      <c r="BD153" s="163"/>
      <c r="BE153" s="163"/>
      <c r="BF153" s="163"/>
      <c r="BG153" s="163"/>
      <c r="BH153" s="68"/>
      <c r="BI153" s="68"/>
      <c r="BJ153" s="163"/>
      <c r="BK153" s="167"/>
      <c r="BL153" s="167"/>
      <c r="BM153" s="81" t="s">
        <v>607</v>
      </c>
      <c r="BN153" s="81" t="s">
        <v>565</v>
      </c>
    </row>
    <row r="154" spans="1:66" s="7" customFormat="1" ht="36" customHeight="1" x14ac:dyDescent="0.55000000000000004">
      <c r="A154" s="158" t="s">
        <v>616</v>
      </c>
      <c r="B154" s="68">
        <v>400</v>
      </c>
      <c r="C154" s="68"/>
      <c r="D154" s="68"/>
      <c r="E154" s="68"/>
      <c r="F154" s="69" t="s">
        <v>541</v>
      </c>
      <c r="G154" s="159" t="s">
        <v>1208</v>
      </c>
      <c r="H154" s="68" t="s">
        <v>541</v>
      </c>
      <c r="I154" s="68" t="s">
        <v>118</v>
      </c>
      <c r="J154" s="104" t="s">
        <v>1574</v>
      </c>
      <c r="K154" s="89" t="s">
        <v>1351</v>
      </c>
      <c r="L154" s="68" t="s">
        <v>545</v>
      </c>
      <c r="M154" s="68" t="s">
        <v>545</v>
      </c>
      <c r="N154" s="72" t="s">
        <v>546</v>
      </c>
      <c r="O154" s="68"/>
      <c r="P154" s="161" t="s">
        <v>1573</v>
      </c>
      <c r="Q154" s="104"/>
      <c r="R154" s="104"/>
      <c r="S154" s="68"/>
      <c r="T154" s="89" t="s">
        <v>16</v>
      </c>
      <c r="U154" s="89"/>
      <c r="V154" s="159" t="s">
        <v>1208</v>
      </c>
      <c r="W154" s="89"/>
      <c r="X154" s="163"/>
      <c r="Y154" s="68" t="s">
        <v>13</v>
      </c>
      <c r="Z154" s="68"/>
      <c r="AA154" s="125"/>
      <c r="AB154" s="68"/>
      <c r="AC154" s="68">
        <v>1</v>
      </c>
      <c r="AD154" s="68">
        <v>0</v>
      </c>
      <c r="AE154" s="68">
        <v>-1</v>
      </c>
      <c r="AF154" s="77" t="s">
        <v>553</v>
      </c>
      <c r="AG154" s="78" t="s">
        <v>292</v>
      </c>
      <c r="AH154" s="79" t="s">
        <v>293</v>
      </c>
      <c r="AI154" s="193"/>
      <c r="AJ154" s="68"/>
      <c r="AK154" s="68"/>
      <c r="AL154" s="68" t="s">
        <v>301</v>
      </c>
      <c r="AM154" s="68" t="s">
        <v>301</v>
      </c>
      <c r="AN154" s="68"/>
      <c r="AO154" s="163"/>
      <c r="AP154" s="163"/>
      <c r="AQ154" s="163"/>
      <c r="AR154" s="163"/>
      <c r="AS154" s="68"/>
      <c r="AT154" s="68"/>
      <c r="AU154" s="68"/>
      <c r="AV154" s="68"/>
      <c r="AW154" s="68"/>
      <c r="AX154" s="68"/>
      <c r="AY154" s="68"/>
      <c r="AZ154" s="68"/>
      <c r="BA154" s="68"/>
      <c r="BB154" s="163"/>
      <c r="BC154" s="163"/>
      <c r="BD154" s="163"/>
      <c r="BE154" s="163"/>
      <c r="BF154" s="163"/>
      <c r="BG154" s="163"/>
      <c r="BH154" s="68"/>
      <c r="BI154" s="68"/>
      <c r="BJ154" s="163"/>
      <c r="BK154" s="167" t="s">
        <v>13</v>
      </c>
      <c r="BL154" s="167"/>
      <c r="BM154" s="81" t="s">
        <v>607</v>
      </c>
      <c r="BN154" s="81" t="s">
        <v>565</v>
      </c>
    </row>
    <row r="155" spans="1:66" s="7" customFormat="1" ht="22.5" customHeight="1" x14ac:dyDescent="0.55000000000000004">
      <c r="A155" s="158" t="s">
        <v>616</v>
      </c>
      <c r="B155" s="68">
        <v>401</v>
      </c>
      <c r="C155" s="68"/>
      <c r="D155" s="68"/>
      <c r="E155" s="68"/>
      <c r="F155" s="69" t="s">
        <v>541</v>
      </c>
      <c r="G155" s="159" t="s">
        <v>1208</v>
      </c>
      <c r="H155" s="68" t="s">
        <v>541</v>
      </c>
      <c r="I155" s="68" t="s">
        <v>618</v>
      </c>
      <c r="J155" s="104" t="s">
        <v>1574</v>
      </c>
      <c r="K155" s="89" t="s">
        <v>1351</v>
      </c>
      <c r="L155" s="68" t="s">
        <v>545</v>
      </c>
      <c r="M155" s="68" t="s">
        <v>545</v>
      </c>
      <c r="N155" s="72" t="s">
        <v>546</v>
      </c>
      <c r="O155" s="68"/>
      <c r="P155" s="161" t="s">
        <v>1573</v>
      </c>
      <c r="Q155" s="104"/>
      <c r="R155" s="104"/>
      <c r="S155" s="68"/>
      <c r="T155" s="89" t="s">
        <v>16</v>
      </c>
      <c r="U155" s="89"/>
      <c r="V155" s="159" t="s">
        <v>1208</v>
      </c>
      <c r="W155" s="89"/>
      <c r="X155" s="163"/>
      <c r="Y155" s="68" t="s">
        <v>13</v>
      </c>
      <c r="Z155" s="75"/>
      <c r="AA155" s="68"/>
      <c r="AB155" s="97"/>
      <c r="AC155" s="68">
        <v>1</v>
      </c>
      <c r="AD155" s="68">
        <v>0</v>
      </c>
      <c r="AE155" s="68">
        <v>-1</v>
      </c>
      <c r="AF155" s="77" t="s">
        <v>553</v>
      </c>
      <c r="AG155" s="78" t="s">
        <v>292</v>
      </c>
      <c r="AH155" s="79" t="s">
        <v>293</v>
      </c>
      <c r="AI155" s="193"/>
      <c r="AJ155" s="68"/>
      <c r="AK155" s="68"/>
      <c r="AL155" s="68" t="s">
        <v>301</v>
      </c>
      <c r="AM155" s="68" t="s">
        <v>301</v>
      </c>
      <c r="AN155" s="68"/>
      <c r="AO155" s="163"/>
      <c r="AP155" s="163"/>
      <c r="AQ155" s="163"/>
      <c r="AR155" s="163"/>
      <c r="AS155" s="68"/>
      <c r="AT155" s="68"/>
      <c r="AU155" s="68"/>
      <c r="AV155" s="68"/>
      <c r="AW155" s="68"/>
      <c r="AX155" s="68"/>
      <c r="AY155" s="68"/>
      <c r="AZ155" s="68"/>
      <c r="BA155" s="68"/>
      <c r="BB155" s="163"/>
      <c r="BC155" s="163"/>
      <c r="BD155" s="163"/>
      <c r="BE155" s="163"/>
      <c r="BF155" s="163"/>
      <c r="BG155" s="163"/>
      <c r="BH155" s="68"/>
      <c r="BI155" s="68"/>
      <c r="BJ155" s="163"/>
      <c r="BK155" s="167"/>
      <c r="BL155" s="167"/>
      <c r="BM155" s="81" t="s">
        <v>607</v>
      </c>
      <c r="BN155" s="81" t="s">
        <v>565</v>
      </c>
    </row>
    <row r="156" spans="1:66" s="7" customFormat="1" ht="22.5" customHeight="1" x14ac:dyDescent="0.55000000000000004">
      <c r="A156" s="158">
        <v>186</v>
      </c>
      <c r="B156" s="68">
        <v>136</v>
      </c>
      <c r="C156" s="68" t="s">
        <v>55</v>
      </c>
      <c r="D156" s="68" t="s">
        <v>1575</v>
      </c>
      <c r="E156" s="68" t="s">
        <v>1576</v>
      </c>
      <c r="F156" s="69" t="s">
        <v>541</v>
      </c>
      <c r="G156" s="159" t="s">
        <v>1208</v>
      </c>
      <c r="H156" s="68" t="s">
        <v>541</v>
      </c>
      <c r="I156" s="68" t="s">
        <v>55</v>
      </c>
      <c r="J156" s="104" t="s">
        <v>1577</v>
      </c>
      <c r="K156" s="89" t="s">
        <v>1351</v>
      </c>
      <c r="L156" s="68" t="s">
        <v>545</v>
      </c>
      <c r="M156" s="68" t="s">
        <v>545</v>
      </c>
      <c r="N156" s="72" t="s">
        <v>546</v>
      </c>
      <c r="O156" s="68"/>
      <c r="P156" s="89" t="s">
        <v>1578</v>
      </c>
      <c r="Q156" s="104"/>
      <c r="R156" s="104"/>
      <c r="S156" s="68"/>
      <c r="T156" s="89" t="s">
        <v>16</v>
      </c>
      <c r="U156" s="89"/>
      <c r="V156" s="159" t="s">
        <v>1208</v>
      </c>
      <c r="W156" s="89"/>
      <c r="X156" s="163"/>
      <c r="Y156" s="68" t="s">
        <v>13</v>
      </c>
      <c r="Z156" s="75" t="s">
        <v>990</v>
      </c>
      <c r="AA156" s="68"/>
      <c r="AB156" s="97"/>
      <c r="AC156" s="68">
        <v>0</v>
      </c>
      <c r="AD156" s="68">
        <v>1</v>
      </c>
      <c r="AE156" s="68">
        <v>1</v>
      </c>
      <c r="AF156" s="77" t="s">
        <v>553</v>
      </c>
      <c r="AG156" s="78" t="s">
        <v>292</v>
      </c>
      <c r="AH156" s="79" t="s">
        <v>293</v>
      </c>
      <c r="AI156" s="193"/>
      <c r="AJ156" s="68"/>
      <c r="AK156" s="68"/>
      <c r="AL156" s="68" t="s">
        <v>301</v>
      </c>
      <c r="AM156" s="68" t="s">
        <v>301</v>
      </c>
      <c r="AN156" s="68"/>
      <c r="AO156" s="163"/>
      <c r="AP156" s="163"/>
      <c r="AQ156" s="163"/>
      <c r="AR156" s="163"/>
      <c r="AS156" s="68"/>
      <c r="AT156" s="68"/>
      <c r="AU156" s="68"/>
      <c r="AV156" s="68"/>
      <c r="AW156" s="68"/>
      <c r="AX156" s="68"/>
      <c r="AY156" s="68"/>
      <c r="AZ156" s="68"/>
      <c r="BA156" s="68"/>
      <c r="BB156" s="163"/>
      <c r="BC156" s="163"/>
      <c r="BD156" s="163"/>
      <c r="BE156" s="163"/>
      <c r="BF156" s="163"/>
      <c r="BG156" s="163"/>
      <c r="BH156" s="68"/>
      <c r="BI156" s="68"/>
      <c r="BJ156" s="163"/>
      <c r="BK156" s="167"/>
      <c r="BL156" s="167"/>
      <c r="BM156" s="81" t="s">
        <v>607</v>
      </c>
      <c r="BN156" s="81" t="s">
        <v>565</v>
      </c>
    </row>
    <row r="157" spans="1:66" s="7" customFormat="1" ht="22.5" customHeight="1" x14ac:dyDescent="0.55000000000000004">
      <c r="A157" s="158" t="s">
        <v>616</v>
      </c>
      <c r="B157" s="68">
        <v>402</v>
      </c>
      <c r="C157" s="68"/>
      <c r="D157" s="68"/>
      <c r="E157" s="68"/>
      <c r="F157" s="69" t="s">
        <v>541</v>
      </c>
      <c r="G157" s="159" t="s">
        <v>1208</v>
      </c>
      <c r="H157" s="68" t="s">
        <v>541</v>
      </c>
      <c r="I157" s="68" t="s">
        <v>118</v>
      </c>
      <c r="J157" s="104" t="s">
        <v>1577</v>
      </c>
      <c r="K157" s="89" t="s">
        <v>1351</v>
      </c>
      <c r="L157" s="68" t="s">
        <v>545</v>
      </c>
      <c r="M157" s="68" t="s">
        <v>545</v>
      </c>
      <c r="N157" s="72" t="s">
        <v>546</v>
      </c>
      <c r="O157" s="68"/>
      <c r="P157" s="161" t="s">
        <v>1579</v>
      </c>
      <c r="Q157" s="104"/>
      <c r="R157" s="104"/>
      <c r="S157" s="68"/>
      <c r="T157" s="89" t="s">
        <v>16</v>
      </c>
      <c r="U157" s="89"/>
      <c r="V157" s="159" t="s">
        <v>1208</v>
      </c>
      <c r="W157" s="89"/>
      <c r="X157" s="163"/>
      <c r="Y157" s="68" t="s">
        <v>13</v>
      </c>
      <c r="Z157" s="75"/>
      <c r="AA157" s="68"/>
      <c r="AB157" s="97"/>
      <c r="AC157" s="68">
        <v>1</v>
      </c>
      <c r="AD157" s="68">
        <v>0</v>
      </c>
      <c r="AE157" s="68">
        <v>-1</v>
      </c>
      <c r="AF157" s="77" t="s">
        <v>553</v>
      </c>
      <c r="AG157" s="78" t="s">
        <v>292</v>
      </c>
      <c r="AH157" s="79" t="s">
        <v>293</v>
      </c>
      <c r="AI157" s="193"/>
      <c r="AJ157" s="68"/>
      <c r="AK157" s="68"/>
      <c r="AL157" s="68" t="s">
        <v>301</v>
      </c>
      <c r="AM157" s="68" t="s">
        <v>301</v>
      </c>
      <c r="AN157" s="68"/>
      <c r="AO157" s="163"/>
      <c r="AP157" s="163"/>
      <c r="AQ157" s="163"/>
      <c r="AR157" s="163"/>
      <c r="AS157" s="68"/>
      <c r="AT157" s="68"/>
      <c r="AU157" s="68"/>
      <c r="AV157" s="68"/>
      <c r="AW157" s="68"/>
      <c r="AX157" s="68"/>
      <c r="AY157" s="68"/>
      <c r="AZ157" s="68"/>
      <c r="BA157" s="68"/>
      <c r="BB157" s="163"/>
      <c r="BC157" s="163"/>
      <c r="BD157" s="163"/>
      <c r="BE157" s="163"/>
      <c r="BF157" s="163"/>
      <c r="BG157" s="163"/>
      <c r="BH157" s="68"/>
      <c r="BI157" s="68"/>
      <c r="BJ157" s="163"/>
      <c r="BK157" s="167"/>
      <c r="BL157" s="167"/>
      <c r="BM157" s="81" t="s">
        <v>607</v>
      </c>
      <c r="BN157" s="81" t="s">
        <v>565</v>
      </c>
    </row>
    <row r="158" spans="1:66" s="7" customFormat="1" ht="36" x14ac:dyDescent="0.55000000000000004">
      <c r="A158" s="158" t="s">
        <v>616</v>
      </c>
      <c r="B158" s="68">
        <v>403</v>
      </c>
      <c r="C158" s="68"/>
      <c r="D158" s="68"/>
      <c r="E158" s="68"/>
      <c r="F158" s="69" t="s">
        <v>541</v>
      </c>
      <c r="G158" s="159" t="s">
        <v>1208</v>
      </c>
      <c r="H158" s="68" t="s">
        <v>541</v>
      </c>
      <c r="I158" s="68" t="s">
        <v>618</v>
      </c>
      <c r="J158" s="104" t="s">
        <v>1577</v>
      </c>
      <c r="K158" s="89" t="s">
        <v>1351</v>
      </c>
      <c r="L158" s="68" t="s">
        <v>545</v>
      </c>
      <c r="M158" s="68" t="s">
        <v>545</v>
      </c>
      <c r="N158" s="72" t="s">
        <v>546</v>
      </c>
      <c r="O158" s="68"/>
      <c r="P158" s="161" t="s">
        <v>1580</v>
      </c>
      <c r="Q158" s="104"/>
      <c r="R158" s="104"/>
      <c r="S158" s="68"/>
      <c r="T158" s="89" t="s">
        <v>16</v>
      </c>
      <c r="U158" s="89"/>
      <c r="V158" s="159" t="s">
        <v>1208</v>
      </c>
      <c r="W158" s="89"/>
      <c r="X158" s="163"/>
      <c r="Y158" s="68" t="s">
        <v>13</v>
      </c>
      <c r="Z158" s="68"/>
      <c r="AA158" s="88"/>
      <c r="AB158" s="68"/>
      <c r="AC158" s="68">
        <v>1</v>
      </c>
      <c r="AD158" s="68">
        <v>0</v>
      </c>
      <c r="AE158" s="68">
        <v>-1</v>
      </c>
      <c r="AF158" s="77" t="s">
        <v>553</v>
      </c>
      <c r="AG158" s="78" t="s">
        <v>292</v>
      </c>
      <c r="AH158" s="79" t="s">
        <v>293</v>
      </c>
      <c r="AI158" s="193"/>
      <c r="AJ158" s="68"/>
      <c r="AK158" s="68"/>
      <c r="AL158" s="68" t="s">
        <v>301</v>
      </c>
      <c r="AM158" s="68" t="s">
        <v>301</v>
      </c>
      <c r="AN158" s="68"/>
      <c r="AO158" s="163"/>
      <c r="AP158" s="163"/>
      <c r="AQ158" s="163"/>
      <c r="AR158" s="163"/>
      <c r="AS158" s="68"/>
      <c r="AT158" s="68"/>
      <c r="AU158" s="68"/>
      <c r="AV158" s="68"/>
      <c r="AW158" s="68"/>
      <c r="AX158" s="68"/>
      <c r="AY158" s="68"/>
      <c r="AZ158" s="68"/>
      <c r="BA158" s="68"/>
      <c r="BB158" s="163"/>
      <c r="BC158" s="163"/>
      <c r="BD158" s="163"/>
      <c r="BE158" s="163"/>
      <c r="BF158" s="163"/>
      <c r="BG158" s="163"/>
      <c r="BH158" s="68"/>
      <c r="BI158" s="68"/>
      <c r="BJ158" s="163"/>
      <c r="BK158" s="167"/>
      <c r="BL158" s="167"/>
      <c r="BM158" s="81" t="s">
        <v>607</v>
      </c>
      <c r="BN158" s="81" t="s">
        <v>565</v>
      </c>
    </row>
    <row r="159" spans="1:66" s="7" customFormat="1" ht="36" x14ac:dyDescent="0.55000000000000004">
      <c r="A159" s="158">
        <v>187</v>
      </c>
      <c r="B159" s="68">
        <v>404</v>
      </c>
      <c r="C159" s="68"/>
      <c r="D159" s="68"/>
      <c r="E159" s="68"/>
      <c r="F159" s="69" t="s">
        <v>541</v>
      </c>
      <c r="G159" s="159" t="s">
        <v>1208</v>
      </c>
      <c r="H159" s="68" t="s">
        <v>541</v>
      </c>
      <c r="I159" s="68" t="s">
        <v>55</v>
      </c>
      <c r="J159" s="104" t="s">
        <v>1581</v>
      </c>
      <c r="K159" s="89" t="s">
        <v>1351</v>
      </c>
      <c r="L159" s="68" t="s">
        <v>545</v>
      </c>
      <c r="M159" s="68" t="s">
        <v>545</v>
      </c>
      <c r="N159" s="72" t="s">
        <v>546</v>
      </c>
      <c r="O159" s="68"/>
      <c r="P159" s="161" t="s">
        <v>1582</v>
      </c>
      <c r="Q159" s="104"/>
      <c r="R159" s="104"/>
      <c r="S159" s="68"/>
      <c r="T159" s="89" t="s">
        <v>16</v>
      </c>
      <c r="U159" s="89"/>
      <c r="V159" s="159" t="s">
        <v>1208</v>
      </c>
      <c r="W159" s="89"/>
      <c r="X159" s="163"/>
      <c r="Y159" s="68" t="s">
        <v>13</v>
      </c>
      <c r="Z159" s="68"/>
      <c r="AA159" s="68"/>
      <c r="AB159" s="68"/>
      <c r="AC159" s="68">
        <v>1</v>
      </c>
      <c r="AD159" s="68">
        <v>0</v>
      </c>
      <c r="AE159" s="68">
        <v>-1</v>
      </c>
      <c r="AF159" s="77" t="s">
        <v>553</v>
      </c>
      <c r="AG159" s="78" t="s">
        <v>292</v>
      </c>
      <c r="AH159" s="79" t="s">
        <v>293</v>
      </c>
      <c r="AI159" s="193"/>
      <c r="AJ159" s="68"/>
      <c r="AK159" s="68"/>
      <c r="AL159" s="68" t="s">
        <v>301</v>
      </c>
      <c r="AM159" s="68" t="s">
        <v>301</v>
      </c>
      <c r="AN159" s="68"/>
      <c r="AO159" s="163"/>
      <c r="AP159" s="163"/>
      <c r="AQ159" s="163"/>
      <c r="AR159" s="163"/>
      <c r="AS159" s="68"/>
      <c r="AT159" s="68"/>
      <c r="AU159" s="68"/>
      <c r="AV159" s="68"/>
      <c r="AW159" s="68"/>
      <c r="AX159" s="68"/>
      <c r="AY159" s="68"/>
      <c r="AZ159" s="68"/>
      <c r="BA159" s="68"/>
      <c r="BB159" s="163"/>
      <c r="BC159" s="163"/>
      <c r="BD159" s="163"/>
      <c r="BE159" s="163"/>
      <c r="BF159" s="163"/>
      <c r="BG159" s="163"/>
      <c r="BH159" s="68"/>
      <c r="BI159" s="68"/>
      <c r="BJ159" s="163"/>
      <c r="BK159" s="167"/>
      <c r="BL159" s="167"/>
      <c r="BM159" s="81" t="s">
        <v>607</v>
      </c>
      <c r="BN159" s="81" t="s">
        <v>565</v>
      </c>
    </row>
    <row r="160" spans="1:66" s="7" customFormat="1" ht="36" x14ac:dyDescent="0.55000000000000004">
      <c r="A160" s="158" t="s">
        <v>616</v>
      </c>
      <c r="B160" s="68">
        <v>405</v>
      </c>
      <c r="C160" s="68"/>
      <c r="D160" s="68"/>
      <c r="E160" s="68"/>
      <c r="F160" s="69" t="s">
        <v>541</v>
      </c>
      <c r="G160" s="159" t="s">
        <v>1208</v>
      </c>
      <c r="H160" s="68" t="s">
        <v>541</v>
      </c>
      <c r="I160" s="68" t="s">
        <v>118</v>
      </c>
      <c r="J160" s="104" t="s">
        <v>1581</v>
      </c>
      <c r="K160" s="89" t="s">
        <v>1351</v>
      </c>
      <c r="L160" s="68" t="s">
        <v>545</v>
      </c>
      <c r="M160" s="68" t="s">
        <v>545</v>
      </c>
      <c r="N160" s="72" t="s">
        <v>546</v>
      </c>
      <c r="O160" s="68"/>
      <c r="P160" s="161" t="s">
        <v>1582</v>
      </c>
      <c r="Q160" s="104"/>
      <c r="R160" s="104"/>
      <c r="S160" s="68"/>
      <c r="T160" s="89" t="s">
        <v>16</v>
      </c>
      <c r="U160" s="89"/>
      <c r="V160" s="159" t="s">
        <v>1208</v>
      </c>
      <c r="W160" s="89"/>
      <c r="X160" s="163"/>
      <c r="Y160" s="68" t="s">
        <v>13</v>
      </c>
      <c r="Z160" s="68"/>
      <c r="AA160" s="68"/>
      <c r="AB160" s="68"/>
      <c r="AC160" s="68">
        <v>1</v>
      </c>
      <c r="AD160" s="68">
        <v>0</v>
      </c>
      <c r="AE160" s="68">
        <v>-1</v>
      </c>
      <c r="AF160" s="77" t="s">
        <v>553</v>
      </c>
      <c r="AG160" s="78" t="s">
        <v>292</v>
      </c>
      <c r="AH160" s="79" t="s">
        <v>293</v>
      </c>
      <c r="AI160" s="193"/>
      <c r="AJ160" s="68"/>
      <c r="AK160" s="68"/>
      <c r="AL160" s="68" t="s">
        <v>301</v>
      </c>
      <c r="AM160" s="68" t="s">
        <v>301</v>
      </c>
      <c r="AN160" s="68"/>
      <c r="AO160" s="163"/>
      <c r="AP160" s="163"/>
      <c r="AQ160" s="163"/>
      <c r="AR160" s="163"/>
      <c r="AS160" s="68"/>
      <c r="AT160" s="68"/>
      <c r="AU160" s="68"/>
      <c r="AV160" s="68"/>
      <c r="AW160" s="68"/>
      <c r="AX160" s="68"/>
      <c r="AY160" s="68"/>
      <c r="AZ160" s="68"/>
      <c r="BA160" s="68"/>
      <c r="BB160" s="163"/>
      <c r="BC160" s="163"/>
      <c r="BD160" s="163"/>
      <c r="BE160" s="163"/>
      <c r="BF160" s="163"/>
      <c r="BG160" s="163"/>
      <c r="BH160" s="68"/>
      <c r="BI160" s="68"/>
      <c r="BJ160" s="163"/>
      <c r="BK160" s="167"/>
      <c r="BL160" s="167"/>
      <c r="BM160" s="81" t="s">
        <v>607</v>
      </c>
      <c r="BN160" s="81" t="s">
        <v>565</v>
      </c>
    </row>
    <row r="161" spans="1:66" s="7" customFormat="1" ht="36" x14ac:dyDescent="0.55000000000000004">
      <c r="A161" s="158" t="s">
        <v>616</v>
      </c>
      <c r="B161" s="68">
        <v>406</v>
      </c>
      <c r="C161" s="68"/>
      <c r="D161" s="68"/>
      <c r="E161" s="68"/>
      <c r="F161" s="69" t="s">
        <v>541</v>
      </c>
      <c r="G161" s="159" t="s">
        <v>1208</v>
      </c>
      <c r="H161" s="68" t="s">
        <v>541</v>
      </c>
      <c r="I161" s="68" t="s">
        <v>618</v>
      </c>
      <c r="J161" s="104" t="s">
        <v>1581</v>
      </c>
      <c r="K161" s="89" t="s">
        <v>1351</v>
      </c>
      <c r="L161" s="68" t="s">
        <v>545</v>
      </c>
      <c r="M161" s="68" t="s">
        <v>545</v>
      </c>
      <c r="N161" s="72" t="s">
        <v>546</v>
      </c>
      <c r="O161" s="68"/>
      <c r="P161" s="161" t="s">
        <v>1582</v>
      </c>
      <c r="Q161" s="104"/>
      <c r="R161" s="104"/>
      <c r="S161" s="68"/>
      <c r="T161" s="89" t="s">
        <v>16</v>
      </c>
      <c r="U161" s="89"/>
      <c r="V161" s="159" t="s">
        <v>1208</v>
      </c>
      <c r="W161" s="89"/>
      <c r="X161" s="163"/>
      <c r="Y161" s="68" t="s">
        <v>13</v>
      </c>
      <c r="Z161" s="68"/>
      <c r="AA161" s="68"/>
      <c r="AB161" s="68"/>
      <c r="AC161" s="68">
        <v>1</v>
      </c>
      <c r="AD161" s="68">
        <v>0</v>
      </c>
      <c r="AE161" s="68">
        <v>-1</v>
      </c>
      <c r="AF161" s="77" t="s">
        <v>553</v>
      </c>
      <c r="AG161" s="78" t="s">
        <v>292</v>
      </c>
      <c r="AH161" s="79" t="s">
        <v>293</v>
      </c>
      <c r="AI161" s="193"/>
      <c r="AJ161" s="68"/>
      <c r="AK161" s="68"/>
      <c r="AL161" s="68" t="s">
        <v>301</v>
      </c>
      <c r="AM161" s="68" t="s">
        <v>301</v>
      </c>
      <c r="AN161" s="68"/>
      <c r="AO161" s="163"/>
      <c r="AP161" s="163"/>
      <c r="AQ161" s="163"/>
      <c r="AR161" s="163"/>
      <c r="AS161" s="68"/>
      <c r="AT161" s="68"/>
      <c r="AU161" s="68"/>
      <c r="AV161" s="68"/>
      <c r="AW161" s="68"/>
      <c r="AX161" s="68"/>
      <c r="AY161" s="68"/>
      <c r="AZ161" s="68"/>
      <c r="BA161" s="68"/>
      <c r="BB161" s="163"/>
      <c r="BC161" s="163"/>
      <c r="BD161" s="163"/>
      <c r="BE161" s="163"/>
      <c r="BF161" s="163"/>
      <c r="BG161" s="163"/>
      <c r="BH161" s="68"/>
      <c r="BI161" s="68"/>
      <c r="BJ161" s="163"/>
      <c r="BK161" s="167"/>
      <c r="BL161" s="167"/>
      <c r="BM161" s="81" t="s">
        <v>607</v>
      </c>
      <c r="BN161" s="81" t="s">
        <v>565</v>
      </c>
    </row>
    <row r="162" spans="1:66" s="7" customFormat="1" ht="36" x14ac:dyDescent="0.55000000000000004">
      <c r="A162" s="158">
        <v>163</v>
      </c>
      <c r="B162" s="68">
        <v>407</v>
      </c>
      <c r="C162" s="68"/>
      <c r="D162" s="68"/>
      <c r="E162" s="68"/>
      <c r="F162" s="69" t="s">
        <v>541</v>
      </c>
      <c r="G162" s="159" t="s">
        <v>1208</v>
      </c>
      <c r="H162" s="68" t="s">
        <v>541</v>
      </c>
      <c r="I162" s="68" t="s">
        <v>55</v>
      </c>
      <c r="J162" s="104" t="s">
        <v>1583</v>
      </c>
      <c r="K162" s="89" t="s">
        <v>1351</v>
      </c>
      <c r="L162" s="68" t="s">
        <v>545</v>
      </c>
      <c r="M162" s="68" t="s">
        <v>545</v>
      </c>
      <c r="N162" s="72" t="s">
        <v>546</v>
      </c>
      <c r="O162" s="68"/>
      <c r="P162" s="161" t="s">
        <v>1582</v>
      </c>
      <c r="Q162" s="104"/>
      <c r="R162" s="104"/>
      <c r="S162" s="68"/>
      <c r="T162" s="89" t="s">
        <v>16</v>
      </c>
      <c r="U162" s="89"/>
      <c r="V162" s="159" t="s">
        <v>1208</v>
      </c>
      <c r="W162" s="89"/>
      <c r="X162" s="163"/>
      <c r="Y162" s="68" t="s">
        <v>13</v>
      </c>
      <c r="Z162" s="68"/>
      <c r="AA162" s="68"/>
      <c r="AB162" s="68"/>
      <c r="AC162" s="68">
        <v>1</v>
      </c>
      <c r="AD162" s="68">
        <v>0</v>
      </c>
      <c r="AE162" s="68">
        <v>-1</v>
      </c>
      <c r="AF162" s="77" t="s">
        <v>553</v>
      </c>
      <c r="AG162" s="78" t="s">
        <v>292</v>
      </c>
      <c r="AH162" s="79" t="s">
        <v>293</v>
      </c>
      <c r="AI162" s="193"/>
      <c r="AJ162" s="68"/>
      <c r="AK162" s="68"/>
      <c r="AL162" s="68" t="s">
        <v>301</v>
      </c>
      <c r="AM162" s="68" t="s">
        <v>301</v>
      </c>
      <c r="AN162" s="68"/>
      <c r="AO162" s="163"/>
      <c r="AP162" s="163"/>
      <c r="AQ162" s="163"/>
      <c r="AR162" s="163"/>
      <c r="AS162" s="68"/>
      <c r="AT162" s="68"/>
      <c r="AU162" s="68"/>
      <c r="AV162" s="68"/>
      <c r="AW162" s="68"/>
      <c r="AX162" s="68"/>
      <c r="AY162" s="68"/>
      <c r="AZ162" s="68"/>
      <c r="BA162" s="68"/>
      <c r="BB162" s="163"/>
      <c r="BC162" s="163"/>
      <c r="BD162" s="163"/>
      <c r="BE162" s="163"/>
      <c r="BF162" s="163"/>
      <c r="BG162" s="163"/>
      <c r="BH162" s="68"/>
      <c r="BI162" s="68"/>
      <c r="BJ162" s="163"/>
      <c r="BK162" s="167"/>
      <c r="BL162" s="167"/>
      <c r="BM162" s="81" t="s">
        <v>607</v>
      </c>
      <c r="BN162" s="81" t="s">
        <v>565</v>
      </c>
    </row>
    <row r="163" spans="1:66" s="7" customFormat="1" ht="36" x14ac:dyDescent="0.55000000000000004">
      <c r="A163" s="158">
        <v>201</v>
      </c>
      <c r="B163" s="68">
        <v>408</v>
      </c>
      <c r="C163" s="68"/>
      <c r="D163" s="68"/>
      <c r="E163" s="68"/>
      <c r="F163" s="69" t="s">
        <v>541</v>
      </c>
      <c r="G163" s="159" t="s">
        <v>1208</v>
      </c>
      <c r="H163" s="68" t="s">
        <v>541</v>
      </c>
      <c r="I163" s="68" t="s">
        <v>118</v>
      </c>
      <c r="J163" s="104" t="s">
        <v>1583</v>
      </c>
      <c r="K163" s="89" t="s">
        <v>1351</v>
      </c>
      <c r="L163" s="68" t="s">
        <v>545</v>
      </c>
      <c r="M163" s="68" t="s">
        <v>545</v>
      </c>
      <c r="N163" s="72" t="s">
        <v>546</v>
      </c>
      <c r="O163" s="68"/>
      <c r="P163" s="161" t="s">
        <v>1582</v>
      </c>
      <c r="Q163" s="104"/>
      <c r="R163" s="104"/>
      <c r="S163" s="68"/>
      <c r="T163" s="89" t="s">
        <v>16</v>
      </c>
      <c r="U163" s="89"/>
      <c r="V163" s="159" t="s">
        <v>1208</v>
      </c>
      <c r="W163" s="89"/>
      <c r="X163" s="163"/>
      <c r="Y163" s="68" t="s">
        <v>13</v>
      </c>
      <c r="Z163" s="68"/>
      <c r="AA163" s="68"/>
      <c r="AB163" s="68"/>
      <c r="AC163" s="68">
        <v>1</v>
      </c>
      <c r="AD163" s="68">
        <v>0</v>
      </c>
      <c r="AE163" s="68">
        <v>-1</v>
      </c>
      <c r="AF163" s="77" t="s">
        <v>553</v>
      </c>
      <c r="AG163" s="78" t="s">
        <v>292</v>
      </c>
      <c r="AH163" s="79" t="s">
        <v>293</v>
      </c>
      <c r="AI163" s="193"/>
      <c r="AJ163" s="68"/>
      <c r="AK163" s="68"/>
      <c r="AL163" s="68" t="s">
        <v>301</v>
      </c>
      <c r="AM163" s="68" t="s">
        <v>301</v>
      </c>
      <c r="AN163" s="68"/>
      <c r="AO163" s="163"/>
      <c r="AP163" s="163"/>
      <c r="AQ163" s="163"/>
      <c r="AR163" s="163"/>
      <c r="AS163" s="68"/>
      <c r="AT163" s="68"/>
      <c r="AU163" s="68"/>
      <c r="AV163" s="68"/>
      <c r="AW163" s="68"/>
      <c r="AX163" s="68"/>
      <c r="AY163" s="68"/>
      <c r="AZ163" s="68"/>
      <c r="BA163" s="68"/>
      <c r="BB163" s="163"/>
      <c r="BC163" s="163"/>
      <c r="BD163" s="163"/>
      <c r="BE163" s="163"/>
      <c r="BF163" s="163"/>
      <c r="BG163" s="163"/>
      <c r="BH163" s="68"/>
      <c r="BI163" s="68"/>
      <c r="BJ163" s="163"/>
      <c r="BK163" s="167"/>
      <c r="BL163" s="167"/>
      <c r="BM163" s="81" t="s">
        <v>607</v>
      </c>
      <c r="BN163" s="81" t="s">
        <v>565</v>
      </c>
    </row>
    <row r="164" spans="1:66" s="7" customFormat="1" ht="36" x14ac:dyDescent="0.55000000000000004">
      <c r="A164" s="158">
        <v>202</v>
      </c>
      <c r="B164" s="68">
        <v>409</v>
      </c>
      <c r="C164" s="68"/>
      <c r="D164" s="68"/>
      <c r="E164" s="68"/>
      <c r="F164" s="69" t="s">
        <v>541</v>
      </c>
      <c r="G164" s="159" t="s">
        <v>1208</v>
      </c>
      <c r="H164" s="68" t="s">
        <v>541</v>
      </c>
      <c r="I164" s="68" t="s">
        <v>618</v>
      </c>
      <c r="J164" s="104" t="s">
        <v>1583</v>
      </c>
      <c r="K164" s="89" t="s">
        <v>1351</v>
      </c>
      <c r="L164" s="68" t="s">
        <v>545</v>
      </c>
      <c r="M164" s="68" t="s">
        <v>545</v>
      </c>
      <c r="N164" s="72" t="s">
        <v>546</v>
      </c>
      <c r="O164" s="68"/>
      <c r="P164" s="161" t="s">
        <v>1582</v>
      </c>
      <c r="Q164" s="104"/>
      <c r="R164" s="104"/>
      <c r="S164" s="68"/>
      <c r="T164" s="89" t="s">
        <v>16</v>
      </c>
      <c r="U164" s="89"/>
      <c r="V164" s="159" t="s">
        <v>1208</v>
      </c>
      <c r="W164" s="89"/>
      <c r="X164" s="163"/>
      <c r="Y164" s="68" t="s">
        <v>13</v>
      </c>
      <c r="Z164" s="68"/>
      <c r="AA164" s="68"/>
      <c r="AB164" s="68"/>
      <c r="AC164" s="68">
        <v>1</v>
      </c>
      <c r="AD164" s="68">
        <v>0</v>
      </c>
      <c r="AE164" s="68">
        <v>-1</v>
      </c>
      <c r="AF164" s="77" t="s">
        <v>553</v>
      </c>
      <c r="AG164" s="78" t="s">
        <v>292</v>
      </c>
      <c r="AH164" s="79" t="s">
        <v>293</v>
      </c>
      <c r="AI164" s="193"/>
      <c r="AJ164" s="68"/>
      <c r="AK164" s="68"/>
      <c r="AL164" s="68" t="s">
        <v>301</v>
      </c>
      <c r="AM164" s="68" t="s">
        <v>301</v>
      </c>
      <c r="AN164" s="68"/>
      <c r="AO164" s="163"/>
      <c r="AP164" s="163"/>
      <c r="AQ164" s="163"/>
      <c r="AR164" s="163"/>
      <c r="AS164" s="68"/>
      <c r="AT164" s="68"/>
      <c r="AU164" s="68"/>
      <c r="AV164" s="68"/>
      <c r="AW164" s="68"/>
      <c r="AX164" s="68"/>
      <c r="AY164" s="68"/>
      <c r="AZ164" s="68"/>
      <c r="BA164" s="68"/>
      <c r="BB164" s="163"/>
      <c r="BC164" s="163"/>
      <c r="BD164" s="163"/>
      <c r="BE164" s="163"/>
      <c r="BF164" s="163"/>
      <c r="BG164" s="163"/>
      <c r="BH164" s="68"/>
      <c r="BI164" s="68"/>
      <c r="BJ164" s="163"/>
      <c r="BK164" s="167"/>
      <c r="BL164" s="167"/>
      <c r="BM164" s="81" t="s">
        <v>607</v>
      </c>
      <c r="BN164" s="81" t="s">
        <v>565</v>
      </c>
    </row>
    <row r="165" spans="1:66" s="7" customFormat="1" ht="36" x14ac:dyDescent="0.55000000000000004">
      <c r="A165" s="158">
        <v>164</v>
      </c>
      <c r="B165" s="68">
        <v>410</v>
      </c>
      <c r="C165" s="68"/>
      <c r="D165" s="68"/>
      <c r="E165" s="68"/>
      <c r="F165" s="69" t="s">
        <v>541</v>
      </c>
      <c r="G165" s="159" t="s">
        <v>1208</v>
      </c>
      <c r="H165" s="68" t="s">
        <v>541</v>
      </c>
      <c r="I165" s="68" t="s">
        <v>55</v>
      </c>
      <c r="J165" s="104" t="s">
        <v>1584</v>
      </c>
      <c r="K165" s="89" t="s">
        <v>1351</v>
      </c>
      <c r="L165" s="68" t="s">
        <v>545</v>
      </c>
      <c r="M165" s="68" t="s">
        <v>545</v>
      </c>
      <c r="N165" s="72" t="s">
        <v>546</v>
      </c>
      <c r="O165" s="68"/>
      <c r="P165" s="161" t="s">
        <v>1585</v>
      </c>
      <c r="Q165" s="104"/>
      <c r="R165" s="104"/>
      <c r="S165" s="68"/>
      <c r="T165" s="89" t="s">
        <v>16</v>
      </c>
      <c r="U165" s="89"/>
      <c r="V165" s="159" t="s">
        <v>1208</v>
      </c>
      <c r="W165" s="89"/>
      <c r="X165" s="163"/>
      <c r="Y165" s="68" t="s">
        <v>13</v>
      </c>
      <c r="Z165" s="68"/>
      <c r="AA165" s="68"/>
      <c r="AB165" s="68"/>
      <c r="AC165" s="68">
        <v>1</v>
      </c>
      <c r="AD165" s="68">
        <v>0</v>
      </c>
      <c r="AE165" s="68">
        <v>-1</v>
      </c>
      <c r="AF165" s="77" t="s">
        <v>553</v>
      </c>
      <c r="AG165" s="78" t="s">
        <v>292</v>
      </c>
      <c r="AH165" s="79" t="s">
        <v>293</v>
      </c>
      <c r="AI165" s="193"/>
      <c r="AJ165" s="68"/>
      <c r="AK165" s="68"/>
      <c r="AL165" s="68" t="s">
        <v>301</v>
      </c>
      <c r="AM165" s="68" t="s">
        <v>301</v>
      </c>
      <c r="AN165" s="68"/>
      <c r="AO165" s="163"/>
      <c r="AP165" s="163"/>
      <c r="AQ165" s="163"/>
      <c r="AR165" s="163"/>
      <c r="AS165" s="68"/>
      <c r="AT165" s="68"/>
      <c r="AU165" s="68"/>
      <c r="AV165" s="68"/>
      <c r="AW165" s="68"/>
      <c r="AX165" s="68"/>
      <c r="AY165" s="68"/>
      <c r="AZ165" s="68"/>
      <c r="BA165" s="68"/>
      <c r="BB165" s="163"/>
      <c r="BC165" s="163"/>
      <c r="BD165" s="163"/>
      <c r="BE165" s="163"/>
      <c r="BF165" s="163"/>
      <c r="BG165" s="163"/>
      <c r="BH165" s="68"/>
      <c r="BI165" s="68"/>
      <c r="BJ165" s="163"/>
      <c r="BK165" s="167"/>
      <c r="BL165" s="167"/>
      <c r="BM165" s="81" t="s">
        <v>607</v>
      </c>
      <c r="BN165" s="81" t="s">
        <v>565</v>
      </c>
    </row>
    <row r="166" spans="1:66" s="7" customFormat="1" ht="36" x14ac:dyDescent="0.55000000000000004">
      <c r="A166" s="158">
        <v>162</v>
      </c>
      <c r="B166" s="68">
        <v>411</v>
      </c>
      <c r="C166" s="68"/>
      <c r="D166" s="68"/>
      <c r="E166" s="68"/>
      <c r="F166" s="69" t="s">
        <v>541</v>
      </c>
      <c r="G166" s="159" t="s">
        <v>1208</v>
      </c>
      <c r="H166" s="68" t="s">
        <v>541</v>
      </c>
      <c r="I166" s="68" t="s">
        <v>118</v>
      </c>
      <c r="J166" s="104" t="s">
        <v>1584</v>
      </c>
      <c r="K166" s="89" t="s">
        <v>1351</v>
      </c>
      <c r="L166" s="68" t="s">
        <v>545</v>
      </c>
      <c r="M166" s="68" t="s">
        <v>545</v>
      </c>
      <c r="N166" s="72" t="s">
        <v>546</v>
      </c>
      <c r="O166" s="68"/>
      <c r="P166" s="161" t="s">
        <v>1585</v>
      </c>
      <c r="Q166" s="104"/>
      <c r="R166" s="104"/>
      <c r="S166" s="68"/>
      <c r="T166" s="89" t="s">
        <v>16</v>
      </c>
      <c r="U166" s="89"/>
      <c r="V166" s="159" t="s">
        <v>1208</v>
      </c>
      <c r="W166" s="89"/>
      <c r="X166" s="163"/>
      <c r="Y166" s="68" t="s">
        <v>13</v>
      </c>
      <c r="Z166" s="68"/>
      <c r="AA166" s="68"/>
      <c r="AB166" s="68"/>
      <c r="AC166" s="68">
        <v>1</v>
      </c>
      <c r="AD166" s="68">
        <v>0</v>
      </c>
      <c r="AE166" s="68">
        <v>-1</v>
      </c>
      <c r="AF166" s="77" t="s">
        <v>553</v>
      </c>
      <c r="AG166" s="78" t="s">
        <v>292</v>
      </c>
      <c r="AH166" s="79" t="s">
        <v>293</v>
      </c>
      <c r="AI166" s="193"/>
      <c r="AJ166" s="68"/>
      <c r="AK166" s="68"/>
      <c r="AL166" s="68" t="s">
        <v>301</v>
      </c>
      <c r="AM166" s="68" t="s">
        <v>301</v>
      </c>
      <c r="AN166" s="68"/>
      <c r="AO166" s="163"/>
      <c r="AP166" s="163"/>
      <c r="AQ166" s="163"/>
      <c r="AR166" s="163"/>
      <c r="AS166" s="68"/>
      <c r="AT166" s="68"/>
      <c r="AU166" s="68"/>
      <c r="AV166" s="68"/>
      <c r="AW166" s="68"/>
      <c r="AX166" s="68"/>
      <c r="AY166" s="68"/>
      <c r="AZ166" s="68"/>
      <c r="BA166" s="68"/>
      <c r="BB166" s="163"/>
      <c r="BC166" s="163"/>
      <c r="BD166" s="163"/>
      <c r="BE166" s="163"/>
      <c r="BF166" s="163"/>
      <c r="BG166" s="163"/>
      <c r="BH166" s="68"/>
      <c r="BI166" s="68"/>
      <c r="BJ166" s="163"/>
      <c r="BK166" s="167"/>
      <c r="BL166" s="167"/>
      <c r="BM166" s="81" t="s">
        <v>607</v>
      </c>
      <c r="BN166" s="81" t="s">
        <v>565</v>
      </c>
    </row>
    <row r="167" spans="1:66" s="7" customFormat="1" ht="36" x14ac:dyDescent="0.55000000000000004">
      <c r="A167" s="158">
        <v>161</v>
      </c>
      <c r="B167" s="68">
        <v>412</v>
      </c>
      <c r="C167" s="68"/>
      <c r="D167" s="68"/>
      <c r="E167" s="68"/>
      <c r="F167" s="69" t="s">
        <v>541</v>
      </c>
      <c r="G167" s="159" t="s">
        <v>1208</v>
      </c>
      <c r="H167" s="68" t="s">
        <v>541</v>
      </c>
      <c r="I167" s="68" t="s">
        <v>618</v>
      </c>
      <c r="J167" s="104" t="s">
        <v>1584</v>
      </c>
      <c r="K167" s="89" t="s">
        <v>1351</v>
      </c>
      <c r="L167" s="68" t="s">
        <v>545</v>
      </c>
      <c r="M167" s="68" t="s">
        <v>545</v>
      </c>
      <c r="N167" s="72" t="s">
        <v>546</v>
      </c>
      <c r="O167" s="68"/>
      <c r="P167" s="161" t="s">
        <v>1585</v>
      </c>
      <c r="Q167" s="104"/>
      <c r="R167" s="104"/>
      <c r="S167" s="68"/>
      <c r="T167" s="89" t="s">
        <v>16</v>
      </c>
      <c r="U167" s="89"/>
      <c r="V167" s="159" t="s">
        <v>1208</v>
      </c>
      <c r="W167" s="89"/>
      <c r="X167" s="163"/>
      <c r="Y167" s="68" t="s">
        <v>13</v>
      </c>
      <c r="Z167" s="68"/>
      <c r="AA167" s="68"/>
      <c r="AB167" s="68"/>
      <c r="AC167" s="68">
        <v>1</v>
      </c>
      <c r="AD167" s="68">
        <v>0</v>
      </c>
      <c r="AE167" s="68">
        <v>-1</v>
      </c>
      <c r="AF167" s="77" t="s">
        <v>553</v>
      </c>
      <c r="AG167" s="78" t="s">
        <v>292</v>
      </c>
      <c r="AH167" s="79" t="s">
        <v>293</v>
      </c>
      <c r="AI167" s="193"/>
      <c r="AJ167" s="68"/>
      <c r="AK167" s="68"/>
      <c r="AL167" s="68" t="s">
        <v>301</v>
      </c>
      <c r="AM167" s="68" t="s">
        <v>301</v>
      </c>
      <c r="AN167" s="68"/>
      <c r="AO167" s="163"/>
      <c r="AP167" s="163"/>
      <c r="AQ167" s="163"/>
      <c r="AR167" s="163"/>
      <c r="AS167" s="68"/>
      <c r="AT167" s="68"/>
      <c r="AU167" s="68"/>
      <c r="AV167" s="68"/>
      <c r="AW167" s="68"/>
      <c r="AX167" s="68"/>
      <c r="AY167" s="68"/>
      <c r="AZ167" s="68"/>
      <c r="BA167" s="68"/>
      <c r="BB167" s="163"/>
      <c r="BC167" s="163"/>
      <c r="BD167" s="163"/>
      <c r="BE167" s="163"/>
      <c r="BF167" s="163"/>
      <c r="BG167" s="163"/>
      <c r="BH167" s="68"/>
      <c r="BI167" s="68"/>
      <c r="BJ167" s="163"/>
      <c r="BK167" s="167"/>
      <c r="BL167" s="167"/>
      <c r="BM167" s="81" t="s">
        <v>607</v>
      </c>
      <c r="BN167" s="81" t="s">
        <v>565</v>
      </c>
    </row>
    <row r="168" spans="1:66" s="7" customFormat="1" ht="54" x14ac:dyDescent="0.55000000000000004">
      <c r="A168" s="158" t="s">
        <v>616</v>
      </c>
      <c r="B168" s="68">
        <v>75</v>
      </c>
      <c r="C168" s="68" t="s">
        <v>840</v>
      </c>
      <c r="D168" s="68" t="s">
        <v>1586</v>
      </c>
      <c r="E168" s="68" t="s">
        <v>1587</v>
      </c>
      <c r="F168" s="69" t="s">
        <v>541</v>
      </c>
      <c r="G168" s="159" t="s">
        <v>1208</v>
      </c>
      <c r="H168" s="68" t="s">
        <v>541</v>
      </c>
      <c r="I168" s="68" t="s">
        <v>618</v>
      </c>
      <c r="J168" s="104" t="s">
        <v>1586</v>
      </c>
      <c r="K168" s="89" t="s">
        <v>1210</v>
      </c>
      <c r="L168" s="68" t="s">
        <v>545</v>
      </c>
      <c r="M168" s="68" t="s">
        <v>545</v>
      </c>
      <c r="N168" s="72" t="s">
        <v>546</v>
      </c>
      <c r="O168" s="68"/>
      <c r="P168" s="89" t="s">
        <v>1588</v>
      </c>
      <c r="Q168" s="104"/>
      <c r="R168" s="104"/>
      <c r="S168" s="68"/>
      <c r="T168" s="89" t="s">
        <v>16</v>
      </c>
      <c r="U168" s="89"/>
      <c r="V168" s="159" t="s">
        <v>1208</v>
      </c>
      <c r="W168" s="89" t="s">
        <v>16</v>
      </c>
      <c r="X168" s="163"/>
      <c r="Y168" s="68" t="s">
        <v>16</v>
      </c>
      <c r="Z168" s="68" t="s">
        <v>990</v>
      </c>
      <c r="AA168" s="68"/>
      <c r="AB168" s="70"/>
      <c r="AC168" s="68">
        <v>0</v>
      </c>
      <c r="AD168" s="68">
        <v>1</v>
      </c>
      <c r="AE168" s="68">
        <v>1</v>
      </c>
      <c r="AF168" s="77" t="s">
        <v>553</v>
      </c>
      <c r="AG168" s="78" t="s">
        <v>292</v>
      </c>
      <c r="AH168" s="79" t="s">
        <v>293</v>
      </c>
      <c r="AI168" s="193"/>
      <c r="AJ168" s="68"/>
      <c r="AK168" s="68"/>
      <c r="AL168" s="68" t="s">
        <v>199</v>
      </c>
      <c r="AM168" s="68" t="s">
        <v>199</v>
      </c>
      <c r="AN168" s="68" t="s">
        <v>200</v>
      </c>
      <c r="AO168" s="163"/>
      <c r="AP168" s="163"/>
      <c r="AQ168" s="163"/>
      <c r="AR168" s="163"/>
      <c r="AS168" s="68"/>
      <c r="AT168" s="68"/>
      <c r="AU168" s="70" t="s">
        <v>1226</v>
      </c>
      <c r="AV168" s="70" t="s">
        <v>556</v>
      </c>
      <c r="AW168" s="70"/>
      <c r="AX168" s="70" t="s">
        <v>556</v>
      </c>
      <c r="AY168" s="70"/>
      <c r="AZ168" s="70" t="s">
        <v>556</v>
      </c>
      <c r="BA168" s="70"/>
      <c r="BB168" s="89" t="s">
        <v>1589</v>
      </c>
      <c r="BC168" s="163"/>
      <c r="BD168" s="163"/>
      <c r="BE168" s="163"/>
      <c r="BF168" s="163"/>
      <c r="BG168" s="163"/>
      <c r="BH168" s="68"/>
      <c r="BI168" s="68"/>
      <c r="BJ168" s="89" t="s">
        <v>1590</v>
      </c>
      <c r="BK168" s="167"/>
      <c r="BL168" s="167"/>
      <c r="BM168" s="81" t="s">
        <v>607</v>
      </c>
      <c r="BN168" s="81" t="s">
        <v>565</v>
      </c>
    </row>
    <row r="169" spans="1:66" s="7" customFormat="1" ht="36" x14ac:dyDescent="0.55000000000000004">
      <c r="A169" s="158" t="s">
        <v>616</v>
      </c>
      <c r="B169" s="68">
        <v>122</v>
      </c>
      <c r="C169" s="68" t="s">
        <v>55</v>
      </c>
      <c r="D169" s="68" t="s">
        <v>1591</v>
      </c>
      <c r="E169" s="68"/>
      <c r="F169" s="69" t="s">
        <v>541</v>
      </c>
      <c r="G169" s="159" t="s">
        <v>1208</v>
      </c>
      <c r="H169" s="68" t="s">
        <v>541</v>
      </c>
      <c r="I169" s="68" t="s">
        <v>55</v>
      </c>
      <c r="J169" s="104" t="s">
        <v>1586</v>
      </c>
      <c r="K169" s="89" t="s">
        <v>1210</v>
      </c>
      <c r="L169" s="68" t="s">
        <v>545</v>
      </c>
      <c r="M169" s="68" t="s">
        <v>545</v>
      </c>
      <c r="N169" s="72" t="s">
        <v>546</v>
      </c>
      <c r="O169" s="68"/>
      <c r="P169" s="89" t="s">
        <v>1592</v>
      </c>
      <c r="Q169" s="104"/>
      <c r="R169" s="104"/>
      <c r="S169" s="68"/>
      <c r="T169" s="89" t="s">
        <v>16</v>
      </c>
      <c r="U169" s="89"/>
      <c r="V169" s="159" t="s">
        <v>1208</v>
      </c>
      <c r="W169" s="89" t="s">
        <v>16</v>
      </c>
      <c r="X169" s="163"/>
      <c r="Y169" s="68" t="s">
        <v>16</v>
      </c>
      <c r="Z169" s="68" t="s">
        <v>990</v>
      </c>
      <c r="AA169" s="68"/>
      <c r="AB169" s="70"/>
      <c r="AC169" s="68">
        <v>0</v>
      </c>
      <c r="AD169" s="68">
        <v>1</v>
      </c>
      <c r="AE169" s="68">
        <v>1</v>
      </c>
      <c r="AF169" s="77" t="s">
        <v>553</v>
      </c>
      <c r="AG169" s="78" t="s">
        <v>292</v>
      </c>
      <c r="AH169" s="79" t="s">
        <v>293</v>
      </c>
      <c r="AI169" s="193"/>
      <c r="AJ169" s="68"/>
      <c r="AK169" s="68"/>
      <c r="AL169" s="68" t="s">
        <v>199</v>
      </c>
      <c r="AM169" s="68" t="s">
        <v>199</v>
      </c>
      <c r="AN169" s="68" t="s">
        <v>200</v>
      </c>
      <c r="AO169" s="163"/>
      <c r="AP169" s="163"/>
      <c r="AQ169" s="163"/>
      <c r="AR169" s="163"/>
      <c r="AS169" s="68"/>
      <c r="AT169" s="68"/>
      <c r="AU169" s="68" t="s">
        <v>650</v>
      </c>
      <c r="AV169" s="68"/>
      <c r="AW169" s="68"/>
      <c r="AX169" s="68"/>
      <c r="AY169" s="68"/>
      <c r="AZ169" s="68" t="s">
        <v>556</v>
      </c>
      <c r="BA169" s="68"/>
      <c r="BB169" s="89" t="s">
        <v>1569</v>
      </c>
      <c r="BC169" s="163"/>
      <c r="BD169" s="163"/>
      <c r="BE169" s="163"/>
      <c r="BF169" s="163"/>
      <c r="BG169" s="163"/>
      <c r="BH169" s="163"/>
      <c r="BI169" s="163"/>
      <c r="BJ169" s="163" t="s">
        <v>1532</v>
      </c>
      <c r="BK169" s="167"/>
      <c r="BL169" s="167"/>
      <c r="BM169" s="81" t="s">
        <v>607</v>
      </c>
      <c r="BN169" s="81" t="s">
        <v>565</v>
      </c>
    </row>
    <row r="170" spans="1:66" s="7" customFormat="1" ht="36" x14ac:dyDescent="0.55000000000000004">
      <c r="A170" s="158" t="s">
        <v>616</v>
      </c>
      <c r="B170" s="68">
        <v>168</v>
      </c>
      <c r="C170" s="68" t="s">
        <v>118</v>
      </c>
      <c r="D170" s="68" t="s">
        <v>1586</v>
      </c>
      <c r="E170" s="68"/>
      <c r="F170" s="69" t="s">
        <v>541</v>
      </c>
      <c r="G170" s="159" t="s">
        <v>1208</v>
      </c>
      <c r="H170" s="68" t="s">
        <v>541</v>
      </c>
      <c r="I170" s="68" t="s">
        <v>118</v>
      </c>
      <c r="J170" s="104" t="s">
        <v>1586</v>
      </c>
      <c r="K170" s="89" t="s">
        <v>1210</v>
      </c>
      <c r="L170" s="68" t="s">
        <v>545</v>
      </c>
      <c r="M170" s="68" t="s">
        <v>545</v>
      </c>
      <c r="N170" s="72" t="s">
        <v>546</v>
      </c>
      <c r="O170" s="68"/>
      <c r="P170" s="89" t="s">
        <v>1593</v>
      </c>
      <c r="Q170" s="104"/>
      <c r="R170" s="104"/>
      <c r="S170" s="68"/>
      <c r="T170" s="89" t="s">
        <v>16</v>
      </c>
      <c r="U170" s="89"/>
      <c r="V170" s="159" t="s">
        <v>1208</v>
      </c>
      <c r="W170" s="89" t="s">
        <v>16</v>
      </c>
      <c r="X170" s="163"/>
      <c r="Y170" s="68" t="s">
        <v>16</v>
      </c>
      <c r="Z170" s="68" t="s">
        <v>990</v>
      </c>
      <c r="AA170" s="68"/>
      <c r="AB170" s="70"/>
      <c r="AC170" s="68">
        <v>0</v>
      </c>
      <c r="AD170" s="68">
        <v>1</v>
      </c>
      <c r="AE170" s="68">
        <v>1</v>
      </c>
      <c r="AF170" s="77" t="s">
        <v>553</v>
      </c>
      <c r="AG170" s="78" t="s">
        <v>292</v>
      </c>
      <c r="AH170" s="79" t="s">
        <v>293</v>
      </c>
      <c r="AI170" s="193"/>
      <c r="AJ170" s="68"/>
      <c r="AK170" s="68"/>
      <c r="AL170" s="68" t="s">
        <v>199</v>
      </c>
      <c r="AM170" s="68" t="s">
        <v>199</v>
      </c>
      <c r="AN170" s="68" t="s">
        <v>200</v>
      </c>
      <c r="AO170" s="163"/>
      <c r="AP170" s="163"/>
      <c r="AQ170" s="163"/>
      <c r="AR170" s="163"/>
      <c r="AS170" s="68"/>
      <c r="AT170" s="68"/>
      <c r="AU170" s="70" t="s">
        <v>747</v>
      </c>
      <c r="AV170" s="78" t="s">
        <v>556</v>
      </c>
      <c r="AW170" s="68"/>
      <c r="AX170" s="68"/>
      <c r="AY170" s="68"/>
      <c r="AZ170" s="68" t="s">
        <v>556</v>
      </c>
      <c r="BA170" s="68"/>
      <c r="BB170" s="89" t="s">
        <v>1571</v>
      </c>
      <c r="BC170" s="163"/>
      <c r="BD170" s="163"/>
      <c r="BE170" s="163"/>
      <c r="BF170" s="163"/>
      <c r="BG170" s="163"/>
      <c r="BH170" s="163"/>
      <c r="BI170" s="163"/>
      <c r="BJ170" s="163" t="s">
        <v>1532</v>
      </c>
      <c r="BK170" s="167"/>
      <c r="BL170" s="167"/>
      <c r="BM170" s="81" t="s">
        <v>607</v>
      </c>
      <c r="BN170" s="81" t="s">
        <v>565</v>
      </c>
    </row>
    <row r="171" spans="1:66" s="7" customFormat="1" ht="36" x14ac:dyDescent="0.55000000000000004">
      <c r="A171" s="158" t="s">
        <v>616</v>
      </c>
      <c r="B171" s="68">
        <v>413</v>
      </c>
      <c r="C171" s="68"/>
      <c r="D171" s="68"/>
      <c r="E171" s="68"/>
      <c r="F171" s="69" t="s">
        <v>541</v>
      </c>
      <c r="G171" s="159" t="s">
        <v>1208</v>
      </c>
      <c r="H171" s="68" t="s">
        <v>541</v>
      </c>
      <c r="I171" s="68" t="s">
        <v>55</v>
      </c>
      <c r="J171" s="104" t="s">
        <v>1594</v>
      </c>
      <c r="K171" s="89" t="s">
        <v>1210</v>
      </c>
      <c r="L171" s="68" t="s">
        <v>545</v>
      </c>
      <c r="M171" s="68" t="s">
        <v>545</v>
      </c>
      <c r="N171" s="72" t="s">
        <v>546</v>
      </c>
      <c r="O171" s="68"/>
      <c r="P171" s="161" t="s">
        <v>1595</v>
      </c>
      <c r="Q171" s="104"/>
      <c r="R171" s="104"/>
      <c r="S171" s="68"/>
      <c r="T171" s="89" t="s">
        <v>16</v>
      </c>
      <c r="U171" s="89"/>
      <c r="V171" s="159" t="s">
        <v>1208</v>
      </c>
      <c r="W171" s="89"/>
      <c r="X171" s="163"/>
      <c r="Y171" s="68" t="s">
        <v>13</v>
      </c>
      <c r="Z171" s="68"/>
      <c r="AA171" s="68"/>
      <c r="AB171" s="68"/>
      <c r="AC171" s="68">
        <v>1</v>
      </c>
      <c r="AD171" s="68">
        <v>0</v>
      </c>
      <c r="AE171" s="68">
        <v>-1</v>
      </c>
      <c r="AF171" s="77" t="s">
        <v>553</v>
      </c>
      <c r="AG171" s="78" t="s">
        <v>292</v>
      </c>
      <c r="AH171" s="79" t="s">
        <v>293</v>
      </c>
      <c r="AI171" s="193"/>
      <c r="AJ171" s="68"/>
      <c r="AK171" s="68"/>
      <c r="AL171" s="68" t="s">
        <v>301</v>
      </c>
      <c r="AM171" s="68" t="s">
        <v>301</v>
      </c>
      <c r="AN171" s="68"/>
      <c r="AO171" s="163"/>
      <c r="AP171" s="163"/>
      <c r="AQ171" s="163"/>
      <c r="AR171" s="163"/>
      <c r="AS171" s="68"/>
      <c r="AT171" s="68"/>
      <c r="AU171" s="68"/>
      <c r="AV171" s="68"/>
      <c r="AW171" s="68"/>
      <c r="AX171" s="68"/>
      <c r="AY171" s="68"/>
      <c r="AZ171" s="68"/>
      <c r="BA171" s="68"/>
      <c r="BB171" s="163"/>
      <c r="BC171" s="163"/>
      <c r="BD171" s="163"/>
      <c r="BE171" s="163"/>
      <c r="BF171" s="163"/>
      <c r="BG171" s="163"/>
      <c r="BH171" s="68"/>
      <c r="BI171" s="68"/>
      <c r="BJ171" s="163"/>
      <c r="BK171" s="167" t="s">
        <v>13</v>
      </c>
      <c r="BL171" s="167"/>
      <c r="BM171" s="81" t="s">
        <v>607</v>
      </c>
      <c r="BN171" s="81" t="s">
        <v>565</v>
      </c>
    </row>
    <row r="172" spans="1:66" s="7" customFormat="1" ht="36" x14ac:dyDescent="0.55000000000000004">
      <c r="A172" s="158">
        <v>194</v>
      </c>
      <c r="B172" s="68">
        <v>414</v>
      </c>
      <c r="C172" s="68"/>
      <c r="D172" s="68"/>
      <c r="E172" s="68"/>
      <c r="F172" s="69" t="s">
        <v>541</v>
      </c>
      <c r="G172" s="159" t="s">
        <v>1208</v>
      </c>
      <c r="H172" s="68" t="s">
        <v>541</v>
      </c>
      <c r="I172" s="68" t="s">
        <v>118</v>
      </c>
      <c r="J172" s="104" t="s">
        <v>1594</v>
      </c>
      <c r="K172" s="89" t="s">
        <v>1351</v>
      </c>
      <c r="L172" s="68" t="s">
        <v>545</v>
      </c>
      <c r="M172" s="68" t="s">
        <v>545</v>
      </c>
      <c r="N172" s="72" t="s">
        <v>546</v>
      </c>
      <c r="O172" s="68"/>
      <c r="P172" s="161" t="s">
        <v>1595</v>
      </c>
      <c r="Q172" s="104"/>
      <c r="R172" s="104"/>
      <c r="S172" s="68"/>
      <c r="T172" s="89" t="s">
        <v>16</v>
      </c>
      <c r="U172" s="89"/>
      <c r="V172" s="159" t="s">
        <v>1208</v>
      </c>
      <c r="W172" s="89"/>
      <c r="X172" s="163"/>
      <c r="Y172" s="68" t="s">
        <v>13</v>
      </c>
      <c r="Z172" s="68"/>
      <c r="AA172" s="68"/>
      <c r="AB172" s="68"/>
      <c r="AC172" s="68">
        <v>1</v>
      </c>
      <c r="AD172" s="68">
        <v>0</v>
      </c>
      <c r="AE172" s="68">
        <v>-1</v>
      </c>
      <c r="AF172" s="77" t="s">
        <v>553</v>
      </c>
      <c r="AG172" s="78" t="s">
        <v>292</v>
      </c>
      <c r="AH172" s="79" t="s">
        <v>293</v>
      </c>
      <c r="AI172" s="193"/>
      <c r="AJ172" s="68"/>
      <c r="AK172" s="68"/>
      <c r="AL172" s="68" t="s">
        <v>301</v>
      </c>
      <c r="AM172" s="68" t="s">
        <v>301</v>
      </c>
      <c r="AN172" s="68"/>
      <c r="AO172" s="163"/>
      <c r="AP172" s="163"/>
      <c r="AQ172" s="163"/>
      <c r="AR172" s="163"/>
      <c r="AS172" s="68"/>
      <c r="AT172" s="68"/>
      <c r="AU172" s="68"/>
      <c r="AV172" s="68"/>
      <c r="AW172" s="68"/>
      <c r="AX172" s="68"/>
      <c r="AY172" s="68"/>
      <c r="AZ172" s="68"/>
      <c r="BA172" s="68"/>
      <c r="BB172" s="163"/>
      <c r="BC172" s="163"/>
      <c r="BD172" s="163"/>
      <c r="BE172" s="163"/>
      <c r="BF172" s="163"/>
      <c r="BG172" s="163"/>
      <c r="BH172" s="68"/>
      <c r="BI172" s="68"/>
      <c r="BJ172" s="163"/>
      <c r="BK172" s="167"/>
      <c r="BL172" s="167"/>
      <c r="BM172" s="81" t="s">
        <v>607</v>
      </c>
      <c r="BN172" s="81" t="s">
        <v>565</v>
      </c>
    </row>
    <row r="173" spans="1:66" s="7" customFormat="1" ht="36" x14ac:dyDescent="0.55000000000000004">
      <c r="A173" s="158">
        <v>175</v>
      </c>
      <c r="B173" s="68">
        <v>415</v>
      </c>
      <c r="C173" s="68"/>
      <c r="D173" s="68"/>
      <c r="E173" s="68"/>
      <c r="F173" s="69" t="s">
        <v>541</v>
      </c>
      <c r="G173" s="159" t="s">
        <v>1208</v>
      </c>
      <c r="H173" s="68" t="s">
        <v>541</v>
      </c>
      <c r="I173" s="68" t="s">
        <v>618</v>
      </c>
      <c r="J173" s="104" t="s">
        <v>1594</v>
      </c>
      <c r="K173" s="89" t="s">
        <v>1351</v>
      </c>
      <c r="L173" s="68" t="s">
        <v>545</v>
      </c>
      <c r="M173" s="68" t="s">
        <v>545</v>
      </c>
      <c r="N173" s="72" t="s">
        <v>546</v>
      </c>
      <c r="O173" s="68"/>
      <c r="P173" s="161" t="s">
        <v>1595</v>
      </c>
      <c r="Q173" s="104"/>
      <c r="R173" s="104"/>
      <c r="S173" s="68"/>
      <c r="T173" s="89" t="s">
        <v>16</v>
      </c>
      <c r="U173" s="89"/>
      <c r="V173" s="159" t="s">
        <v>1208</v>
      </c>
      <c r="W173" s="89"/>
      <c r="X173" s="163"/>
      <c r="Y173" s="68" t="s">
        <v>13</v>
      </c>
      <c r="Z173" s="68"/>
      <c r="AA173" s="68"/>
      <c r="AB173" s="68"/>
      <c r="AC173" s="68">
        <v>1</v>
      </c>
      <c r="AD173" s="68">
        <v>0</v>
      </c>
      <c r="AE173" s="68">
        <v>-1</v>
      </c>
      <c r="AF173" s="77" t="s">
        <v>553</v>
      </c>
      <c r="AG173" s="78" t="s">
        <v>292</v>
      </c>
      <c r="AH173" s="79" t="s">
        <v>293</v>
      </c>
      <c r="AI173" s="193"/>
      <c r="AJ173" s="68"/>
      <c r="AK173" s="68"/>
      <c r="AL173" s="68" t="s">
        <v>301</v>
      </c>
      <c r="AM173" s="68" t="s">
        <v>301</v>
      </c>
      <c r="AN173" s="68"/>
      <c r="AO173" s="163"/>
      <c r="AP173" s="163"/>
      <c r="AQ173" s="163"/>
      <c r="AR173" s="163"/>
      <c r="AS173" s="68"/>
      <c r="AT173" s="68"/>
      <c r="AU173" s="68"/>
      <c r="AV173" s="68"/>
      <c r="AW173" s="68"/>
      <c r="AX173" s="68"/>
      <c r="AY173" s="68"/>
      <c r="AZ173" s="68"/>
      <c r="BA173" s="68"/>
      <c r="BB173" s="163"/>
      <c r="BC173" s="163"/>
      <c r="BD173" s="163"/>
      <c r="BE173" s="163"/>
      <c r="BF173" s="163"/>
      <c r="BG173" s="163"/>
      <c r="BH173" s="68"/>
      <c r="BI173" s="68"/>
      <c r="BJ173" s="163"/>
      <c r="BK173" s="167"/>
      <c r="BL173" s="167"/>
      <c r="BM173" s="81" t="s">
        <v>607</v>
      </c>
      <c r="BN173" s="81" t="s">
        <v>565</v>
      </c>
    </row>
    <row r="174" spans="1:66" s="7" customFormat="1" ht="36" x14ac:dyDescent="0.55000000000000004">
      <c r="A174" s="158" t="s">
        <v>616</v>
      </c>
      <c r="B174" s="68">
        <v>416</v>
      </c>
      <c r="C174" s="68"/>
      <c r="D174" s="68"/>
      <c r="E174" s="68"/>
      <c r="F174" s="69" t="s">
        <v>541</v>
      </c>
      <c r="G174" s="159" t="s">
        <v>1208</v>
      </c>
      <c r="H174" s="68" t="s">
        <v>541</v>
      </c>
      <c r="I174" s="68" t="s">
        <v>55</v>
      </c>
      <c r="J174" s="104" t="s">
        <v>1596</v>
      </c>
      <c r="K174" s="89" t="s">
        <v>1351</v>
      </c>
      <c r="L174" s="68" t="s">
        <v>545</v>
      </c>
      <c r="M174" s="68" t="s">
        <v>545</v>
      </c>
      <c r="N174" s="72" t="s">
        <v>546</v>
      </c>
      <c r="O174" s="68"/>
      <c r="P174" s="161" t="s">
        <v>1595</v>
      </c>
      <c r="Q174" s="104"/>
      <c r="R174" s="104"/>
      <c r="S174" s="68"/>
      <c r="T174" s="89" t="s">
        <v>16</v>
      </c>
      <c r="U174" s="89"/>
      <c r="V174" s="159" t="s">
        <v>1208</v>
      </c>
      <c r="W174" s="89"/>
      <c r="X174" s="163"/>
      <c r="Y174" s="68" t="s">
        <v>13</v>
      </c>
      <c r="Z174" s="68"/>
      <c r="AA174" s="68"/>
      <c r="AB174" s="68"/>
      <c r="AC174" s="68">
        <v>1</v>
      </c>
      <c r="AD174" s="68">
        <v>0</v>
      </c>
      <c r="AE174" s="68">
        <v>-1</v>
      </c>
      <c r="AF174" s="77" t="s">
        <v>553</v>
      </c>
      <c r="AG174" s="78" t="s">
        <v>292</v>
      </c>
      <c r="AH174" s="79" t="s">
        <v>293</v>
      </c>
      <c r="AI174" s="193"/>
      <c r="AJ174" s="68"/>
      <c r="AK174" s="68"/>
      <c r="AL174" s="68" t="s">
        <v>301</v>
      </c>
      <c r="AM174" s="68" t="s">
        <v>301</v>
      </c>
      <c r="AN174" s="68"/>
      <c r="AO174" s="163"/>
      <c r="AP174" s="163"/>
      <c r="AQ174" s="163"/>
      <c r="AR174" s="163"/>
      <c r="AS174" s="68"/>
      <c r="AT174" s="68"/>
      <c r="AU174" s="68"/>
      <c r="AV174" s="68"/>
      <c r="AW174" s="68"/>
      <c r="AX174" s="68"/>
      <c r="AY174" s="68"/>
      <c r="AZ174" s="68"/>
      <c r="BA174" s="68"/>
      <c r="BB174" s="163"/>
      <c r="BC174" s="163"/>
      <c r="BD174" s="163"/>
      <c r="BE174" s="163"/>
      <c r="BF174" s="163"/>
      <c r="BG174" s="163"/>
      <c r="BH174" s="68"/>
      <c r="BI174" s="68"/>
      <c r="BJ174" s="163"/>
      <c r="BK174" s="167"/>
      <c r="BL174" s="167"/>
      <c r="BM174" s="81" t="s">
        <v>607</v>
      </c>
      <c r="BN174" s="81" t="s">
        <v>565</v>
      </c>
    </row>
    <row r="175" spans="1:66" s="7" customFormat="1" ht="36" x14ac:dyDescent="0.55000000000000004">
      <c r="A175" s="158" t="s">
        <v>616</v>
      </c>
      <c r="B175" s="68">
        <v>417</v>
      </c>
      <c r="C175" s="68"/>
      <c r="D175" s="68"/>
      <c r="E175" s="68"/>
      <c r="F175" s="69" t="s">
        <v>541</v>
      </c>
      <c r="G175" s="159" t="s">
        <v>1208</v>
      </c>
      <c r="H175" s="68" t="s">
        <v>541</v>
      </c>
      <c r="I175" s="68" t="s">
        <v>118</v>
      </c>
      <c r="J175" s="104" t="s">
        <v>1596</v>
      </c>
      <c r="K175" s="89" t="s">
        <v>1351</v>
      </c>
      <c r="L175" s="68" t="s">
        <v>545</v>
      </c>
      <c r="M175" s="68" t="s">
        <v>545</v>
      </c>
      <c r="N175" s="72" t="s">
        <v>546</v>
      </c>
      <c r="O175" s="68"/>
      <c r="P175" s="161" t="s">
        <v>1595</v>
      </c>
      <c r="Q175" s="104"/>
      <c r="R175" s="104"/>
      <c r="S175" s="68"/>
      <c r="T175" s="89" t="s">
        <v>16</v>
      </c>
      <c r="U175" s="89"/>
      <c r="V175" s="159" t="s">
        <v>1208</v>
      </c>
      <c r="W175" s="89"/>
      <c r="X175" s="163"/>
      <c r="Y175" s="68" t="s">
        <v>13</v>
      </c>
      <c r="Z175" s="68"/>
      <c r="AA175" s="125"/>
      <c r="AB175" s="68"/>
      <c r="AC175" s="68">
        <v>1</v>
      </c>
      <c r="AD175" s="68">
        <v>0</v>
      </c>
      <c r="AE175" s="68">
        <v>-1</v>
      </c>
      <c r="AF175" s="77" t="s">
        <v>553</v>
      </c>
      <c r="AG175" s="78" t="s">
        <v>292</v>
      </c>
      <c r="AH175" s="79" t="s">
        <v>293</v>
      </c>
      <c r="AI175" s="193"/>
      <c r="AJ175" s="68"/>
      <c r="AK175" s="68"/>
      <c r="AL175" s="68" t="s">
        <v>301</v>
      </c>
      <c r="AM175" s="68" t="s">
        <v>301</v>
      </c>
      <c r="AN175" s="68"/>
      <c r="AO175" s="163"/>
      <c r="AP175" s="163"/>
      <c r="AQ175" s="163"/>
      <c r="AR175" s="163"/>
      <c r="AS175" s="68"/>
      <c r="AT175" s="68"/>
      <c r="AU175" s="68"/>
      <c r="AV175" s="68"/>
      <c r="AW175" s="68"/>
      <c r="AX175" s="68"/>
      <c r="AY175" s="68"/>
      <c r="AZ175" s="68"/>
      <c r="BA175" s="68"/>
      <c r="BB175" s="163"/>
      <c r="BC175" s="163"/>
      <c r="BD175" s="163"/>
      <c r="BE175" s="163"/>
      <c r="BF175" s="163"/>
      <c r="BG175" s="163"/>
      <c r="BH175" s="68"/>
      <c r="BI175" s="68"/>
      <c r="BJ175" s="163"/>
      <c r="BK175" s="167"/>
      <c r="BL175" s="167"/>
      <c r="BM175" s="81" t="s">
        <v>607</v>
      </c>
      <c r="BN175" s="81" t="s">
        <v>565</v>
      </c>
    </row>
    <row r="176" spans="1:66" s="7" customFormat="1" ht="22.5" customHeight="1" x14ac:dyDescent="0.55000000000000004">
      <c r="A176" s="158">
        <v>179</v>
      </c>
      <c r="B176" s="68">
        <v>418</v>
      </c>
      <c r="C176" s="68"/>
      <c r="D176" s="68"/>
      <c r="E176" s="68"/>
      <c r="F176" s="69" t="s">
        <v>541</v>
      </c>
      <c r="G176" s="159" t="s">
        <v>1208</v>
      </c>
      <c r="H176" s="68" t="s">
        <v>541</v>
      </c>
      <c r="I176" s="68" t="s">
        <v>618</v>
      </c>
      <c r="J176" s="104" t="s">
        <v>1596</v>
      </c>
      <c r="K176" s="89" t="s">
        <v>1351</v>
      </c>
      <c r="L176" s="68" t="s">
        <v>545</v>
      </c>
      <c r="M176" s="68" t="s">
        <v>545</v>
      </c>
      <c r="N176" s="72" t="s">
        <v>546</v>
      </c>
      <c r="O176" s="68"/>
      <c r="P176" s="161" t="s">
        <v>1595</v>
      </c>
      <c r="Q176" s="104"/>
      <c r="R176" s="104"/>
      <c r="S176" s="68"/>
      <c r="T176" s="89" t="s">
        <v>16</v>
      </c>
      <c r="U176" s="89"/>
      <c r="V176" s="159" t="s">
        <v>1208</v>
      </c>
      <c r="W176" s="89"/>
      <c r="X176" s="163"/>
      <c r="Y176" s="68" t="s">
        <v>13</v>
      </c>
      <c r="Z176" s="75"/>
      <c r="AA176" s="68"/>
      <c r="AB176" s="97"/>
      <c r="AC176" s="68">
        <v>1</v>
      </c>
      <c r="AD176" s="68">
        <v>0</v>
      </c>
      <c r="AE176" s="68">
        <v>-1</v>
      </c>
      <c r="AF176" s="77" t="s">
        <v>553</v>
      </c>
      <c r="AG176" s="78" t="s">
        <v>292</v>
      </c>
      <c r="AH176" s="79" t="s">
        <v>293</v>
      </c>
      <c r="AI176" s="193"/>
      <c r="AJ176" s="68"/>
      <c r="AK176" s="68"/>
      <c r="AL176" s="68" t="s">
        <v>301</v>
      </c>
      <c r="AM176" s="68" t="s">
        <v>301</v>
      </c>
      <c r="AN176" s="68"/>
      <c r="AO176" s="163"/>
      <c r="AP176" s="163"/>
      <c r="AQ176" s="163"/>
      <c r="AR176" s="163"/>
      <c r="AS176" s="68"/>
      <c r="AT176" s="68"/>
      <c r="AU176" s="68"/>
      <c r="AV176" s="68"/>
      <c r="AW176" s="68"/>
      <c r="AX176" s="68"/>
      <c r="AY176" s="68"/>
      <c r="AZ176" s="68"/>
      <c r="BA176" s="68"/>
      <c r="BB176" s="163"/>
      <c r="BC176" s="163"/>
      <c r="BD176" s="163"/>
      <c r="BE176" s="163"/>
      <c r="BF176" s="163"/>
      <c r="BG176" s="163"/>
      <c r="BH176" s="68"/>
      <c r="BI176" s="68"/>
      <c r="BJ176" s="163"/>
      <c r="BK176" s="167"/>
      <c r="BL176" s="167"/>
      <c r="BM176" s="81" t="s">
        <v>607</v>
      </c>
      <c r="BN176" s="81" t="s">
        <v>565</v>
      </c>
    </row>
    <row r="177" spans="1:66" s="7" customFormat="1" ht="22.5" customHeight="1" x14ac:dyDescent="0.55000000000000004">
      <c r="A177" s="158" t="s">
        <v>616</v>
      </c>
      <c r="B177" s="68">
        <v>79</v>
      </c>
      <c r="C177" s="68" t="s">
        <v>840</v>
      </c>
      <c r="D177" s="68" t="s">
        <v>1597</v>
      </c>
      <c r="E177" s="68" t="s">
        <v>1598</v>
      </c>
      <c r="F177" s="69" t="s">
        <v>541</v>
      </c>
      <c r="G177" s="159" t="s">
        <v>1208</v>
      </c>
      <c r="H177" s="68" t="s">
        <v>541</v>
      </c>
      <c r="I177" s="68" t="s">
        <v>618</v>
      </c>
      <c r="J177" s="104" t="s">
        <v>1599</v>
      </c>
      <c r="K177" s="89" t="s">
        <v>1351</v>
      </c>
      <c r="L177" s="68" t="s">
        <v>545</v>
      </c>
      <c r="M177" s="68" t="s">
        <v>545</v>
      </c>
      <c r="N177" s="72" t="s">
        <v>546</v>
      </c>
      <c r="O177" s="68"/>
      <c r="P177" s="161" t="s">
        <v>1600</v>
      </c>
      <c r="Q177" s="104"/>
      <c r="R177" s="104"/>
      <c r="S177" s="68"/>
      <c r="T177" s="89" t="s">
        <v>16</v>
      </c>
      <c r="U177" s="89"/>
      <c r="V177" s="159" t="s">
        <v>1208</v>
      </c>
      <c r="W177" s="89"/>
      <c r="X177" s="163"/>
      <c r="Y177" s="68" t="s">
        <v>13</v>
      </c>
      <c r="Z177" s="75" t="s">
        <v>990</v>
      </c>
      <c r="AA177" s="68"/>
      <c r="AB177" s="97"/>
      <c r="AC177" s="68">
        <v>0</v>
      </c>
      <c r="AD177" s="68">
        <v>1</v>
      </c>
      <c r="AE177" s="68">
        <v>1</v>
      </c>
      <c r="AF177" s="77" t="s">
        <v>553</v>
      </c>
      <c r="AG177" s="78" t="s">
        <v>292</v>
      </c>
      <c r="AH177" s="79" t="s">
        <v>293</v>
      </c>
      <c r="AI177" s="193"/>
      <c r="AJ177" s="68"/>
      <c r="AK177" s="68"/>
      <c r="AL177" s="68" t="s">
        <v>301</v>
      </c>
      <c r="AM177" s="68" t="s">
        <v>301</v>
      </c>
      <c r="AN177" s="68"/>
      <c r="AO177" s="163"/>
      <c r="AP177" s="163"/>
      <c r="AQ177" s="163"/>
      <c r="AR177" s="163"/>
      <c r="AS177" s="68"/>
      <c r="AT177" s="68"/>
      <c r="AU177" s="68"/>
      <c r="AV177" s="68"/>
      <c r="AW177" s="68"/>
      <c r="AX177" s="68"/>
      <c r="AY177" s="68"/>
      <c r="AZ177" s="68"/>
      <c r="BA177" s="68"/>
      <c r="BB177" s="163"/>
      <c r="BC177" s="163"/>
      <c r="BD177" s="163"/>
      <c r="BE177" s="163"/>
      <c r="BF177" s="163"/>
      <c r="BG177" s="163"/>
      <c r="BH177" s="68"/>
      <c r="BI177" s="68"/>
      <c r="BJ177" s="89" t="s">
        <v>1601</v>
      </c>
      <c r="BK177" s="167"/>
      <c r="BL177" s="167"/>
      <c r="BM177" s="81" t="s">
        <v>607</v>
      </c>
      <c r="BN177" s="81" t="s">
        <v>565</v>
      </c>
    </row>
    <row r="178" spans="1:66" s="7" customFormat="1" ht="22.5" customHeight="1" x14ac:dyDescent="0.55000000000000004">
      <c r="A178" s="158" t="s">
        <v>616</v>
      </c>
      <c r="B178" s="68">
        <v>133</v>
      </c>
      <c r="C178" s="68" t="s">
        <v>55</v>
      </c>
      <c r="D178" s="68" t="s">
        <v>1602</v>
      </c>
      <c r="E178" s="68" t="s">
        <v>1603</v>
      </c>
      <c r="F178" s="69" t="s">
        <v>541</v>
      </c>
      <c r="G178" s="159" t="s">
        <v>1208</v>
      </c>
      <c r="H178" s="68" t="s">
        <v>541</v>
      </c>
      <c r="I178" s="68" t="s">
        <v>55</v>
      </c>
      <c r="J178" s="104" t="s">
        <v>1599</v>
      </c>
      <c r="K178" s="89" t="s">
        <v>1351</v>
      </c>
      <c r="L178" s="68" t="s">
        <v>545</v>
      </c>
      <c r="M178" s="68" t="s">
        <v>545</v>
      </c>
      <c r="N178" s="72" t="s">
        <v>546</v>
      </c>
      <c r="O178" s="68"/>
      <c r="P178" s="89" t="s">
        <v>1604</v>
      </c>
      <c r="Q178" s="104"/>
      <c r="R178" s="104"/>
      <c r="S178" s="68"/>
      <c r="T178" s="89" t="s">
        <v>16</v>
      </c>
      <c r="U178" s="89"/>
      <c r="V178" s="159" t="s">
        <v>1208</v>
      </c>
      <c r="W178" s="89"/>
      <c r="X178" s="163"/>
      <c r="Y178" s="68" t="s">
        <v>13</v>
      </c>
      <c r="Z178" s="75" t="s">
        <v>990</v>
      </c>
      <c r="AA178" s="68"/>
      <c r="AB178" s="97"/>
      <c r="AC178" s="68">
        <v>0</v>
      </c>
      <c r="AD178" s="68">
        <v>1</v>
      </c>
      <c r="AE178" s="68">
        <v>1</v>
      </c>
      <c r="AF178" s="77" t="s">
        <v>553</v>
      </c>
      <c r="AG178" s="78" t="s">
        <v>292</v>
      </c>
      <c r="AH178" s="79" t="s">
        <v>293</v>
      </c>
      <c r="AI178" s="193"/>
      <c r="AJ178" s="68"/>
      <c r="AK178" s="68"/>
      <c r="AL178" s="68" t="s">
        <v>301</v>
      </c>
      <c r="AM178" s="68" t="s">
        <v>301</v>
      </c>
      <c r="AN178" s="68"/>
      <c r="AO178" s="163"/>
      <c r="AP178" s="163"/>
      <c r="AQ178" s="163"/>
      <c r="AR178" s="163"/>
      <c r="AS178" s="68"/>
      <c r="AT178" s="68"/>
      <c r="AU178" s="68"/>
      <c r="AV178" s="68"/>
      <c r="AW178" s="68"/>
      <c r="AX178" s="68"/>
      <c r="AY178" s="68"/>
      <c r="AZ178" s="68"/>
      <c r="BA178" s="68"/>
      <c r="BB178" s="163"/>
      <c r="BC178" s="163"/>
      <c r="BD178" s="163"/>
      <c r="BE178" s="163"/>
      <c r="BF178" s="163"/>
      <c r="BG178" s="163"/>
      <c r="BH178" s="68"/>
      <c r="BI178" s="68"/>
      <c r="BJ178" s="163"/>
      <c r="BK178" s="167"/>
      <c r="BL178" s="167"/>
      <c r="BM178" s="81" t="s">
        <v>607</v>
      </c>
      <c r="BN178" s="81" t="s">
        <v>565</v>
      </c>
    </row>
    <row r="179" spans="1:66" s="7" customFormat="1" ht="36" customHeight="1" x14ac:dyDescent="0.55000000000000004">
      <c r="A179" s="158" t="s">
        <v>616</v>
      </c>
      <c r="B179" s="68">
        <v>419</v>
      </c>
      <c r="C179" s="68"/>
      <c r="D179" s="68"/>
      <c r="E179" s="68"/>
      <c r="F179" s="69" t="s">
        <v>541</v>
      </c>
      <c r="G179" s="159" t="s">
        <v>1208</v>
      </c>
      <c r="H179" s="68" t="s">
        <v>541</v>
      </c>
      <c r="I179" s="68" t="s">
        <v>118</v>
      </c>
      <c r="J179" s="104" t="s">
        <v>1599</v>
      </c>
      <c r="K179" s="89" t="s">
        <v>1351</v>
      </c>
      <c r="L179" s="68" t="s">
        <v>545</v>
      </c>
      <c r="M179" s="68" t="s">
        <v>545</v>
      </c>
      <c r="N179" s="72" t="s">
        <v>546</v>
      </c>
      <c r="O179" s="68"/>
      <c r="P179" s="161" t="s">
        <v>1605</v>
      </c>
      <c r="Q179" s="104"/>
      <c r="R179" s="104"/>
      <c r="S179" s="68"/>
      <c r="T179" s="89" t="s">
        <v>16</v>
      </c>
      <c r="U179" s="89"/>
      <c r="V179" s="159" t="s">
        <v>1208</v>
      </c>
      <c r="W179" s="89"/>
      <c r="X179" s="163"/>
      <c r="Y179" s="68" t="s">
        <v>13</v>
      </c>
      <c r="Z179" s="68"/>
      <c r="AA179" s="88"/>
      <c r="AB179" s="68"/>
      <c r="AC179" s="68">
        <v>1</v>
      </c>
      <c r="AD179" s="68">
        <v>0</v>
      </c>
      <c r="AE179" s="68">
        <v>-1</v>
      </c>
      <c r="AF179" s="77" t="s">
        <v>553</v>
      </c>
      <c r="AG179" s="78" t="s">
        <v>292</v>
      </c>
      <c r="AH179" s="79" t="s">
        <v>293</v>
      </c>
      <c r="AI179" s="193"/>
      <c r="AJ179" s="68"/>
      <c r="AK179" s="68"/>
      <c r="AL179" s="68" t="s">
        <v>301</v>
      </c>
      <c r="AM179" s="68" t="s">
        <v>301</v>
      </c>
      <c r="AN179" s="68"/>
      <c r="AO179" s="163"/>
      <c r="AP179" s="163"/>
      <c r="AQ179" s="163"/>
      <c r="AR179" s="163"/>
      <c r="AS179" s="68"/>
      <c r="AT179" s="68"/>
      <c r="AU179" s="68"/>
      <c r="AV179" s="68"/>
      <c r="AW179" s="68"/>
      <c r="AX179" s="68"/>
      <c r="AY179" s="68"/>
      <c r="AZ179" s="68"/>
      <c r="BA179" s="68"/>
      <c r="BB179" s="163"/>
      <c r="BC179" s="163"/>
      <c r="BD179" s="163"/>
      <c r="BE179" s="163"/>
      <c r="BF179" s="163"/>
      <c r="BG179" s="163"/>
      <c r="BH179" s="68"/>
      <c r="BI179" s="68"/>
      <c r="BJ179" s="163"/>
      <c r="BK179" s="167"/>
      <c r="BL179" s="167"/>
      <c r="BM179" s="81" t="s">
        <v>607</v>
      </c>
      <c r="BN179" s="81" t="s">
        <v>565</v>
      </c>
    </row>
    <row r="180" spans="1:66" s="7" customFormat="1" ht="36" customHeight="1" x14ac:dyDescent="0.55000000000000004">
      <c r="A180" s="158" t="s">
        <v>616</v>
      </c>
      <c r="B180" s="68">
        <v>420</v>
      </c>
      <c r="C180" s="68"/>
      <c r="D180" s="68"/>
      <c r="E180" s="68"/>
      <c r="F180" s="69" t="s">
        <v>541</v>
      </c>
      <c r="G180" s="159" t="s">
        <v>1208</v>
      </c>
      <c r="H180" s="68" t="s">
        <v>541</v>
      </c>
      <c r="I180" s="68" t="s">
        <v>55</v>
      </c>
      <c r="J180" s="104" t="s">
        <v>1606</v>
      </c>
      <c r="K180" s="89" t="s">
        <v>1351</v>
      </c>
      <c r="L180" s="68" t="s">
        <v>545</v>
      </c>
      <c r="M180" s="68" t="s">
        <v>545</v>
      </c>
      <c r="N180" s="72" t="s">
        <v>546</v>
      </c>
      <c r="O180" s="68"/>
      <c r="P180" s="161" t="s">
        <v>1607</v>
      </c>
      <c r="Q180" s="104"/>
      <c r="R180" s="104"/>
      <c r="S180" s="68"/>
      <c r="T180" s="89" t="s">
        <v>16</v>
      </c>
      <c r="U180" s="89"/>
      <c r="V180" s="159" t="s">
        <v>1208</v>
      </c>
      <c r="W180" s="89"/>
      <c r="X180" s="163"/>
      <c r="Y180" s="68" t="s">
        <v>13</v>
      </c>
      <c r="Z180" s="68"/>
      <c r="AA180" s="68"/>
      <c r="AB180" s="68"/>
      <c r="AC180" s="68">
        <v>1</v>
      </c>
      <c r="AD180" s="68">
        <v>0</v>
      </c>
      <c r="AE180" s="68">
        <v>-1</v>
      </c>
      <c r="AF180" s="77" t="s">
        <v>553</v>
      </c>
      <c r="AG180" s="78" t="s">
        <v>292</v>
      </c>
      <c r="AH180" s="79" t="s">
        <v>293</v>
      </c>
      <c r="AI180" s="193"/>
      <c r="AJ180" s="68"/>
      <c r="AK180" s="68"/>
      <c r="AL180" s="68" t="s">
        <v>301</v>
      </c>
      <c r="AM180" s="68" t="s">
        <v>301</v>
      </c>
      <c r="AN180" s="68"/>
      <c r="AO180" s="163"/>
      <c r="AP180" s="163"/>
      <c r="AQ180" s="163"/>
      <c r="AR180" s="163"/>
      <c r="AS180" s="68"/>
      <c r="AT180" s="68"/>
      <c r="AU180" s="68"/>
      <c r="AV180" s="68"/>
      <c r="AW180" s="68"/>
      <c r="AX180" s="68"/>
      <c r="AY180" s="68"/>
      <c r="AZ180" s="68"/>
      <c r="BA180" s="68"/>
      <c r="BB180" s="163"/>
      <c r="BC180" s="163"/>
      <c r="BD180" s="163"/>
      <c r="BE180" s="163"/>
      <c r="BF180" s="163"/>
      <c r="BG180" s="163"/>
      <c r="BH180" s="68"/>
      <c r="BI180" s="68"/>
      <c r="BJ180" s="163"/>
      <c r="BK180" s="167"/>
      <c r="BL180" s="167"/>
      <c r="BM180" s="81" t="s">
        <v>607</v>
      </c>
      <c r="BN180" s="81" t="s">
        <v>565</v>
      </c>
    </row>
    <row r="181" spans="1:66" s="7" customFormat="1" ht="36" x14ac:dyDescent="0.55000000000000004">
      <c r="A181" s="158" t="s">
        <v>616</v>
      </c>
      <c r="B181" s="68">
        <v>421</v>
      </c>
      <c r="C181" s="68"/>
      <c r="D181" s="68"/>
      <c r="E181" s="68"/>
      <c r="F181" s="69" t="s">
        <v>541</v>
      </c>
      <c r="G181" s="159" t="s">
        <v>1208</v>
      </c>
      <c r="H181" s="68" t="s">
        <v>541</v>
      </c>
      <c r="I181" s="68" t="s">
        <v>118</v>
      </c>
      <c r="J181" s="104" t="s">
        <v>1606</v>
      </c>
      <c r="K181" s="89" t="s">
        <v>1351</v>
      </c>
      <c r="L181" s="68" t="s">
        <v>545</v>
      </c>
      <c r="M181" s="68" t="s">
        <v>545</v>
      </c>
      <c r="N181" s="72" t="s">
        <v>546</v>
      </c>
      <c r="O181" s="68"/>
      <c r="P181" s="161" t="s">
        <v>1607</v>
      </c>
      <c r="Q181" s="104"/>
      <c r="R181" s="104"/>
      <c r="S181" s="68"/>
      <c r="T181" s="89" t="s">
        <v>16</v>
      </c>
      <c r="U181" s="89"/>
      <c r="V181" s="159" t="s">
        <v>1208</v>
      </c>
      <c r="W181" s="89"/>
      <c r="X181" s="163"/>
      <c r="Y181" s="68" t="s">
        <v>13</v>
      </c>
      <c r="Z181" s="68"/>
      <c r="AA181" s="68"/>
      <c r="AB181" s="68"/>
      <c r="AC181" s="68">
        <v>1</v>
      </c>
      <c r="AD181" s="68">
        <v>0</v>
      </c>
      <c r="AE181" s="68">
        <v>-1</v>
      </c>
      <c r="AF181" s="77" t="s">
        <v>553</v>
      </c>
      <c r="AG181" s="78" t="s">
        <v>292</v>
      </c>
      <c r="AH181" s="79" t="s">
        <v>293</v>
      </c>
      <c r="AI181" s="193"/>
      <c r="AJ181" s="68"/>
      <c r="AK181" s="68"/>
      <c r="AL181" s="68" t="s">
        <v>301</v>
      </c>
      <c r="AM181" s="68" t="s">
        <v>301</v>
      </c>
      <c r="AN181" s="68"/>
      <c r="AO181" s="163"/>
      <c r="AP181" s="163"/>
      <c r="AQ181" s="163"/>
      <c r="AR181" s="163"/>
      <c r="AS181" s="68"/>
      <c r="AT181" s="68"/>
      <c r="AU181" s="68"/>
      <c r="AV181" s="68"/>
      <c r="AW181" s="68"/>
      <c r="AX181" s="68"/>
      <c r="AY181" s="68"/>
      <c r="AZ181" s="68"/>
      <c r="BA181" s="68"/>
      <c r="BB181" s="163"/>
      <c r="BC181" s="163"/>
      <c r="BD181" s="163"/>
      <c r="BE181" s="163"/>
      <c r="BF181" s="163"/>
      <c r="BG181" s="163"/>
      <c r="BH181" s="68"/>
      <c r="BI181" s="68"/>
      <c r="BJ181" s="163"/>
      <c r="BK181" s="167" t="s">
        <v>13</v>
      </c>
      <c r="BL181" s="167"/>
      <c r="BM181" s="81" t="s">
        <v>607</v>
      </c>
      <c r="BN181" s="81" t="s">
        <v>565</v>
      </c>
    </row>
    <row r="182" spans="1:66" s="7" customFormat="1" ht="36" x14ac:dyDescent="0.55000000000000004">
      <c r="A182" s="158">
        <v>181</v>
      </c>
      <c r="B182" s="68">
        <v>422</v>
      </c>
      <c r="C182" s="68"/>
      <c r="D182" s="68"/>
      <c r="E182" s="68"/>
      <c r="F182" s="69" t="s">
        <v>541</v>
      </c>
      <c r="G182" s="159" t="s">
        <v>1208</v>
      </c>
      <c r="H182" s="68" t="s">
        <v>541</v>
      </c>
      <c r="I182" s="68" t="s">
        <v>618</v>
      </c>
      <c r="J182" s="104" t="s">
        <v>1606</v>
      </c>
      <c r="K182" s="89" t="s">
        <v>1351</v>
      </c>
      <c r="L182" s="68" t="s">
        <v>545</v>
      </c>
      <c r="M182" s="68" t="s">
        <v>545</v>
      </c>
      <c r="N182" s="72" t="s">
        <v>546</v>
      </c>
      <c r="O182" s="68"/>
      <c r="P182" s="161" t="s">
        <v>1607</v>
      </c>
      <c r="Q182" s="104"/>
      <c r="R182" s="104"/>
      <c r="S182" s="68"/>
      <c r="T182" s="89" t="s">
        <v>16</v>
      </c>
      <c r="U182" s="89"/>
      <c r="V182" s="159" t="s">
        <v>1208</v>
      </c>
      <c r="W182" s="89"/>
      <c r="X182" s="163"/>
      <c r="Y182" s="68" t="s">
        <v>13</v>
      </c>
      <c r="Z182" s="68"/>
      <c r="AA182" s="68"/>
      <c r="AB182" s="68"/>
      <c r="AC182" s="68">
        <v>1</v>
      </c>
      <c r="AD182" s="68">
        <v>0</v>
      </c>
      <c r="AE182" s="68">
        <v>-1</v>
      </c>
      <c r="AF182" s="77" t="s">
        <v>553</v>
      </c>
      <c r="AG182" s="78" t="s">
        <v>292</v>
      </c>
      <c r="AH182" s="79" t="s">
        <v>293</v>
      </c>
      <c r="AI182" s="193"/>
      <c r="AJ182" s="68"/>
      <c r="AK182" s="68"/>
      <c r="AL182" s="68" t="s">
        <v>301</v>
      </c>
      <c r="AM182" s="68" t="s">
        <v>301</v>
      </c>
      <c r="AN182" s="68"/>
      <c r="AO182" s="163"/>
      <c r="AP182" s="163"/>
      <c r="AQ182" s="163"/>
      <c r="AR182" s="163"/>
      <c r="AS182" s="68"/>
      <c r="AT182" s="68"/>
      <c r="AU182" s="68"/>
      <c r="AV182" s="68"/>
      <c r="AW182" s="68"/>
      <c r="AX182" s="68"/>
      <c r="AY182" s="68"/>
      <c r="AZ182" s="68"/>
      <c r="BA182" s="68"/>
      <c r="BB182" s="163"/>
      <c r="BC182" s="163"/>
      <c r="BD182" s="163"/>
      <c r="BE182" s="163"/>
      <c r="BF182" s="163"/>
      <c r="BG182" s="163"/>
      <c r="BH182" s="68"/>
      <c r="BI182" s="68"/>
      <c r="BJ182" s="163"/>
      <c r="BK182" s="167"/>
      <c r="BL182" s="167"/>
      <c r="BM182" s="81" t="s">
        <v>607</v>
      </c>
      <c r="BN182" s="81" t="s">
        <v>565</v>
      </c>
    </row>
    <row r="183" spans="1:66" s="7" customFormat="1" ht="36" x14ac:dyDescent="0.55000000000000004">
      <c r="A183" s="158" t="s">
        <v>616</v>
      </c>
      <c r="B183" s="68">
        <v>423</v>
      </c>
      <c r="C183" s="68"/>
      <c r="D183" s="68"/>
      <c r="E183" s="68"/>
      <c r="F183" s="69" t="s">
        <v>541</v>
      </c>
      <c r="G183" s="159" t="s">
        <v>1208</v>
      </c>
      <c r="H183" s="68" t="s">
        <v>541</v>
      </c>
      <c r="I183" s="68" t="s">
        <v>55</v>
      </c>
      <c r="J183" s="104" t="s">
        <v>1608</v>
      </c>
      <c r="K183" s="89" t="s">
        <v>1351</v>
      </c>
      <c r="L183" s="68" t="s">
        <v>545</v>
      </c>
      <c r="M183" s="68" t="s">
        <v>545</v>
      </c>
      <c r="N183" s="72" t="s">
        <v>546</v>
      </c>
      <c r="O183" s="68"/>
      <c r="P183" s="161" t="s">
        <v>1607</v>
      </c>
      <c r="Q183" s="104"/>
      <c r="R183" s="104"/>
      <c r="S183" s="68"/>
      <c r="T183" s="89" t="s">
        <v>16</v>
      </c>
      <c r="U183" s="89"/>
      <c r="V183" s="159" t="s">
        <v>1208</v>
      </c>
      <c r="W183" s="89"/>
      <c r="X183" s="163"/>
      <c r="Y183" s="68" t="s">
        <v>13</v>
      </c>
      <c r="Z183" s="68"/>
      <c r="AA183" s="68"/>
      <c r="AB183" s="68"/>
      <c r="AC183" s="68">
        <v>1</v>
      </c>
      <c r="AD183" s="68">
        <v>0</v>
      </c>
      <c r="AE183" s="68">
        <v>-1</v>
      </c>
      <c r="AF183" s="77" t="s">
        <v>553</v>
      </c>
      <c r="AG183" s="78" t="s">
        <v>292</v>
      </c>
      <c r="AH183" s="79" t="s">
        <v>293</v>
      </c>
      <c r="AI183" s="193"/>
      <c r="AJ183" s="68"/>
      <c r="AK183" s="68"/>
      <c r="AL183" s="68" t="s">
        <v>301</v>
      </c>
      <c r="AM183" s="68" t="s">
        <v>301</v>
      </c>
      <c r="AN183" s="68"/>
      <c r="AO183" s="163"/>
      <c r="AP183" s="163"/>
      <c r="AQ183" s="163"/>
      <c r="AR183" s="163"/>
      <c r="AS183" s="68"/>
      <c r="AT183" s="68"/>
      <c r="AU183" s="68"/>
      <c r="AV183" s="68"/>
      <c r="AW183" s="68"/>
      <c r="AX183" s="68"/>
      <c r="AY183" s="68"/>
      <c r="AZ183" s="68"/>
      <c r="BA183" s="68"/>
      <c r="BB183" s="163"/>
      <c r="BC183" s="163"/>
      <c r="BD183" s="163"/>
      <c r="BE183" s="163"/>
      <c r="BF183" s="163"/>
      <c r="BG183" s="163"/>
      <c r="BH183" s="68"/>
      <c r="BI183" s="68"/>
      <c r="BJ183" s="163"/>
      <c r="BK183" s="167"/>
      <c r="BL183" s="167"/>
      <c r="BM183" s="81" t="s">
        <v>607</v>
      </c>
      <c r="BN183" s="81" t="s">
        <v>565</v>
      </c>
    </row>
    <row r="184" spans="1:66" s="7" customFormat="1" ht="36" x14ac:dyDescent="0.55000000000000004">
      <c r="A184" s="158">
        <v>183</v>
      </c>
      <c r="B184" s="68">
        <v>424</v>
      </c>
      <c r="C184" s="68"/>
      <c r="D184" s="68"/>
      <c r="E184" s="68"/>
      <c r="F184" s="69" t="s">
        <v>541</v>
      </c>
      <c r="G184" s="159" t="s">
        <v>1208</v>
      </c>
      <c r="H184" s="68" t="s">
        <v>541</v>
      </c>
      <c r="I184" s="68" t="s">
        <v>118</v>
      </c>
      <c r="J184" s="104" t="s">
        <v>1608</v>
      </c>
      <c r="K184" s="89" t="s">
        <v>1351</v>
      </c>
      <c r="L184" s="68" t="s">
        <v>545</v>
      </c>
      <c r="M184" s="68" t="s">
        <v>545</v>
      </c>
      <c r="N184" s="72" t="s">
        <v>546</v>
      </c>
      <c r="O184" s="68"/>
      <c r="P184" s="161" t="s">
        <v>1607</v>
      </c>
      <c r="Q184" s="104"/>
      <c r="R184" s="104"/>
      <c r="S184" s="68"/>
      <c r="T184" s="89" t="s">
        <v>16</v>
      </c>
      <c r="U184" s="89"/>
      <c r="V184" s="159" t="s">
        <v>1208</v>
      </c>
      <c r="W184" s="89"/>
      <c r="X184" s="163"/>
      <c r="Y184" s="68" t="s">
        <v>13</v>
      </c>
      <c r="Z184" s="68"/>
      <c r="AA184" s="68"/>
      <c r="AB184" s="68"/>
      <c r="AC184" s="68">
        <v>1</v>
      </c>
      <c r="AD184" s="68">
        <v>0</v>
      </c>
      <c r="AE184" s="68">
        <v>-1</v>
      </c>
      <c r="AF184" s="77" t="s">
        <v>553</v>
      </c>
      <c r="AG184" s="78" t="s">
        <v>292</v>
      </c>
      <c r="AH184" s="79" t="s">
        <v>293</v>
      </c>
      <c r="AI184" s="193"/>
      <c r="AJ184" s="68"/>
      <c r="AK184" s="68"/>
      <c r="AL184" s="68" t="s">
        <v>301</v>
      </c>
      <c r="AM184" s="68" t="s">
        <v>301</v>
      </c>
      <c r="AN184" s="68"/>
      <c r="AO184" s="163"/>
      <c r="AP184" s="163"/>
      <c r="AQ184" s="163"/>
      <c r="AR184" s="163"/>
      <c r="AS184" s="68"/>
      <c r="AT184" s="68"/>
      <c r="AU184" s="68"/>
      <c r="AV184" s="68"/>
      <c r="AW184" s="68"/>
      <c r="AX184" s="68"/>
      <c r="AY184" s="68"/>
      <c r="AZ184" s="68"/>
      <c r="BA184" s="68"/>
      <c r="BB184" s="163"/>
      <c r="BC184" s="163"/>
      <c r="BD184" s="163"/>
      <c r="BE184" s="163"/>
      <c r="BF184" s="163"/>
      <c r="BG184" s="163"/>
      <c r="BH184" s="68"/>
      <c r="BI184" s="68"/>
      <c r="BJ184" s="163"/>
      <c r="BK184" s="167"/>
      <c r="BL184" s="167"/>
      <c r="BM184" s="81" t="s">
        <v>607</v>
      </c>
      <c r="BN184" s="81" t="s">
        <v>565</v>
      </c>
    </row>
    <row r="185" spans="1:66" s="7" customFormat="1" ht="36" x14ac:dyDescent="0.55000000000000004">
      <c r="A185" s="158" t="s">
        <v>616</v>
      </c>
      <c r="B185" s="68">
        <v>425</v>
      </c>
      <c r="C185" s="68"/>
      <c r="D185" s="68"/>
      <c r="E185" s="68"/>
      <c r="F185" s="69" t="s">
        <v>541</v>
      </c>
      <c r="G185" s="159" t="s">
        <v>1208</v>
      </c>
      <c r="H185" s="68" t="s">
        <v>541</v>
      </c>
      <c r="I185" s="68" t="s">
        <v>618</v>
      </c>
      <c r="J185" s="104" t="s">
        <v>1608</v>
      </c>
      <c r="K185" s="89" t="s">
        <v>1351</v>
      </c>
      <c r="L185" s="68" t="s">
        <v>545</v>
      </c>
      <c r="M185" s="68" t="s">
        <v>545</v>
      </c>
      <c r="N185" s="72" t="s">
        <v>546</v>
      </c>
      <c r="O185" s="68"/>
      <c r="P185" s="161" t="s">
        <v>1607</v>
      </c>
      <c r="Q185" s="104"/>
      <c r="R185" s="104"/>
      <c r="S185" s="68"/>
      <c r="T185" s="89" t="s">
        <v>16</v>
      </c>
      <c r="U185" s="89"/>
      <c r="V185" s="159" t="s">
        <v>1208</v>
      </c>
      <c r="W185" s="89"/>
      <c r="X185" s="163"/>
      <c r="Y185" s="68" t="s">
        <v>13</v>
      </c>
      <c r="Z185" s="68"/>
      <c r="AA185" s="68"/>
      <c r="AB185" s="68"/>
      <c r="AC185" s="68">
        <v>1</v>
      </c>
      <c r="AD185" s="68">
        <v>0</v>
      </c>
      <c r="AE185" s="68">
        <v>-1</v>
      </c>
      <c r="AF185" s="77" t="s">
        <v>553</v>
      </c>
      <c r="AG185" s="78" t="s">
        <v>292</v>
      </c>
      <c r="AH185" s="79" t="s">
        <v>293</v>
      </c>
      <c r="AI185" s="193"/>
      <c r="AJ185" s="68"/>
      <c r="AK185" s="68"/>
      <c r="AL185" s="68" t="s">
        <v>301</v>
      </c>
      <c r="AM185" s="68" t="s">
        <v>301</v>
      </c>
      <c r="AN185" s="68"/>
      <c r="AO185" s="163"/>
      <c r="AP185" s="163"/>
      <c r="AQ185" s="163"/>
      <c r="AR185" s="163"/>
      <c r="AS185" s="68"/>
      <c r="AT185" s="68"/>
      <c r="AU185" s="68"/>
      <c r="AV185" s="68"/>
      <c r="AW185" s="68"/>
      <c r="AX185" s="68"/>
      <c r="AY185" s="68"/>
      <c r="AZ185" s="68"/>
      <c r="BA185" s="68"/>
      <c r="BB185" s="163"/>
      <c r="BC185" s="163"/>
      <c r="BD185" s="163"/>
      <c r="BE185" s="163"/>
      <c r="BF185" s="163"/>
      <c r="BG185" s="163"/>
      <c r="BH185" s="68"/>
      <c r="BI185" s="68"/>
      <c r="BJ185" s="163"/>
      <c r="BK185" s="167"/>
      <c r="BL185" s="167"/>
      <c r="BM185" s="81" t="s">
        <v>607</v>
      </c>
      <c r="BN185" s="81" t="s">
        <v>565</v>
      </c>
    </row>
    <row r="186" spans="1:66" s="7" customFormat="1" ht="36" x14ac:dyDescent="0.55000000000000004">
      <c r="A186" s="158" t="s">
        <v>616</v>
      </c>
      <c r="B186" s="68">
        <v>426</v>
      </c>
      <c r="C186" s="68"/>
      <c r="D186" s="68"/>
      <c r="E186" s="68"/>
      <c r="F186" s="69" t="s">
        <v>541</v>
      </c>
      <c r="G186" s="159" t="s">
        <v>1208</v>
      </c>
      <c r="H186" s="68" t="s">
        <v>541</v>
      </c>
      <c r="I186" s="68" t="s">
        <v>55</v>
      </c>
      <c r="J186" s="104" t="s">
        <v>1609</v>
      </c>
      <c r="K186" s="89" t="s">
        <v>1351</v>
      </c>
      <c r="L186" s="68" t="s">
        <v>545</v>
      </c>
      <c r="M186" s="68" t="s">
        <v>545</v>
      </c>
      <c r="N186" s="72" t="s">
        <v>546</v>
      </c>
      <c r="O186" s="68"/>
      <c r="P186" s="161" t="s">
        <v>1610</v>
      </c>
      <c r="Q186" s="104"/>
      <c r="R186" s="104"/>
      <c r="S186" s="68"/>
      <c r="T186" s="89" t="s">
        <v>16</v>
      </c>
      <c r="U186" s="89"/>
      <c r="V186" s="159" t="s">
        <v>1208</v>
      </c>
      <c r="W186" s="89"/>
      <c r="X186" s="163"/>
      <c r="Y186" s="68" t="s">
        <v>13</v>
      </c>
      <c r="Z186" s="68"/>
      <c r="AA186" s="68"/>
      <c r="AB186" s="68"/>
      <c r="AC186" s="68">
        <v>1</v>
      </c>
      <c r="AD186" s="68">
        <v>0</v>
      </c>
      <c r="AE186" s="68">
        <v>-1</v>
      </c>
      <c r="AF186" s="77" t="s">
        <v>553</v>
      </c>
      <c r="AG186" s="78" t="s">
        <v>292</v>
      </c>
      <c r="AH186" s="79" t="s">
        <v>293</v>
      </c>
      <c r="AI186" s="193"/>
      <c r="AJ186" s="68"/>
      <c r="AK186" s="68"/>
      <c r="AL186" s="68" t="s">
        <v>301</v>
      </c>
      <c r="AM186" s="68" t="s">
        <v>301</v>
      </c>
      <c r="AN186" s="68"/>
      <c r="AO186" s="163"/>
      <c r="AP186" s="163"/>
      <c r="AQ186" s="163"/>
      <c r="AR186" s="163"/>
      <c r="AS186" s="68"/>
      <c r="AT186" s="68"/>
      <c r="AU186" s="68"/>
      <c r="AV186" s="68"/>
      <c r="AW186" s="68"/>
      <c r="AX186" s="68"/>
      <c r="AY186" s="68"/>
      <c r="AZ186" s="68"/>
      <c r="BA186" s="68"/>
      <c r="BB186" s="163"/>
      <c r="BC186" s="163"/>
      <c r="BD186" s="163"/>
      <c r="BE186" s="163"/>
      <c r="BF186" s="163"/>
      <c r="BG186" s="163"/>
      <c r="BH186" s="68"/>
      <c r="BI186" s="68"/>
      <c r="BJ186" s="163"/>
      <c r="BK186" s="167"/>
      <c r="BL186" s="167"/>
      <c r="BM186" s="81" t="s">
        <v>607</v>
      </c>
      <c r="BN186" s="81" t="s">
        <v>565</v>
      </c>
    </row>
    <row r="187" spans="1:66" s="7" customFormat="1" ht="36" x14ac:dyDescent="0.55000000000000004">
      <c r="A187" s="158" t="s">
        <v>616</v>
      </c>
      <c r="B187" s="68">
        <v>427</v>
      </c>
      <c r="C187" s="68"/>
      <c r="D187" s="68"/>
      <c r="E187" s="68"/>
      <c r="F187" s="69" t="s">
        <v>541</v>
      </c>
      <c r="G187" s="159" t="s">
        <v>1208</v>
      </c>
      <c r="H187" s="68" t="s">
        <v>541</v>
      </c>
      <c r="I187" s="68" t="s">
        <v>118</v>
      </c>
      <c r="J187" s="104" t="s">
        <v>1609</v>
      </c>
      <c r="K187" s="89" t="s">
        <v>1351</v>
      </c>
      <c r="L187" s="68" t="s">
        <v>545</v>
      </c>
      <c r="M187" s="68" t="s">
        <v>545</v>
      </c>
      <c r="N187" s="72" t="s">
        <v>546</v>
      </c>
      <c r="O187" s="68"/>
      <c r="P187" s="161" t="s">
        <v>1610</v>
      </c>
      <c r="Q187" s="104"/>
      <c r="R187" s="104"/>
      <c r="S187" s="68"/>
      <c r="T187" s="89" t="s">
        <v>16</v>
      </c>
      <c r="U187" s="89"/>
      <c r="V187" s="159" t="s">
        <v>1208</v>
      </c>
      <c r="W187" s="89"/>
      <c r="X187" s="163"/>
      <c r="Y187" s="68" t="s">
        <v>13</v>
      </c>
      <c r="Z187" s="68"/>
      <c r="AA187" s="68"/>
      <c r="AB187" s="68"/>
      <c r="AC187" s="68">
        <v>1</v>
      </c>
      <c r="AD187" s="68">
        <v>0</v>
      </c>
      <c r="AE187" s="68">
        <v>-1</v>
      </c>
      <c r="AF187" s="77" t="s">
        <v>553</v>
      </c>
      <c r="AG187" s="78" t="s">
        <v>292</v>
      </c>
      <c r="AH187" s="79" t="s">
        <v>293</v>
      </c>
      <c r="AI187" s="193"/>
      <c r="AJ187" s="68"/>
      <c r="AK187" s="68"/>
      <c r="AL187" s="68" t="s">
        <v>301</v>
      </c>
      <c r="AM187" s="68" t="s">
        <v>301</v>
      </c>
      <c r="AN187" s="68"/>
      <c r="AO187" s="163"/>
      <c r="AP187" s="163"/>
      <c r="AQ187" s="163"/>
      <c r="AR187" s="163"/>
      <c r="AS187" s="68"/>
      <c r="AT187" s="68"/>
      <c r="AU187" s="68"/>
      <c r="AV187" s="68"/>
      <c r="AW187" s="68"/>
      <c r="AX187" s="68"/>
      <c r="AY187" s="68"/>
      <c r="AZ187" s="68"/>
      <c r="BA187" s="68"/>
      <c r="BB187" s="163"/>
      <c r="BC187" s="163"/>
      <c r="BD187" s="163"/>
      <c r="BE187" s="163"/>
      <c r="BF187" s="163"/>
      <c r="BG187" s="163"/>
      <c r="BH187" s="68"/>
      <c r="BI187" s="68"/>
      <c r="BJ187" s="163"/>
      <c r="BK187" s="167"/>
      <c r="BL187" s="167"/>
      <c r="BM187" s="81" t="s">
        <v>607</v>
      </c>
      <c r="BN187" s="81" t="s">
        <v>565</v>
      </c>
    </row>
    <row r="188" spans="1:66" s="7" customFormat="1" ht="36" x14ac:dyDescent="0.55000000000000004">
      <c r="A188" s="158">
        <v>173</v>
      </c>
      <c r="B188" s="68">
        <v>428</v>
      </c>
      <c r="C188" s="68"/>
      <c r="D188" s="68"/>
      <c r="E188" s="68"/>
      <c r="F188" s="69" t="s">
        <v>541</v>
      </c>
      <c r="G188" s="159" t="s">
        <v>1208</v>
      </c>
      <c r="H188" s="68" t="s">
        <v>541</v>
      </c>
      <c r="I188" s="68" t="s">
        <v>618</v>
      </c>
      <c r="J188" s="104" t="s">
        <v>1609</v>
      </c>
      <c r="K188" s="89" t="s">
        <v>1351</v>
      </c>
      <c r="L188" s="68" t="s">
        <v>545</v>
      </c>
      <c r="M188" s="68" t="s">
        <v>545</v>
      </c>
      <c r="N188" s="72" t="s">
        <v>546</v>
      </c>
      <c r="O188" s="68"/>
      <c r="P188" s="161" t="s">
        <v>1610</v>
      </c>
      <c r="Q188" s="104"/>
      <c r="R188" s="104"/>
      <c r="S188" s="68"/>
      <c r="T188" s="89" t="s">
        <v>16</v>
      </c>
      <c r="U188" s="89"/>
      <c r="V188" s="159" t="s">
        <v>1208</v>
      </c>
      <c r="W188" s="89"/>
      <c r="X188" s="163"/>
      <c r="Y188" s="68" t="s">
        <v>13</v>
      </c>
      <c r="Z188" s="68"/>
      <c r="AA188" s="68"/>
      <c r="AB188" s="68"/>
      <c r="AC188" s="68">
        <v>1</v>
      </c>
      <c r="AD188" s="68">
        <v>0</v>
      </c>
      <c r="AE188" s="68">
        <v>-1</v>
      </c>
      <c r="AF188" s="77" t="s">
        <v>553</v>
      </c>
      <c r="AG188" s="78" t="s">
        <v>292</v>
      </c>
      <c r="AH188" s="79" t="s">
        <v>293</v>
      </c>
      <c r="AI188" s="193"/>
      <c r="AJ188" s="68"/>
      <c r="AK188" s="68"/>
      <c r="AL188" s="68" t="s">
        <v>301</v>
      </c>
      <c r="AM188" s="68" t="s">
        <v>301</v>
      </c>
      <c r="AN188" s="68"/>
      <c r="AO188" s="163"/>
      <c r="AP188" s="163"/>
      <c r="AQ188" s="163"/>
      <c r="AR188" s="163"/>
      <c r="AS188" s="68"/>
      <c r="AT188" s="68"/>
      <c r="AU188" s="68"/>
      <c r="AV188" s="68"/>
      <c r="AW188" s="68"/>
      <c r="AX188" s="68"/>
      <c r="AY188" s="68"/>
      <c r="AZ188" s="68"/>
      <c r="BA188" s="68"/>
      <c r="BB188" s="163"/>
      <c r="BC188" s="163"/>
      <c r="BD188" s="163"/>
      <c r="BE188" s="163"/>
      <c r="BF188" s="163"/>
      <c r="BG188" s="163"/>
      <c r="BH188" s="68"/>
      <c r="BI188" s="68"/>
      <c r="BJ188" s="163"/>
      <c r="BK188" s="167"/>
      <c r="BL188" s="167"/>
      <c r="BM188" s="81" t="s">
        <v>607</v>
      </c>
      <c r="BN188" s="81" t="s">
        <v>565</v>
      </c>
    </row>
    <row r="189" spans="1:66" s="7" customFormat="1" ht="36" x14ac:dyDescent="0.55000000000000004">
      <c r="A189" s="158" t="s">
        <v>616</v>
      </c>
      <c r="B189" s="68">
        <v>83</v>
      </c>
      <c r="C189" s="68" t="s">
        <v>840</v>
      </c>
      <c r="D189" s="68" t="s">
        <v>1611</v>
      </c>
      <c r="E189" s="68"/>
      <c r="F189" s="69" t="s">
        <v>541</v>
      </c>
      <c r="G189" s="159" t="s">
        <v>1208</v>
      </c>
      <c r="H189" s="68" t="s">
        <v>541</v>
      </c>
      <c r="I189" s="68" t="s">
        <v>618</v>
      </c>
      <c r="J189" s="104" t="s">
        <v>1611</v>
      </c>
      <c r="K189" s="89" t="s">
        <v>1210</v>
      </c>
      <c r="L189" s="68" t="s">
        <v>545</v>
      </c>
      <c r="M189" s="68" t="s">
        <v>545</v>
      </c>
      <c r="N189" s="72" t="s">
        <v>546</v>
      </c>
      <c r="O189" s="68"/>
      <c r="P189" s="89" t="s">
        <v>1612</v>
      </c>
      <c r="Q189" s="104"/>
      <c r="R189" s="104"/>
      <c r="S189" s="68"/>
      <c r="T189" s="89" t="s">
        <v>16</v>
      </c>
      <c r="U189" s="89"/>
      <c r="V189" s="159" t="s">
        <v>1208</v>
      </c>
      <c r="W189" s="89" t="s">
        <v>16</v>
      </c>
      <c r="X189" s="163"/>
      <c r="Y189" s="68" t="s">
        <v>16</v>
      </c>
      <c r="Z189" s="68" t="s">
        <v>990</v>
      </c>
      <c r="AA189" s="68"/>
      <c r="AB189" s="70"/>
      <c r="AC189" s="68">
        <v>0</v>
      </c>
      <c r="AD189" s="68">
        <v>1</v>
      </c>
      <c r="AE189" s="68">
        <v>1</v>
      </c>
      <c r="AF189" s="77" t="s">
        <v>553</v>
      </c>
      <c r="AG189" s="78" t="s">
        <v>292</v>
      </c>
      <c r="AH189" s="79" t="s">
        <v>293</v>
      </c>
      <c r="AI189" s="193"/>
      <c r="AJ189" s="68"/>
      <c r="AK189" s="68"/>
      <c r="AL189" s="68" t="s">
        <v>199</v>
      </c>
      <c r="AM189" s="68" t="s">
        <v>199</v>
      </c>
      <c r="AN189" s="68" t="s">
        <v>200</v>
      </c>
      <c r="AO189" s="163"/>
      <c r="AP189" s="163"/>
      <c r="AQ189" s="163"/>
      <c r="AR189" s="163"/>
      <c r="AS189" s="68"/>
      <c r="AT189" s="68"/>
      <c r="AU189" s="70" t="s">
        <v>1284</v>
      </c>
      <c r="AV189" s="70" t="s">
        <v>556</v>
      </c>
      <c r="AW189" s="70"/>
      <c r="AX189" s="70" t="s">
        <v>556</v>
      </c>
      <c r="AY189" s="70"/>
      <c r="AZ189" s="70"/>
      <c r="BA189" s="70"/>
      <c r="BB189" s="89" t="s">
        <v>1589</v>
      </c>
      <c r="BC189" s="163"/>
      <c r="BD189" s="163"/>
      <c r="BE189" s="163"/>
      <c r="BF189" s="163"/>
      <c r="BG189" s="163"/>
      <c r="BH189" s="68"/>
      <c r="BI189" s="68"/>
      <c r="BJ189" s="89" t="s">
        <v>1566</v>
      </c>
      <c r="BK189" s="167"/>
      <c r="BL189" s="167"/>
      <c r="BM189" s="81" t="s">
        <v>607</v>
      </c>
      <c r="BN189" s="81" t="s">
        <v>565</v>
      </c>
    </row>
    <row r="190" spans="1:66" s="7" customFormat="1" ht="36" x14ac:dyDescent="0.55000000000000004">
      <c r="A190" s="158" t="s">
        <v>616</v>
      </c>
      <c r="B190" s="68">
        <v>127</v>
      </c>
      <c r="C190" s="68" t="s">
        <v>55</v>
      </c>
      <c r="D190" s="68" t="s">
        <v>1613</v>
      </c>
      <c r="E190" s="68"/>
      <c r="F190" s="69" t="s">
        <v>541</v>
      </c>
      <c r="G190" s="159" t="s">
        <v>1208</v>
      </c>
      <c r="H190" s="68" t="s">
        <v>541</v>
      </c>
      <c r="I190" s="68" t="s">
        <v>55</v>
      </c>
      <c r="J190" s="104" t="s">
        <v>1611</v>
      </c>
      <c r="K190" s="89" t="s">
        <v>1210</v>
      </c>
      <c r="L190" s="68" t="s">
        <v>545</v>
      </c>
      <c r="M190" s="68" t="s">
        <v>545</v>
      </c>
      <c r="N190" s="72" t="s">
        <v>546</v>
      </c>
      <c r="O190" s="68"/>
      <c r="P190" s="89" t="s">
        <v>1614</v>
      </c>
      <c r="Q190" s="104"/>
      <c r="R190" s="104"/>
      <c r="S190" s="68"/>
      <c r="T190" s="89" t="s">
        <v>16</v>
      </c>
      <c r="U190" s="89"/>
      <c r="V190" s="159" t="s">
        <v>1208</v>
      </c>
      <c r="W190" s="89" t="s">
        <v>16</v>
      </c>
      <c r="X190" s="163"/>
      <c r="Y190" s="68" t="s">
        <v>16</v>
      </c>
      <c r="Z190" s="68" t="s">
        <v>990</v>
      </c>
      <c r="AA190" s="68"/>
      <c r="AB190" s="70"/>
      <c r="AC190" s="68">
        <v>0</v>
      </c>
      <c r="AD190" s="68">
        <v>1</v>
      </c>
      <c r="AE190" s="68">
        <v>1</v>
      </c>
      <c r="AF190" s="77" t="s">
        <v>553</v>
      </c>
      <c r="AG190" s="78" t="s">
        <v>292</v>
      </c>
      <c r="AH190" s="79" t="s">
        <v>293</v>
      </c>
      <c r="AI190" s="193"/>
      <c r="AJ190" s="68"/>
      <c r="AK190" s="68"/>
      <c r="AL190" s="68" t="s">
        <v>199</v>
      </c>
      <c r="AM190" s="68" t="s">
        <v>199</v>
      </c>
      <c r="AN190" s="68" t="s">
        <v>200</v>
      </c>
      <c r="AO190" s="163"/>
      <c r="AP190" s="163"/>
      <c r="AQ190" s="163"/>
      <c r="AR190" s="163"/>
      <c r="AS190" s="68"/>
      <c r="AT190" s="68"/>
      <c r="AU190" s="68" t="s">
        <v>763</v>
      </c>
      <c r="AV190" s="68" t="s">
        <v>556</v>
      </c>
      <c r="AW190" s="68"/>
      <c r="AX190" s="68"/>
      <c r="AY190" s="68"/>
      <c r="AZ190" s="68"/>
      <c r="BA190" s="68"/>
      <c r="BB190" s="89" t="s">
        <v>1569</v>
      </c>
      <c r="BC190" s="163"/>
      <c r="BD190" s="163"/>
      <c r="BE190" s="163"/>
      <c r="BF190" s="163"/>
      <c r="BG190" s="163"/>
      <c r="BH190" s="163"/>
      <c r="BI190" s="163"/>
      <c r="BJ190" s="163" t="s">
        <v>1532</v>
      </c>
      <c r="BK190" s="167"/>
      <c r="BL190" s="167"/>
      <c r="BM190" s="81" t="s">
        <v>607</v>
      </c>
      <c r="BN190" s="81" t="s">
        <v>565</v>
      </c>
    </row>
    <row r="191" spans="1:66" s="7" customFormat="1" ht="36" x14ac:dyDescent="0.55000000000000004">
      <c r="A191" s="158" t="s">
        <v>616</v>
      </c>
      <c r="B191" s="68">
        <v>429</v>
      </c>
      <c r="C191" s="68"/>
      <c r="D191" s="68"/>
      <c r="E191" s="68"/>
      <c r="F191" s="69" t="s">
        <v>541</v>
      </c>
      <c r="G191" s="159" t="s">
        <v>1208</v>
      </c>
      <c r="H191" s="68" t="s">
        <v>541</v>
      </c>
      <c r="I191" s="68" t="s">
        <v>118</v>
      </c>
      <c r="J191" s="104" t="s">
        <v>1611</v>
      </c>
      <c r="K191" s="89" t="s">
        <v>1210</v>
      </c>
      <c r="L191" s="68" t="s">
        <v>545</v>
      </c>
      <c r="M191" s="68" t="s">
        <v>545</v>
      </c>
      <c r="N191" s="72" t="s">
        <v>546</v>
      </c>
      <c r="O191" s="68"/>
      <c r="P191" s="89" t="s">
        <v>1615</v>
      </c>
      <c r="Q191" s="104"/>
      <c r="R191" s="104"/>
      <c r="S191" s="68"/>
      <c r="T191" s="89" t="s">
        <v>16</v>
      </c>
      <c r="U191" s="89"/>
      <c r="V191" s="159" t="s">
        <v>1208</v>
      </c>
      <c r="W191" s="89" t="s">
        <v>16</v>
      </c>
      <c r="X191" s="163"/>
      <c r="Y191" s="68" t="s">
        <v>16</v>
      </c>
      <c r="Z191" s="68" t="s">
        <v>990</v>
      </c>
      <c r="AA191" s="68"/>
      <c r="AB191" s="70"/>
      <c r="AC191" s="68">
        <v>1</v>
      </c>
      <c r="AD191" s="68">
        <v>0</v>
      </c>
      <c r="AE191" s="68">
        <v>-1</v>
      </c>
      <c r="AF191" s="77" t="s">
        <v>553</v>
      </c>
      <c r="AG191" s="78" t="s">
        <v>292</v>
      </c>
      <c r="AH191" s="79" t="s">
        <v>293</v>
      </c>
      <c r="AI191" s="193"/>
      <c r="AJ191" s="68"/>
      <c r="AK191" s="68"/>
      <c r="AL191" s="68" t="s">
        <v>199</v>
      </c>
      <c r="AM191" s="68" t="s">
        <v>199</v>
      </c>
      <c r="AN191" s="68"/>
      <c r="AO191" s="163"/>
      <c r="AP191" s="163"/>
      <c r="AQ191" s="163"/>
      <c r="AR191" s="163"/>
      <c r="AS191" s="68"/>
      <c r="AT191" s="68"/>
      <c r="AU191" s="68" t="s">
        <v>763</v>
      </c>
      <c r="AV191" s="68" t="s">
        <v>556</v>
      </c>
      <c r="AW191" s="68"/>
      <c r="AX191" s="68"/>
      <c r="AY191" s="68"/>
      <c r="AZ191" s="68"/>
      <c r="BA191" s="68"/>
      <c r="BB191" s="89" t="s">
        <v>1571</v>
      </c>
      <c r="BC191" s="163"/>
      <c r="BD191" s="163"/>
      <c r="BE191" s="163"/>
      <c r="BF191" s="163"/>
      <c r="BG191" s="163"/>
      <c r="BH191" s="163"/>
      <c r="BI191" s="163"/>
      <c r="BJ191" s="163" t="s">
        <v>1532</v>
      </c>
      <c r="BK191" s="167"/>
      <c r="BL191" s="167"/>
      <c r="BM191" s="81" t="s">
        <v>607</v>
      </c>
      <c r="BN191" s="81" t="s">
        <v>565</v>
      </c>
    </row>
    <row r="192" spans="1:66" s="7" customFormat="1" ht="36" x14ac:dyDescent="0.55000000000000004">
      <c r="A192" s="158" t="s">
        <v>616</v>
      </c>
      <c r="B192" s="68">
        <v>430</v>
      </c>
      <c r="C192" s="68"/>
      <c r="D192" s="68"/>
      <c r="E192" s="68"/>
      <c r="F192" s="69" t="s">
        <v>541</v>
      </c>
      <c r="G192" s="159" t="s">
        <v>1208</v>
      </c>
      <c r="H192" s="68" t="s">
        <v>541</v>
      </c>
      <c r="I192" s="68" t="s">
        <v>55</v>
      </c>
      <c r="J192" s="104" t="s">
        <v>1616</v>
      </c>
      <c r="K192" s="89" t="s">
        <v>1210</v>
      </c>
      <c r="L192" s="68" t="s">
        <v>545</v>
      </c>
      <c r="M192" s="68" t="s">
        <v>545</v>
      </c>
      <c r="N192" s="72" t="s">
        <v>546</v>
      </c>
      <c r="O192" s="68"/>
      <c r="P192" s="161" t="s">
        <v>1617</v>
      </c>
      <c r="Q192" s="104"/>
      <c r="R192" s="104"/>
      <c r="S192" s="68"/>
      <c r="T192" s="89" t="s">
        <v>16</v>
      </c>
      <c r="U192" s="89"/>
      <c r="V192" s="159" t="s">
        <v>1208</v>
      </c>
      <c r="W192" s="89"/>
      <c r="X192" s="163"/>
      <c r="Y192" s="68" t="s">
        <v>13</v>
      </c>
      <c r="Z192" s="68"/>
      <c r="AA192" s="68"/>
      <c r="AB192" s="68"/>
      <c r="AC192" s="68">
        <v>1</v>
      </c>
      <c r="AD192" s="68">
        <v>0</v>
      </c>
      <c r="AE192" s="68">
        <v>-1</v>
      </c>
      <c r="AF192" s="77" t="s">
        <v>553</v>
      </c>
      <c r="AG192" s="78" t="s">
        <v>292</v>
      </c>
      <c r="AH192" s="79" t="s">
        <v>293</v>
      </c>
      <c r="AI192" s="193"/>
      <c r="AJ192" s="68"/>
      <c r="AK192" s="68"/>
      <c r="AL192" s="68" t="s">
        <v>301</v>
      </c>
      <c r="AM192" s="68" t="s">
        <v>301</v>
      </c>
      <c r="AN192" s="68"/>
      <c r="AO192" s="163"/>
      <c r="AP192" s="163"/>
      <c r="AQ192" s="163"/>
      <c r="AR192" s="163"/>
      <c r="AS192" s="68"/>
      <c r="AT192" s="68"/>
      <c r="AU192" s="68"/>
      <c r="AV192" s="68"/>
      <c r="AW192" s="68"/>
      <c r="AX192" s="68"/>
      <c r="AY192" s="68"/>
      <c r="AZ192" s="68"/>
      <c r="BA192" s="68"/>
      <c r="BB192" s="163"/>
      <c r="BC192" s="163"/>
      <c r="BD192" s="163"/>
      <c r="BE192" s="163"/>
      <c r="BF192" s="163"/>
      <c r="BG192" s="163"/>
      <c r="BH192" s="68"/>
      <c r="BI192" s="68"/>
      <c r="BJ192" s="163"/>
      <c r="BK192" s="167"/>
      <c r="BL192" s="167"/>
      <c r="BM192" s="81" t="s">
        <v>607</v>
      </c>
      <c r="BN192" s="81" t="s">
        <v>565</v>
      </c>
    </row>
    <row r="193" spans="1:66" s="7" customFormat="1" ht="36" x14ac:dyDescent="0.55000000000000004">
      <c r="A193" s="158" t="s">
        <v>616</v>
      </c>
      <c r="B193" s="68">
        <v>431</v>
      </c>
      <c r="C193" s="68"/>
      <c r="D193" s="68"/>
      <c r="E193" s="68"/>
      <c r="F193" s="69" t="s">
        <v>541</v>
      </c>
      <c r="G193" s="159" t="s">
        <v>1208</v>
      </c>
      <c r="H193" s="68" t="s">
        <v>541</v>
      </c>
      <c r="I193" s="68" t="s">
        <v>118</v>
      </c>
      <c r="J193" s="104" t="s">
        <v>1616</v>
      </c>
      <c r="K193" s="89" t="s">
        <v>1351</v>
      </c>
      <c r="L193" s="68" t="s">
        <v>545</v>
      </c>
      <c r="M193" s="68" t="s">
        <v>545</v>
      </c>
      <c r="N193" s="72" t="s">
        <v>546</v>
      </c>
      <c r="O193" s="68"/>
      <c r="P193" s="161" t="s">
        <v>1617</v>
      </c>
      <c r="Q193" s="104"/>
      <c r="R193" s="104"/>
      <c r="S193" s="68"/>
      <c r="T193" s="89" t="s">
        <v>16</v>
      </c>
      <c r="U193" s="89"/>
      <c r="V193" s="159" t="s">
        <v>1208</v>
      </c>
      <c r="W193" s="89"/>
      <c r="X193" s="163"/>
      <c r="Y193" s="68" t="s">
        <v>13</v>
      </c>
      <c r="Z193" s="68"/>
      <c r="AA193" s="68"/>
      <c r="AB193" s="68"/>
      <c r="AC193" s="68">
        <v>1</v>
      </c>
      <c r="AD193" s="68">
        <v>0</v>
      </c>
      <c r="AE193" s="68">
        <v>-1</v>
      </c>
      <c r="AF193" s="77" t="s">
        <v>553</v>
      </c>
      <c r="AG193" s="78" t="s">
        <v>292</v>
      </c>
      <c r="AH193" s="79" t="s">
        <v>293</v>
      </c>
      <c r="AI193" s="193"/>
      <c r="AJ193" s="68"/>
      <c r="AK193" s="68"/>
      <c r="AL193" s="68" t="s">
        <v>301</v>
      </c>
      <c r="AM193" s="68" t="s">
        <v>301</v>
      </c>
      <c r="AN193" s="68"/>
      <c r="AO193" s="163"/>
      <c r="AP193" s="163"/>
      <c r="AQ193" s="163"/>
      <c r="AR193" s="163"/>
      <c r="AS193" s="68"/>
      <c r="AT193" s="68"/>
      <c r="AU193" s="68"/>
      <c r="AV193" s="68"/>
      <c r="AW193" s="68"/>
      <c r="AX193" s="68"/>
      <c r="AY193" s="68"/>
      <c r="AZ193" s="68"/>
      <c r="BA193" s="68"/>
      <c r="BB193" s="163"/>
      <c r="BC193" s="163"/>
      <c r="BD193" s="163"/>
      <c r="BE193" s="163"/>
      <c r="BF193" s="163"/>
      <c r="BG193" s="163"/>
      <c r="BH193" s="68"/>
      <c r="BI193" s="68"/>
      <c r="BJ193" s="163"/>
      <c r="BK193" s="167"/>
      <c r="BL193" s="167"/>
      <c r="BM193" s="81" t="s">
        <v>607</v>
      </c>
      <c r="BN193" s="81" t="s">
        <v>565</v>
      </c>
    </row>
    <row r="194" spans="1:66" s="7" customFormat="1" ht="36" x14ac:dyDescent="0.55000000000000004">
      <c r="A194" s="158" t="s">
        <v>616</v>
      </c>
      <c r="B194" s="68">
        <v>432</v>
      </c>
      <c r="C194" s="68"/>
      <c r="D194" s="68"/>
      <c r="E194" s="68"/>
      <c r="F194" s="69" t="s">
        <v>541</v>
      </c>
      <c r="G194" s="159" t="s">
        <v>1208</v>
      </c>
      <c r="H194" s="68" t="s">
        <v>541</v>
      </c>
      <c r="I194" s="68" t="s">
        <v>618</v>
      </c>
      <c r="J194" s="104" t="s">
        <v>1616</v>
      </c>
      <c r="K194" s="89" t="s">
        <v>1351</v>
      </c>
      <c r="L194" s="68" t="s">
        <v>545</v>
      </c>
      <c r="M194" s="68" t="s">
        <v>545</v>
      </c>
      <c r="N194" s="72" t="s">
        <v>546</v>
      </c>
      <c r="O194" s="68"/>
      <c r="P194" s="161" t="s">
        <v>1617</v>
      </c>
      <c r="Q194" s="104"/>
      <c r="R194" s="104"/>
      <c r="S194" s="68"/>
      <c r="T194" s="89" t="s">
        <v>16</v>
      </c>
      <c r="U194" s="89"/>
      <c r="V194" s="159" t="s">
        <v>1208</v>
      </c>
      <c r="W194" s="89"/>
      <c r="X194" s="163"/>
      <c r="Y194" s="68" t="s">
        <v>13</v>
      </c>
      <c r="Z194" s="68"/>
      <c r="AA194" s="68"/>
      <c r="AB194" s="68"/>
      <c r="AC194" s="68">
        <v>1</v>
      </c>
      <c r="AD194" s="68">
        <v>0</v>
      </c>
      <c r="AE194" s="68">
        <v>-1</v>
      </c>
      <c r="AF194" s="77" t="s">
        <v>553</v>
      </c>
      <c r="AG194" s="78" t="s">
        <v>292</v>
      </c>
      <c r="AH194" s="79" t="s">
        <v>293</v>
      </c>
      <c r="AI194" s="193"/>
      <c r="AJ194" s="68"/>
      <c r="AK194" s="68"/>
      <c r="AL194" s="68" t="s">
        <v>301</v>
      </c>
      <c r="AM194" s="68" t="s">
        <v>301</v>
      </c>
      <c r="AN194" s="68"/>
      <c r="AO194" s="163"/>
      <c r="AP194" s="163"/>
      <c r="AQ194" s="163"/>
      <c r="AR194" s="163"/>
      <c r="AS194" s="68"/>
      <c r="AT194" s="68"/>
      <c r="AU194" s="68"/>
      <c r="AV194" s="68"/>
      <c r="AW194" s="68"/>
      <c r="AX194" s="68"/>
      <c r="AY194" s="68"/>
      <c r="AZ194" s="68"/>
      <c r="BA194" s="68"/>
      <c r="BB194" s="163"/>
      <c r="BC194" s="163"/>
      <c r="BD194" s="163"/>
      <c r="BE194" s="163"/>
      <c r="BF194" s="163"/>
      <c r="BG194" s="163"/>
      <c r="BH194" s="68"/>
      <c r="BI194" s="68"/>
      <c r="BJ194" s="163"/>
      <c r="BK194" s="167"/>
      <c r="BL194" s="167"/>
      <c r="BM194" s="81" t="s">
        <v>607</v>
      </c>
      <c r="BN194" s="81" t="s">
        <v>565</v>
      </c>
    </row>
    <row r="195" spans="1:66" s="7" customFormat="1" ht="36" x14ac:dyDescent="0.55000000000000004">
      <c r="A195" s="158" t="s">
        <v>616</v>
      </c>
      <c r="B195" s="68">
        <v>433</v>
      </c>
      <c r="C195" s="68"/>
      <c r="D195" s="68"/>
      <c r="E195" s="68"/>
      <c r="F195" s="69" t="s">
        <v>541</v>
      </c>
      <c r="G195" s="159" t="s">
        <v>1208</v>
      </c>
      <c r="H195" s="68" t="s">
        <v>541</v>
      </c>
      <c r="I195" s="68" t="s">
        <v>55</v>
      </c>
      <c r="J195" s="104" t="s">
        <v>1618</v>
      </c>
      <c r="K195" s="89" t="s">
        <v>1351</v>
      </c>
      <c r="L195" s="68" t="s">
        <v>545</v>
      </c>
      <c r="M195" s="68" t="s">
        <v>545</v>
      </c>
      <c r="N195" s="72" t="s">
        <v>546</v>
      </c>
      <c r="O195" s="68"/>
      <c r="P195" s="161" t="s">
        <v>1617</v>
      </c>
      <c r="Q195" s="104"/>
      <c r="R195" s="104"/>
      <c r="S195" s="68"/>
      <c r="T195" s="89" t="s">
        <v>16</v>
      </c>
      <c r="U195" s="89"/>
      <c r="V195" s="159" t="s">
        <v>1208</v>
      </c>
      <c r="W195" s="89"/>
      <c r="X195" s="163"/>
      <c r="Y195" s="68" t="s">
        <v>13</v>
      </c>
      <c r="Z195" s="68"/>
      <c r="AA195" s="68"/>
      <c r="AB195" s="68"/>
      <c r="AC195" s="68">
        <v>1</v>
      </c>
      <c r="AD195" s="68">
        <v>0</v>
      </c>
      <c r="AE195" s="68">
        <v>-1</v>
      </c>
      <c r="AF195" s="77" t="s">
        <v>553</v>
      </c>
      <c r="AG195" s="78" t="s">
        <v>292</v>
      </c>
      <c r="AH195" s="79" t="s">
        <v>293</v>
      </c>
      <c r="AI195" s="193"/>
      <c r="AJ195" s="68"/>
      <c r="AK195" s="68"/>
      <c r="AL195" s="68" t="s">
        <v>301</v>
      </c>
      <c r="AM195" s="68" t="s">
        <v>301</v>
      </c>
      <c r="AN195" s="68"/>
      <c r="AO195" s="163"/>
      <c r="AP195" s="163"/>
      <c r="AQ195" s="163"/>
      <c r="AR195" s="163"/>
      <c r="AS195" s="68"/>
      <c r="AT195" s="68"/>
      <c r="AU195" s="68"/>
      <c r="AV195" s="68"/>
      <c r="AW195" s="68"/>
      <c r="AX195" s="68"/>
      <c r="AY195" s="68"/>
      <c r="AZ195" s="68"/>
      <c r="BA195" s="68"/>
      <c r="BB195" s="163"/>
      <c r="BC195" s="163"/>
      <c r="BD195" s="163"/>
      <c r="BE195" s="163"/>
      <c r="BF195" s="163"/>
      <c r="BG195" s="163"/>
      <c r="BH195" s="68"/>
      <c r="BI195" s="68"/>
      <c r="BJ195" s="163"/>
      <c r="BK195" s="167"/>
      <c r="BL195" s="167"/>
      <c r="BM195" s="81" t="s">
        <v>607</v>
      </c>
      <c r="BN195" s="81" t="s">
        <v>565</v>
      </c>
    </row>
    <row r="196" spans="1:66" s="7" customFormat="1" ht="36" x14ac:dyDescent="0.55000000000000004">
      <c r="A196" s="158">
        <v>168</v>
      </c>
      <c r="B196" s="68">
        <v>434</v>
      </c>
      <c r="C196" s="68"/>
      <c r="D196" s="68"/>
      <c r="E196" s="68"/>
      <c r="F196" s="69" t="s">
        <v>541</v>
      </c>
      <c r="G196" s="159" t="s">
        <v>1208</v>
      </c>
      <c r="H196" s="68" t="s">
        <v>541</v>
      </c>
      <c r="I196" s="68" t="s">
        <v>118</v>
      </c>
      <c r="J196" s="104" t="s">
        <v>1618</v>
      </c>
      <c r="K196" s="89" t="s">
        <v>1351</v>
      </c>
      <c r="L196" s="68" t="s">
        <v>545</v>
      </c>
      <c r="M196" s="68" t="s">
        <v>545</v>
      </c>
      <c r="N196" s="72" t="s">
        <v>546</v>
      </c>
      <c r="O196" s="68"/>
      <c r="P196" s="161" t="s">
        <v>1617</v>
      </c>
      <c r="Q196" s="104"/>
      <c r="R196" s="104"/>
      <c r="S196" s="68"/>
      <c r="T196" s="89" t="s">
        <v>16</v>
      </c>
      <c r="U196" s="89"/>
      <c r="V196" s="159" t="s">
        <v>1208</v>
      </c>
      <c r="W196" s="89"/>
      <c r="X196" s="163"/>
      <c r="Y196" s="68" t="s">
        <v>13</v>
      </c>
      <c r="Z196" s="68"/>
      <c r="AA196" s="125"/>
      <c r="AB196" s="68"/>
      <c r="AC196" s="68">
        <v>1</v>
      </c>
      <c r="AD196" s="68">
        <v>0</v>
      </c>
      <c r="AE196" s="68">
        <v>-1</v>
      </c>
      <c r="AF196" s="77" t="s">
        <v>553</v>
      </c>
      <c r="AG196" s="78" t="s">
        <v>292</v>
      </c>
      <c r="AH196" s="79" t="s">
        <v>293</v>
      </c>
      <c r="AI196" s="193"/>
      <c r="AJ196" s="68"/>
      <c r="AK196" s="68"/>
      <c r="AL196" s="68" t="s">
        <v>301</v>
      </c>
      <c r="AM196" s="68" t="s">
        <v>301</v>
      </c>
      <c r="AN196" s="68"/>
      <c r="AO196" s="163"/>
      <c r="AP196" s="163"/>
      <c r="AQ196" s="163"/>
      <c r="AR196" s="163"/>
      <c r="AS196" s="68"/>
      <c r="AT196" s="68"/>
      <c r="AU196" s="68"/>
      <c r="AV196" s="68"/>
      <c r="AW196" s="68"/>
      <c r="AX196" s="68"/>
      <c r="AY196" s="68"/>
      <c r="AZ196" s="68"/>
      <c r="BA196" s="68"/>
      <c r="BB196" s="163"/>
      <c r="BC196" s="163"/>
      <c r="BD196" s="163"/>
      <c r="BE196" s="163"/>
      <c r="BF196" s="163"/>
      <c r="BG196" s="163"/>
      <c r="BH196" s="68"/>
      <c r="BI196" s="68"/>
      <c r="BJ196" s="163"/>
      <c r="BK196" s="167"/>
      <c r="BL196" s="167"/>
      <c r="BM196" s="81" t="s">
        <v>607</v>
      </c>
      <c r="BN196" s="81" t="s">
        <v>565</v>
      </c>
    </row>
    <row r="197" spans="1:66" s="7" customFormat="1" ht="22.5" customHeight="1" x14ac:dyDescent="0.55000000000000004">
      <c r="A197" s="158" t="s">
        <v>616</v>
      </c>
      <c r="B197" s="68">
        <v>435</v>
      </c>
      <c r="C197" s="68"/>
      <c r="D197" s="68"/>
      <c r="E197" s="68"/>
      <c r="F197" s="69" t="s">
        <v>541</v>
      </c>
      <c r="G197" s="159" t="s">
        <v>1208</v>
      </c>
      <c r="H197" s="68" t="s">
        <v>541</v>
      </c>
      <c r="I197" s="68" t="s">
        <v>618</v>
      </c>
      <c r="J197" s="104" t="s">
        <v>1618</v>
      </c>
      <c r="K197" s="89" t="s">
        <v>1351</v>
      </c>
      <c r="L197" s="68" t="s">
        <v>545</v>
      </c>
      <c r="M197" s="68" t="s">
        <v>545</v>
      </c>
      <c r="N197" s="72" t="s">
        <v>546</v>
      </c>
      <c r="O197" s="68"/>
      <c r="P197" s="161" t="s">
        <v>1617</v>
      </c>
      <c r="Q197" s="104"/>
      <c r="R197" s="104"/>
      <c r="S197" s="68"/>
      <c r="T197" s="89" t="s">
        <v>16</v>
      </c>
      <c r="U197" s="89"/>
      <c r="V197" s="159" t="s">
        <v>1208</v>
      </c>
      <c r="W197" s="89"/>
      <c r="X197" s="163"/>
      <c r="Y197" s="68" t="s">
        <v>13</v>
      </c>
      <c r="Z197" s="75"/>
      <c r="AA197" s="68"/>
      <c r="AB197" s="97"/>
      <c r="AC197" s="68">
        <v>1</v>
      </c>
      <c r="AD197" s="68">
        <v>0</v>
      </c>
      <c r="AE197" s="68">
        <v>-1</v>
      </c>
      <c r="AF197" s="77" t="s">
        <v>553</v>
      </c>
      <c r="AG197" s="78" t="s">
        <v>292</v>
      </c>
      <c r="AH197" s="79" t="s">
        <v>293</v>
      </c>
      <c r="AI197" s="193"/>
      <c r="AJ197" s="68"/>
      <c r="AK197" s="68"/>
      <c r="AL197" s="68" t="s">
        <v>301</v>
      </c>
      <c r="AM197" s="68" t="s">
        <v>301</v>
      </c>
      <c r="AN197" s="68"/>
      <c r="AO197" s="163"/>
      <c r="AP197" s="163"/>
      <c r="AQ197" s="163"/>
      <c r="AR197" s="163"/>
      <c r="AS197" s="68"/>
      <c r="AT197" s="68"/>
      <c r="AU197" s="68"/>
      <c r="AV197" s="68"/>
      <c r="AW197" s="68"/>
      <c r="AX197" s="68"/>
      <c r="AY197" s="68"/>
      <c r="AZ197" s="68"/>
      <c r="BA197" s="68"/>
      <c r="BB197" s="163"/>
      <c r="BC197" s="163"/>
      <c r="BD197" s="163"/>
      <c r="BE197" s="163"/>
      <c r="BF197" s="163"/>
      <c r="BG197" s="163"/>
      <c r="BH197" s="68"/>
      <c r="BI197" s="68"/>
      <c r="BJ197" s="163"/>
      <c r="BK197" s="167"/>
      <c r="BL197" s="167"/>
      <c r="BM197" s="81" t="s">
        <v>607</v>
      </c>
      <c r="BN197" s="81" t="s">
        <v>565</v>
      </c>
    </row>
    <row r="198" spans="1:66" s="7" customFormat="1" ht="22.5" customHeight="1" x14ac:dyDescent="0.55000000000000004">
      <c r="A198" s="158" t="s">
        <v>616</v>
      </c>
      <c r="B198" s="68">
        <v>436</v>
      </c>
      <c r="C198" s="68"/>
      <c r="D198" s="68"/>
      <c r="E198" s="68"/>
      <c r="F198" s="69" t="s">
        <v>541</v>
      </c>
      <c r="G198" s="159" t="s">
        <v>1208</v>
      </c>
      <c r="H198" s="68" t="s">
        <v>541</v>
      </c>
      <c r="I198" s="68" t="s">
        <v>55</v>
      </c>
      <c r="J198" s="104" t="s">
        <v>1619</v>
      </c>
      <c r="K198" s="89" t="s">
        <v>1351</v>
      </c>
      <c r="L198" s="68" t="s">
        <v>545</v>
      </c>
      <c r="M198" s="68" t="s">
        <v>545</v>
      </c>
      <c r="N198" s="72" t="s">
        <v>546</v>
      </c>
      <c r="O198" s="68"/>
      <c r="P198" s="161" t="s">
        <v>1620</v>
      </c>
      <c r="Q198" s="104"/>
      <c r="R198" s="104"/>
      <c r="S198" s="68"/>
      <c r="T198" s="89" t="s">
        <v>16</v>
      </c>
      <c r="U198" s="89"/>
      <c r="V198" s="159" t="s">
        <v>1208</v>
      </c>
      <c r="W198" s="89"/>
      <c r="X198" s="163"/>
      <c r="Y198" s="68" t="s">
        <v>13</v>
      </c>
      <c r="Z198" s="75"/>
      <c r="AA198" s="68"/>
      <c r="AB198" s="97"/>
      <c r="AC198" s="68">
        <v>1</v>
      </c>
      <c r="AD198" s="68">
        <v>0</v>
      </c>
      <c r="AE198" s="68">
        <v>-1</v>
      </c>
      <c r="AF198" s="77" t="s">
        <v>553</v>
      </c>
      <c r="AG198" s="78" t="s">
        <v>292</v>
      </c>
      <c r="AH198" s="79" t="s">
        <v>293</v>
      </c>
      <c r="AI198" s="193"/>
      <c r="AJ198" s="68"/>
      <c r="AK198" s="68"/>
      <c r="AL198" s="68" t="s">
        <v>301</v>
      </c>
      <c r="AM198" s="68" t="s">
        <v>301</v>
      </c>
      <c r="AN198" s="68"/>
      <c r="AO198" s="163"/>
      <c r="AP198" s="163"/>
      <c r="AQ198" s="163"/>
      <c r="AR198" s="163"/>
      <c r="AS198" s="68"/>
      <c r="AT198" s="68"/>
      <c r="AU198" s="68"/>
      <c r="AV198" s="68"/>
      <c r="AW198" s="68"/>
      <c r="AX198" s="68"/>
      <c r="AY198" s="68"/>
      <c r="AZ198" s="68"/>
      <c r="BA198" s="68"/>
      <c r="BB198" s="163"/>
      <c r="BC198" s="163"/>
      <c r="BD198" s="163"/>
      <c r="BE198" s="163"/>
      <c r="BF198" s="163"/>
      <c r="BG198" s="163"/>
      <c r="BH198" s="68"/>
      <c r="BI198" s="68"/>
      <c r="BJ198" s="163"/>
      <c r="BK198" s="167"/>
      <c r="BL198" s="167"/>
      <c r="BM198" s="81" t="s">
        <v>607</v>
      </c>
      <c r="BN198" s="81" t="s">
        <v>565</v>
      </c>
    </row>
    <row r="199" spans="1:66" s="7" customFormat="1" ht="22.5" customHeight="1" x14ac:dyDescent="0.55000000000000004">
      <c r="A199" s="158" t="s">
        <v>616</v>
      </c>
      <c r="B199" s="68">
        <v>437</v>
      </c>
      <c r="C199" s="68"/>
      <c r="D199" s="68"/>
      <c r="E199" s="68"/>
      <c r="F199" s="69" t="s">
        <v>541</v>
      </c>
      <c r="G199" s="159" t="s">
        <v>1208</v>
      </c>
      <c r="H199" s="68" t="s">
        <v>541</v>
      </c>
      <c r="I199" s="68" t="s">
        <v>118</v>
      </c>
      <c r="J199" s="104" t="s">
        <v>1619</v>
      </c>
      <c r="K199" s="89" t="s">
        <v>1351</v>
      </c>
      <c r="L199" s="68" t="s">
        <v>545</v>
      </c>
      <c r="M199" s="68" t="s">
        <v>545</v>
      </c>
      <c r="N199" s="72" t="s">
        <v>546</v>
      </c>
      <c r="O199" s="68"/>
      <c r="P199" s="161" t="s">
        <v>1620</v>
      </c>
      <c r="Q199" s="104"/>
      <c r="R199" s="104"/>
      <c r="S199" s="68"/>
      <c r="T199" s="89" t="s">
        <v>16</v>
      </c>
      <c r="U199" s="89"/>
      <c r="V199" s="159" t="s">
        <v>1208</v>
      </c>
      <c r="W199" s="89"/>
      <c r="X199" s="163"/>
      <c r="Y199" s="68" t="s">
        <v>13</v>
      </c>
      <c r="Z199" s="75"/>
      <c r="AA199" s="68"/>
      <c r="AB199" s="97"/>
      <c r="AC199" s="68">
        <v>1</v>
      </c>
      <c r="AD199" s="68">
        <v>0</v>
      </c>
      <c r="AE199" s="68">
        <v>-1</v>
      </c>
      <c r="AF199" s="77" t="s">
        <v>553</v>
      </c>
      <c r="AG199" s="78" t="s">
        <v>292</v>
      </c>
      <c r="AH199" s="79" t="s">
        <v>293</v>
      </c>
      <c r="AI199" s="193"/>
      <c r="AJ199" s="68"/>
      <c r="AK199" s="68"/>
      <c r="AL199" s="68" t="s">
        <v>301</v>
      </c>
      <c r="AM199" s="68" t="s">
        <v>301</v>
      </c>
      <c r="AN199" s="68"/>
      <c r="AO199" s="163"/>
      <c r="AP199" s="163"/>
      <c r="AQ199" s="163"/>
      <c r="AR199" s="163"/>
      <c r="AS199" s="68"/>
      <c r="AT199" s="68"/>
      <c r="AU199" s="68"/>
      <c r="AV199" s="68"/>
      <c r="AW199" s="68"/>
      <c r="AX199" s="68"/>
      <c r="AY199" s="68"/>
      <c r="AZ199" s="68"/>
      <c r="BA199" s="68"/>
      <c r="BB199" s="163"/>
      <c r="BC199" s="163"/>
      <c r="BD199" s="163"/>
      <c r="BE199" s="163"/>
      <c r="BF199" s="163"/>
      <c r="BG199" s="163"/>
      <c r="BH199" s="68"/>
      <c r="BI199" s="68"/>
      <c r="BJ199" s="163"/>
      <c r="BK199" s="167"/>
      <c r="BL199" s="167"/>
      <c r="BM199" s="81" t="s">
        <v>607</v>
      </c>
      <c r="BN199" s="81" t="s">
        <v>565</v>
      </c>
    </row>
    <row r="200" spans="1:66" s="7" customFormat="1" ht="36" customHeight="1" x14ac:dyDescent="0.55000000000000004">
      <c r="A200" s="158" t="s">
        <v>616</v>
      </c>
      <c r="B200" s="68">
        <v>438</v>
      </c>
      <c r="C200" s="68"/>
      <c r="D200" s="68"/>
      <c r="E200" s="68"/>
      <c r="F200" s="69" t="s">
        <v>541</v>
      </c>
      <c r="G200" s="159" t="s">
        <v>1208</v>
      </c>
      <c r="H200" s="68" t="s">
        <v>541</v>
      </c>
      <c r="I200" s="68" t="s">
        <v>618</v>
      </c>
      <c r="J200" s="104" t="s">
        <v>1619</v>
      </c>
      <c r="K200" s="89" t="s">
        <v>1351</v>
      </c>
      <c r="L200" s="68" t="s">
        <v>545</v>
      </c>
      <c r="M200" s="68" t="s">
        <v>545</v>
      </c>
      <c r="N200" s="72" t="s">
        <v>546</v>
      </c>
      <c r="O200" s="68"/>
      <c r="P200" s="161" t="s">
        <v>1620</v>
      </c>
      <c r="Q200" s="104"/>
      <c r="R200" s="104"/>
      <c r="S200" s="68"/>
      <c r="T200" s="89" t="s">
        <v>16</v>
      </c>
      <c r="U200" s="89"/>
      <c r="V200" s="159" t="s">
        <v>1208</v>
      </c>
      <c r="W200" s="89"/>
      <c r="X200" s="163"/>
      <c r="Y200" s="68" t="s">
        <v>13</v>
      </c>
      <c r="Z200" s="68"/>
      <c r="AA200" s="88"/>
      <c r="AB200" s="68"/>
      <c r="AC200" s="68">
        <v>1</v>
      </c>
      <c r="AD200" s="68">
        <v>0</v>
      </c>
      <c r="AE200" s="68">
        <v>-1</v>
      </c>
      <c r="AF200" s="77" t="s">
        <v>553</v>
      </c>
      <c r="AG200" s="78" t="s">
        <v>292</v>
      </c>
      <c r="AH200" s="79" t="s">
        <v>293</v>
      </c>
      <c r="AI200" s="193"/>
      <c r="AJ200" s="68"/>
      <c r="AK200" s="68"/>
      <c r="AL200" s="68" t="s">
        <v>301</v>
      </c>
      <c r="AM200" s="68" t="s">
        <v>301</v>
      </c>
      <c r="AN200" s="68"/>
      <c r="AO200" s="163"/>
      <c r="AP200" s="163"/>
      <c r="AQ200" s="163"/>
      <c r="AR200" s="163"/>
      <c r="AS200" s="68"/>
      <c r="AT200" s="68"/>
      <c r="AU200" s="68"/>
      <c r="AV200" s="68"/>
      <c r="AW200" s="68"/>
      <c r="AX200" s="68"/>
      <c r="AY200" s="68"/>
      <c r="AZ200" s="68"/>
      <c r="BA200" s="68"/>
      <c r="BB200" s="163"/>
      <c r="BC200" s="163"/>
      <c r="BD200" s="163"/>
      <c r="BE200" s="163"/>
      <c r="BF200" s="163"/>
      <c r="BG200" s="163"/>
      <c r="BH200" s="68"/>
      <c r="BI200" s="68"/>
      <c r="BJ200" s="163"/>
      <c r="BK200" s="167"/>
      <c r="BL200" s="167"/>
      <c r="BM200" s="81" t="s">
        <v>607</v>
      </c>
      <c r="BN200" s="81" t="s">
        <v>565</v>
      </c>
    </row>
    <row r="201" spans="1:66" s="7" customFormat="1" ht="36" customHeight="1" x14ac:dyDescent="0.55000000000000004">
      <c r="A201" s="158" t="s">
        <v>616</v>
      </c>
      <c r="B201" s="68">
        <v>439</v>
      </c>
      <c r="C201" s="68"/>
      <c r="D201" s="68"/>
      <c r="E201" s="68"/>
      <c r="F201" s="69" t="s">
        <v>541</v>
      </c>
      <c r="G201" s="159" t="s">
        <v>1208</v>
      </c>
      <c r="H201" s="68" t="s">
        <v>541</v>
      </c>
      <c r="I201" s="68" t="s">
        <v>55</v>
      </c>
      <c r="J201" s="104" t="s">
        <v>1621</v>
      </c>
      <c r="K201" s="89" t="s">
        <v>1351</v>
      </c>
      <c r="L201" s="68" t="s">
        <v>545</v>
      </c>
      <c r="M201" s="68" t="s">
        <v>545</v>
      </c>
      <c r="N201" s="72" t="s">
        <v>546</v>
      </c>
      <c r="O201" s="68"/>
      <c r="P201" s="161" t="s">
        <v>1622</v>
      </c>
      <c r="Q201" s="104"/>
      <c r="R201" s="104"/>
      <c r="S201" s="68"/>
      <c r="T201" s="89" t="s">
        <v>16</v>
      </c>
      <c r="U201" s="89"/>
      <c r="V201" s="159" t="s">
        <v>1208</v>
      </c>
      <c r="W201" s="89"/>
      <c r="X201" s="163"/>
      <c r="Y201" s="68" t="s">
        <v>13</v>
      </c>
      <c r="Z201" s="68"/>
      <c r="AA201" s="68"/>
      <c r="AB201" s="68"/>
      <c r="AC201" s="68">
        <v>1</v>
      </c>
      <c r="AD201" s="68">
        <v>0</v>
      </c>
      <c r="AE201" s="68">
        <v>-1</v>
      </c>
      <c r="AF201" s="77" t="s">
        <v>553</v>
      </c>
      <c r="AG201" s="78" t="s">
        <v>292</v>
      </c>
      <c r="AH201" s="79" t="s">
        <v>293</v>
      </c>
      <c r="AI201" s="193"/>
      <c r="AJ201" s="68"/>
      <c r="AK201" s="68"/>
      <c r="AL201" s="68" t="s">
        <v>301</v>
      </c>
      <c r="AM201" s="68" t="s">
        <v>301</v>
      </c>
      <c r="AN201" s="68"/>
      <c r="AO201" s="163"/>
      <c r="AP201" s="163"/>
      <c r="AQ201" s="163"/>
      <c r="AR201" s="163"/>
      <c r="AS201" s="68"/>
      <c r="AT201" s="68"/>
      <c r="AU201" s="68"/>
      <c r="AV201" s="68"/>
      <c r="AW201" s="68"/>
      <c r="AX201" s="68"/>
      <c r="AY201" s="68"/>
      <c r="AZ201" s="68"/>
      <c r="BA201" s="68"/>
      <c r="BB201" s="163"/>
      <c r="BC201" s="163"/>
      <c r="BD201" s="163"/>
      <c r="BE201" s="163"/>
      <c r="BF201" s="163"/>
      <c r="BG201" s="163"/>
      <c r="BH201" s="68"/>
      <c r="BI201" s="68"/>
      <c r="BJ201" s="163"/>
      <c r="BK201" s="167"/>
      <c r="BL201" s="167"/>
      <c r="BM201" s="81" t="s">
        <v>607</v>
      </c>
      <c r="BN201" s="81" t="s">
        <v>565</v>
      </c>
    </row>
    <row r="202" spans="1:66" s="7" customFormat="1" ht="36" x14ac:dyDescent="0.55000000000000004">
      <c r="A202" s="158" t="s">
        <v>616</v>
      </c>
      <c r="B202" s="68">
        <v>440</v>
      </c>
      <c r="C202" s="68"/>
      <c r="D202" s="68"/>
      <c r="E202" s="68"/>
      <c r="F202" s="69" t="s">
        <v>541</v>
      </c>
      <c r="G202" s="159" t="s">
        <v>1208</v>
      </c>
      <c r="H202" s="68" t="s">
        <v>541</v>
      </c>
      <c r="I202" s="68" t="s">
        <v>118</v>
      </c>
      <c r="J202" s="104" t="s">
        <v>1621</v>
      </c>
      <c r="K202" s="89" t="s">
        <v>1351</v>
      </c>
      <c r="L202" s="68" t="s">
        <v>545</v>
      </c>
      <c r="M202" s="68" t="s">
        <v>545</v>
      </c>
      <c r="N202" s="72" t="s">
        <v>546</v>
      </c>
      <c r="O202" s="68"/>
      <c r="P202" s="161" t="s">
        <v>1622</v>
      </c>
      <c r="Q202" s="104"/>
      <c r="R202" s="104"/>
      <c r="S202" s="68"/>
      <c r="T202" s="89" t="s">
        <v>16</v>
      </c>
      <c r="U202" s="89"/>
      <c r="V202" s="159" t="s">
        <v>1208</v>
      </c>
      <c r="W202" s="89"/>
      <c r="X202" s="163"/>
      <c r="Y202" s="68" t="s">
        <v>13</v>
      </c>
      <c r="Z202" s="68"/>
      <c r="AA202" s="68"/>
      <c r="AB202" s="68"/>
      <c r="AC202" s="68">
        <v>1</v>
      </c>
      <c r="AD202" s="68">
        <v>0</v>
      </c>
      <c r="AE202" s="68">
        <v>-1</v>
      </c>
      <c r="AF202" s="77" t="s">
        <v>553</v>
      </c>
      <c r="AG202" s="78" t="s">
        <v>292</v>
      </c>
      <c r="AH202" s="79" t="s">
        <v>293</v>
      </c>
      <c r="AI202" s="193"/>
      <c r="AJ202" s="68"/>
      <c r="AK202" s="68"/>
      <c r="AL202" s="68" t="s">
        <v>301</v>
      </c>
      <c r="AM202" s="68" t="s">
        <v>301</v>
      </c>
      <c r="AN202" s="68"/>
      <c r="AO202" s="163"/>
      <c r="AP202" s="163"/>
      <c r="AQ202" s="163"/>
      <c r="AR202" s="163"/>
      <c r="AS202" s="68"/>
      <c r="AT202" s="68"/>
      <c r="AU202" s="68"/>
      <c r="AV202" s="68"/>
      <c r="AW202" s="68"/>
      <c r="AX202" s="68"/>
      <c r="AY202" s="68"/>
      <c r="AZ202" s="68"/>
      <c r="BA202" s="68"/>
      <c r="BB202" s="163"/>
      <c r="BC202" s="163"/>
      <c r="BD202" s="163"/>
      <c r="BE202" s="163"/>
      <c r="BF202" s="163"/>
      <c r="BG202" s="163"/>
      <c r="BH202" s="68"/>
      <c r="BI202" s="68"/>
      <c r="BJ202" s="163"/>
      <c r="BK202" s="167"/>
      <c r="BL202" s="167"/>
      <c r="BM202" s="92" t="s">
        <v>607</v>
      </c>
      <c r="BN202" s="81" t="s">
        <v>565</v>
      </c>
    </row>
    <row r="203" spans="1:66" s="7" customFormat="1" ht="36" x14ac:dyDescent="0.55000000000000004">
      <c r="A203" s="158" t="s">
        <v>616</v>
      </c>
      <c r="B203" s="68">
        <v>441</v>
      </c>
      <c r="C203" s="68"/>
      <c r="D203" s="68"/>
      <c r="E203" s="68"/>
      <c r="F203" s="69" t="s">
        <v>541</v>
      </c>
      <c r="G203" s="159" t="s">
        <v>1208</v>
      </c>
      <c r="H203" s="68" t="s">
        <v>541</v>
      </c>
      <c r="I203" s="68" t="s">
        <v>618</v>
      </c>
      <c r="J203" s="104" t="s">
        <v>1621</v>
      </c>
      <c r="K203" s="89" t="s">
        <v>1351</v>
      </c>
      <c r="L203" s="68" t="s">
        <v>545</v>
      </c>
      <c r="M203" s="68" t="s">
        <v>545</v>
      </c>
      <c r="N203" s="72" t="s">
        <v>546</v>
      </c>
      <c r="O203" s="68"/>
      <c r="P203" s="161" t="s">
        <v>1622</v>
      </c>
      <c r="Q203" s="104"/>
      <c r="R203" s="104"/>
      <c r="S203" s="68"/>
      <c r="T203" s="89" t="s">
        <v>16</v>
      </c>
      <c r="U203" s="89"/>
      <c r="V203" s="159" t="s">
        <v>1208</v>
      </c>
      <c r="W203" s="89"/>
      <c r="X203" s="163"/>
      <c r="Y203" s="68" t="s">
        <v>13</v>
      </c>
      <c r="Z203" s="68"/>
      <c r="AA203" s="68"/>
      <c r="AB203" s="68"/>
      <c r="AC203" s="68">
        <v>1</v>
      </c>
      <c r="AD203" s="68">
        <v>0</v>
      </c>
      <c r="AE203" s="68">
        <v>-1</v>
      </c>
      <c r="AF203" s="77" t="s">
        <v>553</v>
      </c>
      <c r="AG203" s="78" t="s">
        <v>292</v>
      </c>
      <c r="AH203" s="79" t="s">
        <v>293</v>
      </c>
      <c r="AI203" s="193"/>
      <c r="AJ203" s="68"/>
      <c r="AK203" s="68"/>
      <c r="AL203" s="68" t="s">
        <v>301</v>
      </c>
      <c r="AM203" s="68" t="s">
        <v>301</v>
      </c>
      <c r="AN203" s="68"/>
      <c r="AO203" s="163"/>
      <c r="AP203" s="163"/>
      <c r="AQ203" s="163"/>
      <c r="AR203" s="163"/>
      <c r="AS203" s="68"/>
      <c r="AT203" s="68"/>
      <c r="AU203" s="68"/>
      <c r="AV203" s="68"/>
      <c r="AW203" s="68"/>
      <c r="AX203" s="68"/>
      <c r="AY203" s="68"/>
      <c r="AZ203" s="68"/>
      <c r="BA203" s="68"/>
      <c r="BB203" s="163"/>
      <c r="BC203" s="163"/>
      <c r="BD203" s="163"/>
      <c r="BE203" s="163"/>
      <c r="BF203" s="163"/>
      <c r="BG203" s="163"/>
      <c r="BH203" s="68"/>
      <c r="BI203" s="68"/>
      <c r="BJ203" s="163"/>
      <c r="BK203" s="167"/>
      <c r="BL203" s="167"/>
      <c r="BM203" s="81" t="s">
        <v>607</v>
      </c>
      <c r="BN203" s="81" t="s">
        <v>565</v>
      </c>
    </row>
    <row r="204" spans="1:66" s="7" customFormat="1" ht="36" x14ac:dyDescent="0.55000000000000004">
      <c r="A204" s="158" t="s">
        <v>616</v>
      </c>
      <c r="B204" s="68">
        <v>442</v>
      </c>
      <c r="C204" s="68"/>
      <c r="D204" s="68"/>
      <c r="E204" s="68"/>
      <c r="F204" s="69" t="s">
        <v>541</v>
      </c>
      <c r="G204" s="159" t="s">
        <v>1208</v>
      </c>
      <c r="H204" s="68" t="s">
        <v>541</v>
      </c>
      <c r="I204" s="68" t="s">
        <v>55</v>
      </c>
      <c r="J204" s="104" t="s">
        <v>1623</v>
      </c>
      <c r="K204" s="89" t="s">
        <v>1351</v>
      </c>
      <c r="L204" s="68" t="s">
        <v>545</v>
      </c>
      <c r="M204" s="68" t="s">
        <v>545</v>
      </c>
      <c r="N204" s="72" t="s">
        <v>546</v>
      </c>
      <c r="O204" s="68"/>
      <c r="P204" s="161" t="s">
        <v>1622</v>
      </c>
      <c r="Q204" s="104"/>
      <c r="R204" s="104"/>
      <c r="S204" s="68"/>
      <c r="T204" s="89" t="s">
        <v>16</v>
      </c>
      <c r="U204" s="89"/>
      <c r="V204" s="159" t="s">
        <v>1208</v>
      </c>
      <c r="W204" s="89"/>
      <c r="X204" s="163"/>
      <c r="Y204" s="68" t="s">
        <v>13</v>
      </c>
      <c r="Z204" s="68"/>
      <c r="AA204" s="68"/>
      <c r="AB204" s="68"/>
      <c r="AC204" s="68">
        <v>1</v>
      </c>
      <c r="AD204" s="68">
        <v>0</v>
      </c>
      <c r="AE204" s="68">
        <v>-1</v>
      </c>
      <c r="AF204" s="77" t="s">
        <v>553</v>
      </c>
      <c r="AG204" s="78" t="s">
        <v>292</v>
      </c>
      <c r="AH204" s="79" t="s">
        <v>293</v>
      </c>
      <c r="AI204" s="193"/>
      <c r="AJ204" s="68"/>
      <c r="AK204" s="68"/>
      <c r="AL204" s="68" t="s">
        <v>301</v>
      </c>
      <c r="AM204" s="68" t="s">
        <v>301</v>
      </c>
      <c r="AN204" s="68"/>
      <c r="AO204" s="163"/>
      <c r="AP204" s="163"/>
      <c r="AQ204" s="163"/>
      <c r="AR204" s="163"/>
      <c r="AS204" s="68"/>
      <c r="AT204" s="68"/>
      <c r="AU204" s="68"/>
      <c r="AV204" s="68"/>
      <c r="AW204" s="68"/>
      <c r="AX204" s="68"/>
      <c r="AY204" s="68"/>
      <c r="AZ204" s="68"/>
      <c r="BA204" s="68"/>
      <c r="BB204" s="163"/>
      <c r="BC204" s="163"/>
      <c r="BD204" s="163"/>
      <c r="BE204" s="163"/>
      <c r="BF204" s="163"/>
      <c r="BG204" s="163"/>
      <c r="BH204" s="68"/>
      <c r="BI204" s="68"/>
      <c r="BJ204" s="163"/>
      <c r="BK204" s="167"/>
      <c r="BL204" s="167"/>
      <c r="BM204" s="81" t="s">
        <v>607</v>
      </c>
      <c r="BN204" s="81" t="s">
        <v>565</v>
      </c>
    </row>
    <row r="205" spans="1:66" s="7" customFormat="1" ht="36" x14ac:dyDescent="0.55000000000000004">
      <c r="A205" s="158" t="s">
        <v>616</v>
      </c>
      <c r="B205" s="68">
        <v>443</v>
      </c>
      <c r="C205" s="68"/>
      <c r="D205" s="68"/>
      <c r="E205" s="68"/>
      <c r="F205" s="69" t="s">
        <v>541</v>
      </c>
      <c r="G205" s="159" t="s">
        <v>1208</v>
      </c>
      <c r="H205" s="68" t="s">
        <v>541</v>
      </c>
      <c r="I205" s="68" t="s">
        <v>118</v>
      </c>
      <c r="J205" s="104" t="s">
        <v>1623</v>
      </c>
      <c r="K205" s="89" t="s">
        <v>1351</v>
      </c>
      <c r="L205" s="68" t="s">
        <v>545</v>
      </c>
      <c r="M205" s="68" t="s">
        <v>545</v>
      </c>
      <c r="N205" s="72" t="s">
        <v>546</v>
      </c>
      <c r="O205" s="68"/>
      <c r="P205" s="161" t="s">
        <v>1622</v>
      </c>
      <c r="Q205" s="104"/>
      <c r="R205" s="104"/>
      <c r="S205" s="68"/>
      <c r="T205" s="89" t="s">
        <v>16</v>
      </c>
      <c r="U205" s="89"/>
      <c r="V205" s="159" t="s">
        <v>1208</v>
      </c>
      <c r="W205" s="89"/>
      <c r="X205" s="163"/>
      <c r="Y205" s="68" t="s">
        <v>13</v>
      </c>
      <c r="Z205" s="68"/>
      <c r="AA205" s="68"/>
      <c r="AB205" s="68"/>
      <c r="AC205" s="68">
        <v>1</v>
      </c>
      <c r="AD205" s="68">
        <v>0</v>
      </c>
      <c r="AE205" s="68">
        <v>-1</v>
      </c>
      <c r="AF205" s="77" t="s">
        <v>553</v>
      </c>
      <c r="AG205" s="78" t="s">
        <v>292</v>
      </c>
      <c r="AH205" s="79" t="s">
        <v>293</v>
      </c>
      <c r="AI205" s="193"/>
      <c r="AJ205" s="68"/>
      <c r="AK205" s="68"/>
      <c r="AL205" s="68" t="s">
        <v>301</v>
      </c>
      <c r="AM205" s="68" t="s">
        <v>301</v>
      </c>
      <c r="AN205" s="68"/>
      <c r="AO205" s="163"/>
      <c r="AP205" s="163"/>
      <c r="AQ205" s="163"/>
      <c r="AR205" s="163"/>
      <c r="AS205" s="68"/>
      <c r="AT205" s="68"/>
      <c r="AU205" s="68"/>
      <c r="AV205" s="68"/>
      <c r="AW205" s="68"/>
      <c r="AX205" s="68"/>
      <c r="AY205" s="68"/>
      <c r="AZ205" s="68"/>
      <c r="BA205" s="68"/>
      <c r="BB205" s="163"/>
      <c r="BC205" s="163"/>
      <c r="BD205" s="163"/>
      <c r="BE205" s="163"/>
      <c r="BF205" s="163"/>
      <c r="BG205" s="163"/>
      <c r="BH205" s="68"/>
      <c r="BI205" s="68"/>
      <c r="BJ205" s="163"/>
      <c r="BK205" s="167"/>
      <c r="BL205" s="167"/>
      <c r="BM205" s="81" t="s">
        <v>607</v>
      </c>
      <c r="BN205" s="81" t="s">
        <v>565</v>
      </c>
    </row>
    <row r="206" spans="1:66" s="7" customFormat="1" ht="36" x14ac:dyDescent="0.55000000000000004">
      <c r="A206" s="158" t="s">
        <v>616</v>
      </c>
      <c r="B206" s="68">
        <v>444</v>
      </c>
      <c r="C206" s="68"/>
      <c r="D206" s="68"/>
      <c r="E206" s="68"/>
      <c r="F206" s="69" t="s">
        <v>541</v>
      </c>
      <c r="G206" s="159" t="s">
        <v>1208</v>
      </c>
      <c r="H206" s="68" t="s">
        <v>541</v>
      </c>
      <c r="I206" s="68" t="s">
        <v>618</v>
      </c>
      <c r="J206" s="104" t="s">
        <v>1623</v>
      </c>
      <c r="K206" s="89" t="s">
        <v>1351</v>
      </c>
      <c r="L206" s="68" t="s">
        <v>545</v>
      </c>
      <c r="M206" s="68" t="s">
        <v>545</v>
      </c>
      <c r="N206" s="72" t="s">
        <v>546</v>
      </c>
      <c r="O206" s="68"/>
      <c r="P206" s="161" t="s">
        <v>1622</v>
      </c>
      <c r="Q206" s="104"/>
      <c r="R206" s="104"/>
      <c r="S206" s="68"/>
      <c r="T206" s="89" t="s">
        <v>16</v>
      </c>
      <c r="U206" s="89"/>
      <c r="V206" s="159" t="s">
        <v>1208</v>
      </c>
      <c r="W206" s="89"/>
      <c r="X206" s="163"/>
      <c r="Y206" s="68" t="s">
        <v>13</v>
      </c>
      <c r="Z206" s="68"/>
      <c r="AA206" s="68"/>
      <c r="AB206" s="68"/>
      <c r="AC206" s="68">
        <v>1</v>
      </c>
      <c r="AD206" s="68">
        <v>0</v>
      </c>
      <c r="AE206" s="68">
        <v>-1</v>
      </c>
      <c r="AF206" s="77" t="s">
        <v>553</v>
      </c>
      <c r="AG206" s="78" t="s">
        <v>292</v>
      </c>
      <c r="AH206" s="79" t="s">
        <v>293</v>
      </c>
      <c r="AI206" s="193"/>
      <c r="AJ206" s="68"/>
      <c r="AK206" s="68"/>
      <c r="AL206" s="68" t="s">
        <v>301</v>
      </c>
      <c r="AM206" s="68" t="s">
        <v>301</v>
      </c>
      <c r="AN206" s="68"/>
      <c r="AO206" s="163"/>
      <c r="AP206" s="163"/>
      <c r="AQ206" s="163"/>
      <c r="AR206" s="163"/>
      <c r="AS206" s="68"/>
      <c r="AT206" s="68"/>
      <c r="AU206" s="68"/>
      <c r="AV206" s="68"/>
      <c r="AW206" s="68"/>
      <c r="AX206" s="68"/>
      <c r="AY206" s="68"/>
      <c r="AZ206" s="68"/>
      <c r="BA206" s="68"/>
      <c r="BB206" s="163"/>
      <c r="BC206" s="163"/>
      <c r="BD206" s="163"/>
      <c r="BE206" s="163"/>
      <c r="BF206" s="163"/>
      <c r="BG206" s="163"/>
      <c r="BH206" s="68"/>
      <c r="BI206" s="68"/>
      <c r="BJ206" s="163"/>
      <c r="BK206" s="167"/>
      <c r="BL206" s="167"/>
      <c r="BM206" s="81" t="s">
        <v>607</v>
      </c>
      <c r="BN206" s="81" t="s">
        <v>565</v>
      </c>
    </row>
    <row r="207" spans="1:66" s="7" customFormat="1" ht="36" x14ac:dyDescent="0.55000000000000004">
      <c r="A207" s="158" t="s">
        <v>616</v>
      </c>
      <c r="B207" s="68">
        <v>445</v>
      </c>
      <c r="C207" s="68"/>
      <c r="D207" s="68"/>
      <c r="E207" s="68"/>
      <c r="F207" s="69" t="s">
        <v>541</v>
      </c>
      <c r="G207" s="159" t="s">
        <v>1208</v>
      </c>
      <c r="H207" s="68" t="s">
        <v>541</v>
      </c>
      <c r="I207" s="68" t="s">
        <v>55</v>
      </c>
      <c r="J207" s="104" t="s">
        <v>1624</v>
      </c>
      <c r="K207" s="89" t="s">
        <v>1351</v>
      </c>
      <c r="L207" s="68" t="s">
        <v>545</v>
      </c>
      <c r="M207" s="68" t="s">
        <v>545</v>
      </c>
      <c r="N207" s="72" t="s">
        <v>546</v>
      </c>
      <c r="O207" s="68"/>
      <c r="P207" s="161" t="s">
        <v>1625</v>
      </c>
      <c r="Q207" s="104"/>
      <c r="R207" s="104"/>
      <c r="S207" s="68"/>
      <c r="T207" s="89" t="s">
        <v>16</v>
      </c>
      <c r="U207" s="89"/>
      <c r="V207" s="159" t="s">
        <v>1208</v>
      </c>
      <c r="W207" s="89"/>
      <c r="X207" s="163"/>
      <c r="Y207" s="68" t="s">
        <v>13</v>
      </c>
      <c r="Z207" s="68"/>
      <c r="AA207" s="68"/>
      <c r="AB207" s="68"/>
      <c r="AC207" s="68">
        <v>1</v>
      </c>
      <c r="AD207" s="68">
        <v>0</v>
      </c>
      <c r="AE207" s="68">
        <v>-1</v>
      </c>
      <c r="AF207" s="77" t="s">
        <v>553</v>
      </c>
      <c r="AG207" s="78" t="s">
        <v>292</v>
      </c>
      <c r="AH207" s="79" t="s">
        <v>293</v>
      </c>
      <c r="AI207" s="193"/>
      <c r="AJ207" s="68"/>
      <c r="AK207" s="68"/>
      <c r="AL207" s="68" t="s">
        <v>301</v>
      </c>
      <c r="AM207" s="68" t="s">
        <v>301</v>
      </c>
      <c r="AN207" s="68"/>
      <c r="AO207" s="163"/>
      <c r="AP207" s="163"/>
      <c r="AQ207" s="163"/>
      <c r="AR207" s="163"/>
      <c r="AS207" s="68"/>
      <c r="AT207" s="68"/>
      <c r="AU207" s="68"/>
      <c r="AV207" s="68"/>
      <c r="AW207" s="68"/>
      <c r="AX207" s="68"/>
      <c r="AY207" s="68"/>
      <c r="AZ207" s="68"/>
      <c r="BA207" s="68"/>
      <c r="BB207" s="163"/>
      <c r="BC207" s="163"/>
      <c r="BD207" s="163"/>
      <c r="BE207" s="163"/>
      <c r="BF207" s="163"/>
      <c r="BG207" s="163"/>
      <c r="BH207" s="68"/>
      <c r="BI207" s="68"/>
      <c r="BJ207" s="163"/>
      <c r="BK207" s="167"/>
      <c r="BL207" s="167"/>
      <c r="BM207" s="81" t="s">
        <v>607</v>
      </c>
      <c r="BN207" s="81" t="s">
        <v>565</v>
      </c>
    </row>
    <row r="208" spans="1:66" s="7" customFormat="1" ht="36" x14ac:dyDescent="0.55000000000000004">
      <c r="A208" s="158" t="s">
        <v>616</v>
      </c>
      <c r="B208" s="68">
        <v>446</v>
      </c>
      <c r="C208" s="68"/>
      <c r="D208" s="68"/>
      <c r="E208" s="68"/>
      <c r="F208" s="69" t="s">
        <v>541</v>
      </c>
      <c r="G208" s="159" t="s">
        <v>1208</v>
      </c>
      <c r="H208" s="68" t="s">
        <v>541</v>
      </c>
      <c r="I208" s="68" t="s">
        <v>118</v>
      </c>
      <c r="J208" s="104" t="s">
        <v>1624</v>
      </c>
      <c r="K208" s="89" t="s">
        <v>1351</v>
      </c>
      <c r="L208" s="68" t="s">
        <v>545</v>
      </c>
      <c r="M208" s="68" t="s">
        <v>545</v>
      </c>
      <c r="N208" s="72" t="s">
        <v>546</v>
      </c>
      <c r="O208" s="68"/>
      <c r="P208" s="161" t="s">
        <v>1625</v>
      </c>
      <c r="Q208" s="104"/>
      <c r="R208" s="104"/>
      <c r="S208" s="68"/>
      <c r="T208" s="89" t="s">
        <v>16</v>
      </c>
      <c r="U208" s="89"/>
      <c r="V208" s="159" t="s">
        <v>1208</v>
      </c>
      <c r="W208" s="89"/>
      <c r="X208" s="163"/>
      <c r="Y208" s="68" t="s">
        <v>13</v>
      </c>
      <c r="Z208" s="68"/>
      <c r="AA208" s="68"/>
      <c r="AB208" s="68"/>
      <c r="AC208" s="68">
        <v>1</v>
      </c>
      <c r="AD208" s="68">
        <v>0</v>
      </c>
      <c r="AE208" s="68">
        <v>-1</v>
      </c>
      <c r="AF208" s="77" t="s">
        <v>553</v>
      </c>
      <c r="AG208" s="78" t="s">
        <v>292</v>
      </c>
      <c r="AH208" s="79" t="s">
        <v>293</v>
      </c>
      <c r="AI208" s="193"/>
      <c r="AJ208" s="68"/>
      <c r="AK208" s="68"/>
      <c r="AL208" s="68" t="s">
        <v>301</v>
      </c>
      <c r="AM208" s="68" t="s">
        <v>301</v>
      </c>
      <c r="AN208" s="68"/>
      <c r="AO208" s="163"/>
      <c r="AP208" s="163"/>
      <c r="AQ208" s="163"/>
      <c r="AR208" s="163"/>
      <c r="AS208" s="68"/>
      <c r="AT208" s="68"/>
      <c r="AU208" s="68"/>
      <c r="AV208" s="68"/>
      <c r="AW208" s="68"/>
      <c r="AX208" s="68"/>
      <c r="AY208" s="68"/>
      <c r="AZ208" s="68"/>
      <c r="BA208" s="68"/>
      <c r="BB208" s="163"/>
      <c r="BC208" s="163"/>
      <c r="BD208" s="163"/>
      <c r="BE208" s="163"/>
      <c r="BF208" s="163"/>
      <c r="BG208" s="163"/>
      <c r="BH208" s="68"/>
      <c r="BI208" s="68"/>
      <c r="BJ208" s="163"/>
      <c r="BK208" s="167"/>
      <c r="BL208" s="167"/>
      <c r="BM208" s="81" t="s">
        <v>607</v>
      </c>
      <c r="BN208" s="81" t="s">
        <v>565</v>
      </c>
    </row>
    <row r="209" spans="1:67" s="7" customFormat="1" ht="36" x14ac:dyDescent="0.55000000000000004">
      <c r="A209" s="158" t="s">
        <v>616</v>
      </c>
      <c r="B209" s="68">
        <v>447</v>
      </c>
      <c r="C209" s="68"/>
      <c r="D209" s="68"/>
      <c r="E209" s="68"/>
      <c r="F209" s="69" t="s">
        <v>541</v>
      </c>
      <c r="G209" s="159" t="s">
        <v>1208</v>
      </c>
      <c r="H209" s="68" t="s">
        <v>541</v>
      </c>
      <c r="I209" s="68" t="s">
        <v>618</v>
      </c>
      <c r="J209" s="104" t="s">
        <v>1624</v>
      </c>
      <c r="K209" s="89" t="s">
        <v>1351</v>
      </c>
      <c r="L209" s="68" t="s">
        <v>545</v>
      </c>
      <c r="M209" s="68" t="s">
        <v>545</v>
      </c>
      <c r="N209" s="72" t="s">
        <v>546</v>
      </c>
      <c r="O209" s="68"/>
      <c r="P209" s="161" t="s">
        <v>1625</v>
      </c>
      <c r="Q209" s="104"/>
      <c r="R209" s="104"/>
      <c r="S209" s="68"/>
      <c r="T209" s="89" t="s">
        <v>16</v>
      </c>
      <c r="U209" s="89"/>
      <c r="V209" s="159" t="s">
        <v>1208</v>
      </c>
      <c r="W209" s="89"/>
      <c r="X209" s="163"/>
      <c r="Y209" s="68" t="s">
        <v>13</v>
      </c>
      <c r="Z209" s="68"/>
      <c r="AA209" s="68"/>
      <c r="AB209" s="68"/>
      <c r="AC209" s="68">
        <v>1</v>
      </c>
      <c r="AD209" s="68">
        <v>0</v>
      </c>
      <c r="AE209" s="68">
        <v>-1</v>
      </c>
      <c r="AF209" s="77" t="s">
        <v>553</v>
      </c>
      <c r="AG209" s="78" t="s">
        <v>292</v>
      </c>
      <c r="AH209" s="79" t="s">
        <v>293</v>
      </c>
      <c r="AI209" s="193"/>
      <c r="AJ209" s="68"/>
      <c r="AK209" s="68"/>
      <c r="AL209" s="68" t="s">
        <v>301</v>
      </c>
      <c r="AM209" s="68" t="s">
        <v>301</v>
      </c>
      <c r="AN209" s="68"/>
      <c r="AO209" s="163"/>
      <c r="AP209" s="163"/>
      <c r="AQ209" s="163"/>
      <c r="AR209" s="163"/>
      <c r="AS209" s="68"/>
      <c r="AT209" s="68"/>
      <c r="AU209" s="68"/>
      <c r="AV209" s="68"/>
      <c r="AW209" s="68"/>
      <c r="AX209" s="68"/>
      <c r="AY209" s="68"/>
      <c r="AZ209" s="68"/>
      <c r="BA209" s="68"/>
      <c r="BB209" s="163"/>
      <c r="BC209" s="163"/>
      <c r="BD209" s="163"/>
      <c r="BE209" s="163"/>
      <c r="BF209" s="163"/>
      <c r="BG209" s="163"/>
      <c r="BH209" s="68"/>
      <c r="BI209" s="68"/>
      <c r="BJ209" s="163"/>
      <c r="BK209" s="167"/>
      <c r="BL209" s="167"/>
      <c r="BM209" s="81" t="s">
        <v>607</v>
      </c>
      <c r="BN209" s="81" t="s">
        <v>565</v>
      </c>
    </row>
    <row r="210" spans="1:67" s="7" customFormat="1" ht="36" x14ac:dyDescent="0.55000000000000004">
      <c r="A210" s="158">
        <v>169</v>
      </c>
      <c r="B210" s="68">
        <v>76</v>
      </c>
      <c r="C210" s="68" t="s">
        <v>840</v>
      </c>
      <c r="D210" s="68" t="s">
        <v>1626</v>
      </c>
      <c r="E210" s="68" t="s">
        <v>1627</v>
      </c>
      <c r="F210" s="69" t="s">
        <v>541</v>
      </c>
      <c r="G210" s="159" t="s">
        <v>1208</v>
      </c>
      <c r="H210" s="68" t="s">
        <v>541</v>
      </c>
      <c r="I210" s="68" t="s">
        <v>618</v>
      </c>
      <c r="J210" s="104" t="s">
        <v>1626</v>
      </c>
      <c r="K210" s="89" t="s">
        <v>1210</v>
      </c>
      <c r="L210" s="68" t="s">
        <v>545</v>
      </c>
      <c r="M210" s="68" t="s">
        <v>545</v>
      </c>
      <c r="N210" s="72" t="s">
        <v>546</v>
      </c>
      <c r="O210" s="68"/>
      <c r="P210" s="89" t="s">
        <v>1628</v>
      </c>
      <c r="Q210" s="104"/>
      <c r="R210" s="104"/>
      <c r="S210" s="68"/>
      <c r="T210" s="89" t="s">
        <v>16</v>
      </c>
      <c r="U210" s="89"/>
      <c r="V210" s="159" t="s">
        <v>1208</v>
      </c>
      <c r="W210" s="89" t="s">
        <v>16</v>
      </c>
      <c r="X210" s="163"/>
      <c r="Y210" s="68" t="s">
        <v>16</v>
      </c>
      <c r="Z210" s="68" t="s">
        <v>990</v>
      </c>
      <c r="AA210" s="68"/>
      <c r="AB210" s="70"/>
      <c r="AC210" s="68">
        <v>0</v>
      </c>
      <c r="AD210" s="68">
        <v>1</v>
      </c>
      <c r="AE210" s="68">
        <v>1</v>
      </c>
      <c r="AF210" s="77" t="s">
        <v>553</v>
      </c>
      <c r="AG210" s="78" t="s">
        <v>292</v>
      </c>
      <c r="AH210" s="79" t="s">
        <v>293</v>
      </c>
      <c r="AI210" s="193"/>
      <c r="AJ210" s="68"/>
      <c r="AK210" s="68"/>
      <c r="AL210" s="68" t="s">
        <v>199</v>
      </c>
      <c r="AM210" s="68" t="s">
        <v>199</v>
      </c>
      <c r="AN210" s="68"/>
      <c r="AO210" s="163"/>
      <c r="AP210" s="163"/>
      <c r="AQ210" s="163"/>
      <c r="AR210" s="163"/>
      <c r="AS210" s="68"/>
      <c r="AT210" s="68"/>
      <c r="AU210" s="70" t="s">
        <v>1284</v>
      </c>
      <c r="AV210" s="70" t="s">
        <v>556</v>
      </c>
      <c r="AW210" s="70"/>
      <c r="AX210" s="70" t="s">
        <v>556</v>
      </c>
      <c r="AY210" s="70"/>
      <c r="AZ210" s="70"/>
      <c r="BA210" s="70"/>
      <c r="BB210" s="89" t="s">
        <v>1589</v>
      </c>
      <c r="BC210" s="163"/>
      <c r="BD210" s="163"/>
      <c r="BE210" s="163"/>
      <c r="BF210" s="163"/>
      <c r="BG210" s="163"/>
      <c r="BH210" s="68"/>
      <c r="BI210" s="68"/>
      <c r="BJ210" s="89" t="s">
        <v>1590</v>
      </c>
      <c r="BK210" s="167"/>
      <c r="BL210" s="167"/>
      <c r="BM210" s="81" t="s">
        <v>607</v>
      </c>
      <c r="BN210" s="81" t="s">
        <v>565</v>
      </c>
    </row>
    <row r="211" spans="1:67" s="7" customFormat="1" ht="36" x14ac:dyDescent="0.55000000000000004">
      <c r="A211" s="158" t="s">
        <v>616</v>
      </c>
      <c r="B211" s="68">
        <v>169</v>
      </c>
      <c r="C211" s="68" t="s">
        <v>118</v>
      </c>
      <c r="D211" s="68" t="s">
        <v>1626</v>
      </c>
      <c r="E211" s="68"/>
      <c r="F211" s="69" t="s">
        <v>541</v>
      </c>
      <c r="G211" s="159" t="s">
        <v>1208</v>
      </c>
      <c r="H211" s="68" t="s">
        <v>541</v>
      </c>
      <c r="I211" s="68" t="s">
        <v>118</v>
      </c>
      <c r="J211" s="104" t="s">
        <v>1626</v>
      </c>
      <c r="K211" s="89" t="s">
        <v>1210</v>
      </c>
      <c r="L211" s="68" t="s">
        <v>545</v>
      </c>
      <c r="M211" s="68" t="s">
        <v>545</v>
      </c>
      <c r="N211" s="72" t="s">
        <v>546</v>
      </c>
      <c r="O211" s="68"/>
      <c r="P211" s="89" t="s">
        <v>1629</v>
      </c>
      <c r="Q211" s="104"/>
      <c r="R211" s="104"/>
      <c r="S211" s="68"/>
      <c r="T211" s="89" t="s">
        <v>16</v>
      </c>
      <c r="U211" s="89"/>
      <c r="V211" s="159" t="s">
        <v>1208</v>
      </c>
      <c r="W211" s="89" t="s">
        <v>16</v>
      </c>
      <c r="X211" s="163"/>
      <c r="Y211" s="68" t="s">
        <v>16</v>
      </c>
      <c r="Z211" s="68" t="s">
        <v>990</v>
      </c>
      <c r="AA211" s="68"/>
      <c r="AB211" s="70"/>
      <c r="AC211" s="68">
        <v>0</v>
      </c>
      <c r="AD211" s="68">
        <v>1</v>
      </c>
      <c r="AE211" s="68">
        <v>1</v>
      </c>
      <c r="AF211" s="77" t="s">
        <v>553</v>
      </c>
      <c r="AG211" s="78" t="s">
        <v>292</v>
      </c>
      <c r="AH211" s="79" t="s">
        <v>293</v>
      </c>
      <c r="AI211" s="193"/>
      <c r="AJ211" s="68"/>
      <c r="AK211" s="68"/>
      <c r="AL211" s="68" t="s">
        <v>199</v>
      </c>
      <c r="AM211" s="68" t="s">
        <v>199</v>
      </c>
      <c r="AN211" s="68"/>
      <c r="AO211" s="163"/>
      <c r="AP211" s="163"/>
      <c r="AQ211" s="163"/>
      <c r="AR211" s="163"/>
      <c r="AS211" s="68"/>
      <c r="AT211" s="68"/>
      <c r="AU211" s="68" t="s">
        <v>763</v>
      </c>
      <c r="AV211" s="68" t="s">
        <v>556</v>
      </c>
      <c r="AW211" s="68"/>
      <c r="AX211" s="68"/>
      <c r="AY211" s="68"/>
      <c r="AZ211" s="68"/>
      <c r="BA211" s="68"/>
      <c r="BB211" s="89" t="s">
        <v>1571</v>
      </c>
      <c r="BC211" s="163"/>
      <c r="BD211" s="163"/>
      <c r="BE211" s="163"/>
      <c r="BF211" s="163"/>
      <c r="BG211" s="163"/>
      <c r="BH211" s="163"/>
      <c r="BI211" s="163"/>
      <c r="BJ211" s="163" t="s">
        <v>1532</v>
      </c>
      <c r="BK211" s="167"/>
      <c r="BL211" s="167"/>
      <c r="BM211" s="81" t="s">
        <v>607</v>
      </c>
      <c r="BN211" s="81" t="s">
        <v>565</v>
      </c>
    </row>
    <row r="212" spans="1:67" s="7" customFormat="1" ht="36" x14ac:dyDescent="0.55000000000000004">
      <c r="A212" s="158" t="s">
        <v>616</v>
      </c>
      <c r="B212" s="68">
        <v>448</v>
      </c>
      <c r="C212" s="68"/>
      <c r="D212" s="68"/>
      <c r="E212" s="68"/>
      <c r="F212" s="69" t="s">
        <v>541</v>
      </c>
      <c r="G212" s="159" t="s">
        <v>1208</v>
      </c>
      <c r="H212" s="68" t="s">
        <v>541</v>
      </c>
      <c r="I212" s="68" t="s">
        <v>55</v>
      </c>
      <c r="J212" s="104" t="s">
        <v>1626</v>
      </c>
      <c r="K212" s="89" t="s">
        <v>1210</v>
      </c>
      <c r="L212" s="68" t="s">
        <v>545</v>
      </c>
      <c r="M212" s="68" t="s">
        <v>545</v>
      </c>
      <c r="N212" s="72" t="s">
        <v>546</v>
      </c>
      <c r="O212" s="68"/>
      <c r="P212" s="89" t="s">
        <v>1630</v>
      </c>
      <c r="Q212" s="104"/>
      <c r="R212" s="104"/>
      <c r="S212" s="68"/>
      <c r="T212" s="89" t="s">
        <v>16</v>
      </c>
      <c r="U212" s="89"/>
      <c r="V212" s="159" t="s">
        <v>1208</v>
      </c>
      <c r="W212" s="89" t="s">
        <v>16</v>
      </c>
      <c r="X212" s="163"/>
      <c r="Y212" s="68" t="s">
        <v>16</v>
      </c>
      <c r="Z212" s="68" t="s">
        <v>990</v>
      </c>
      <c r="AA212" s="68"/>
      <c r="AB212" s="70"/>
      <c r="AC212" s="68">
        <v>1</v>
      </c>
      <c r="AD212" s="68">
        <v>0</v>
      </c>
      <c r="AE212" s="68">
        <v>-1</v>
      </c>
      <c r="AF212" s="77" t="s">
        <v>553</v>
      </c>
      <c r="AG212" s="78" t="s">
        <v>292</v>
      </c>
      <c r="AH212" s="79" t="s">
        <v>293</v>
      </c>
      <c r="AI212" s="193"/>
      <c r="AJ212" s="68"/>
      <c r="AK212" s="68"/>
      <c r="AL212" s="68" t="s">
        <v>199</v>
      </c>
      <c r="AM212" s="68" t="s">
        <v>199</v>
      </c>
      <c r="AN212" s="68"/>
      <c r="AO212" s="163"/>
      <c r="AP212" s="163"/>
      <c r="AQ212" s="163"/>
      <c r="AR212" s="163"/>
      <c r="AS212" s="68"/>
      <c r="AT212" s="68"/>
      <c r="AU212" s="68" t="s">
        <v>763</v>
      </c>
      <c r="AV212" s="68" t="s">
        <v>556</v>
      </c>
      <c r="AW212" s="68"/>
      <c r="AX212" s="68"/>
      <c r="AY212" s="68"/>
      <c r="AZ212" s="68"/>
      <c r="BA212" s="68"/>
      <c r="BB212" s="89" t="s">
        <v>1569</v>
      </c>
      <c r="BC212" s="163"/>
      <c r="BD212" s="163"/>
      <c r="BE212" s="163"/>
      <c r="BF212" s="163"/>
      <c r="BG212" s="163"/>
      <c r="BH212" s="163"/>
      <c r="BI212" s="163"/>
      <c r="BJ212" s="163" t="s">
        <v>1532</v>
      </c>
      <c r="BK212" s="167"/>
      <c r="BL212" s="167"/>
      <c r="BM212" s="81" t="s">
        <v>607</v>
      </c>
      <c r="BN212" s="81" t="s">
        <v>565</v>
      </c>
    </row>
    <row r="213" spans="1:67" s="7" customFormat="1" ht="36" x14ac:dyDescent="0.55000000000000004">
      <c r="A213" s="158" t="s">
        <v>616</v>
      </c>
      <c r="B213" s="68">
        <v>449</v>
      </c>
      <c r="C213" s="68"/>
      <c r="D213" s="68"/>
      <c r="E213" s="68"/>
      <c r="F213" s="69" t="s">
        <v>541</v>
      </c>
      <c r="G213" s="159" t="s">
        <v>1208</v>
      </c>
      <c r="H213" s="68" t="s">
        <v>541</v>
      </c>
      <c r="I213" s="68" t="s">
        <v>55</v>
      </c>
      <c r="J213" s="104" t="s">
        <v>1631</v>
      </c>
      <c r="K213" s="89" t="s">
        <v>1210</v>
      </c>
      <c r="L213" s="68" t="s">
        <v>545</v>
      </c>
      <c r="M213" s="68" t="s">
        <v>545</v>
      </c>
      <c r="N213" s="72" t="s">
        <v>546</v>
      </c>
      <c r="O213" s="68"/>
      <c r="P213" s="161" t="s">
        <v>1632</v>
      </c>
      <c r="Q213" s="104"/>
      <c r="R213" s="104"/>
      <c r="S213" s="68"/>
      <c r="T213" s="89" t="s">
        <v>16</v>
      </c>
      <c r="U213" s="89"/>
      <c r="V213" s="159" t="s">
        <v>1208</v>
      </c>
      <c r="W213" s="89"/>
      <c r="X213" s="163"/>
      <c r="Y213" s="68" t="s">
        <v>13</v>
      </c>
      <c r="Z213" s="68"/>
      <c r="AA213" s="68"/>
      <c r="AB213" s="68"/>
      <c r="AC213" s="68">
        <v>1</v>
      </c>
      <c r="AD213" s="68">
        <v>0</v>
      </c>
      <c r="AE213" s="68">
        <v>-1</v>
      </c>
      <c r="AF213" s="77" t="s">
        <v>553</v>
      </c>
      <c r="AG213" s="78" t="s">
        <v>292</v>
      </c>
      <c r="AH213" s="79" t="s">
        <v>293</v>
      </c>
      <c r="AI213" s="193"/>
      <c r="AJ213" s="68"/>
      <c r="AK213" s="68"/>
      <c r="AL213" s="68" t="s">
        <v>301</v>
      </c>
      <c r="AM213" s="68" t="s">
        <v>301</v>
      </c>
      <c r="AN213" s="68"/>
      <c r="AO213" s="163"/>
      <c r="AP213" s="163"/>
      <c r="AQ213" s="163"/>
      <c r="AR213" s="163"/>
      <c r="AS213" s="68"/>
      <c r="AT213" s="68"/>
      <c r="AU213" s="68"/>
      <c r="AV213" s="68"/>
      <c r="AW213" s="68"/>
      <c r="AX213" s="68"/>
      <c r="AY213" s="68"/>
      <c r="AZ213" s="68"/>
      <c r="BA213" s="68"/>
      <c r="BB213" s="163"/>
      <c r="BC213" s="163"/>
      <c r="BD213" s="163"/>
      <c r="BE213" s="163"/>
      <c r="BF213" s="163"/>
      <c r="BG213" s="163"/>
      <c r="BH213" s="68"/>
      <c r="BI213" s="68"/>
      <c r="BJ213" s="163"/>
      <c r="BK213" s="167"/>
      <c r="BL213" s="167"/>
      <c r="BM213" s="81" t="s">
        <v>607</v>
      </c>
      <c r="BN213" s="81" t="s">
        <v>565</v>
      </c>
    </row>
    <row r="214" spans="1:67" s="7" customFormat="1" ht="36" x14ac:dyDescent="0.55000000000000004">
      <c r="A214" s="158" t="s">
        <v>616</v>
      </c>
      <c r="B214" s="68">
        <v>450</v>
      </c>
      <c r="C214" s="68"/>
      <c r="D214" s="68"/>
      <c r="E214" s="68"/>
      <c r="F214" s="69" t="s">
        <v>541</v>
      </c>
      <c r="G214" s="159" t="s">
        <v>1208</v>
      </c>
      <c r="H214" s="68" t="s">
        <v>541</v>
      </c>
      <c r="I214" s="68" t="s">
        <v>118</v>
      </c>
      <c r="J214" s="104" t="s">
        <v>1631</v>
      </c>
      <c r="K214" s="89" t="s">
        <v>1351</v>
      </c>
      <c r="L214" s="68" t="s">
        <v>545</v>
      </c>
      <c r="M214" s="68" t="s">
        <v>545</v>
      </c>
      <c r="N214" s="72" t="s">
        <v>546</v>
      </c>
      <c r="O214" s="68"/>
      <c r="P214" s="161" t="s">
        <v>1632</v>
      </c>
      <c r="Q214" s="104"/>
      <c r="R214" s="104"/>
      <c r="S214" s="68"/>
      <c r="T214" s="89" t="s">
        <v>16</v>
      </c>
      <c r="U214" s="89"/>
      <c r="V214" s="159" t="s">
        <v>1208</v>
      </c>
      <c r="W214" s="89"/>
      <c r="X214" s="163"/>
      <c r="Y214" s="68" t="s">
        <v>13</v>
      </c>
      <c r="Z214" s="68"/>
      <c r="AA214" s="68"/>
      <c r="AB214" s="68"/>
      <c r="AC214" s="68">
        <v>1</v>
      </c>
      <c r="AD214" s="68">
        <v>0</v>
      </c>
      <c r="AE214" s="68">
        <v>-1</v>
      </c>
      <c r="AF214" s="77" t="s">
        <v>553</v>
      </c>
      <c r="AG214" s="78" t="s">
        <v>292</v>
      </c>
      <c r="AH214" s="79" t="s">
        <v>293</v>
      </c>
      <c r="AI214" s="193"/>
      <c r="AJ214" s="68"/>
      <c r="AK214" s="68"/>
      <c r="AL214" s="68" t="s">
        <v>301</v>
      </c>
      <c r="AM214" s="68" t="s">
        <v>301</v>
      </c>
      <c r="AN214" s="68"/>
      <c r="AO214" s="163"/>
      <c r="AP214" s="163"/>
      <c r="AQ214" s="163"/>
      <c r="AR214" s="163"/>
      <c r="AS214" s="68"/>
      <c r="AT214" s="68"/>
      <c r="AU214" s="68"/>
      <c r="AV214" s="68"/>
      <c r="AW214" s="68"/>
      <c r="AX214" s="68"/>
      <c r="AY214" s="68"/>
      <c r="AZ214" s="68"/>
      <c r="BA214" s="68"/>
      <c r="BB214" s="163"/>
      <c r="BC214" s="163"/>
      <c r="BD214" s="163"/>
      <c r="BE214" s="163"/>
      <c r="BF214" s="163"/>
      <c r="BG214" s="163"/>
      <c r="BH214" s="68"/>
      <c r="BI214" s="68"/>
      <c r="BJ214" s="163"/>
      <c r="BK214" s="167"/>
      <c r="BL214" s="167"/>
      <c r="BM214" s="81" t="s">
        <v>607</v>
      </c>
      <c r="BN214" s="81" t="s">
        <v>565</v>
      </c>
    </row>
    <row r="215" spans="1:67" s="7" customFormat="1" ht="36" x14ac:dyDescent="0.55000000000000004">
      <c r="A215" s="158" t="s">
        <v>616</v>
      </c>
      <c r="B215" s="68">
        <v>451</v>
      </c>
      <c r="C215" s="68"/>
      <c r="D215" s="68"/>
      <c r="E215" s="68"/>
      <c r="F215" s="69" t="s">
        <v>541</v>
      </c>
      <c r="G215" s="159" t="s">
        <v>1208</v>
      </c>
      <c r="H215" s="68" t="s">
        <v>541</v>
      </c>
      <c r="I215" s="68" t="s">
        <v>618</v>
      </c>
      <c r="J215" s="104" t="s">
        <v>1631</v>
      </c>
      <c r="K215" s="89" t="s">
        <v>1351</v>
      </c>
      <c r="L215" s="68" t="s">
        <v>545</v>
      </c>
      <c r="M215" s="68" t="s">
        <v>545</v>
      </c>
      <c r="N215" s="72" t="s">
        <v>546</v>
      </c>
      <c r="O215" s="68"/>
      <c r="P215" s="161" t="s">
        <v>1632</v>
      </c>
      <c r="Q215" s="104"/>
      <c r="R215" s="104"/>
      <c r="S215" s="68"/>
      <c r="T215" s="89" t="s">
        <v>16</v>
      </c>
      <c r="U215" s="89"/>
      <c r="V215" s="159" t="s">
        <v>1208</v>
      </c>
      <c r="W215" s="89"/>
      <c r="X215" s="163"/>
      <c r="Y215" s="68" t="s">
        <v>13</v>
      </c>
      <c r="Z215" s="68"/>
      <c r="AA215" s="68"/>
      <c r="AB215" s="68"/>
      <c r="AC215" s="68">
        <v>1</v>
      </c>
      <c r="AD215" s="68">
        <v>0</v>
      </c>
      <c r="AE215" s="68">
        <v>-1</v>
      </c>
      <c r="AF215" s="77" t="s">
        <v>553</v>
      </c>
      <c r="AG215" s="78" t="s">
        <v>292</v>
      </c>
      <c r="AH215" s="79" t="s">
        <v>293</v>
      </c>
      <c r="AI215" s="193"/>
      <c r="AJ215" s="68"/>
      <c r="AK215" s="68"/>
      <c r="AL215" s="68" t="s">
        <v>301</v>
      </c>
      <c r="AM215" s="68" t="s">
        <v>301</v>
      </c>
      <c r="AN215" s="68"/>
      <c r="AO215" s="163"/>
      <c r="AP215" s="163"/>
      <c r="AQ215" s="163"/>
      <c r="AR215" s="163"/>
      <c r="AS215" s="68"/>
      <c r="AT215" s="68"/>
      <c r="AU215" s="68"/>
      <c r="AV215" s="68"/>
      <c r="AW215" s="68"/>
      <c r="AX215" s="68"/>
      <c r="AY215" s="68"/>
      <c r="AZ215" s="68"/>
      <c r="BA215" s="68"/>
      <c r="BB215" s="163"/>
      <c r="BC215" s="163"/>
      <c r="BD215" s="163"/>
      <c r="BE215" s="163"/>
      <c r="BF215" s="163"/>
      <c r="BG215" s="163"/>
      <c r="BH215" s="68"/>
      <c r="BI215" s="68"/>
      <c r="BJ215" s="163"/>
      <c r="BK215" s="167"/>
      <c r="BL215" s="167"/>
      <c r="BM215" s="81" t="s">
        <v>607</v>
      </c>
      <c r="BN215" s="81" t="s">
        <v>565</v>
      </c>
    </row>
    <row r="216" spans="1:67" s="7" customFormat="1" ht="16.399999999999999" customHeight="1" x14ac:dyDescent="0.55000000000000004">
      <c r="A216" s="158" t="s">
        <v>616</v>
      </c>
      <c r="B216" s="68">
        <v>452</v>
      </c>
      <c r="C216" s="68"/>
      <c r="D216" s="68"/>
      <c r="E216" s="68"/>
      <c r="F216" s="69" t="s">
        <v>541</v>
      </c>
      <c r="G216" s="159" t="s">
        <v>1208</v>
      </c>
      <c r="H216" s="68" t="s">
        <v>541</v>
      </c>
      <c r="I216" s="68" t="s">
        <v>55</v>
      </c>
      <c r="J216" s="104" t="s">
        <v>1633</v>
      </c>
      <c r="K216" s="89" t="s">
        <v>1351</v>
      </c>
      <c r="L216" s="68" t="s">
        <v>545</v>
      </c>
      <c r="M216" s="68" t="s">
        <v>545</v>
      </c>
      <c r="N216" s="72" t="s">
        <v>546</v>
      </c>
      <c r="O216" s="68"/>
      <c r="P216" s="161" t="s">
        <v>1632</v>
      </c>
      <c r="Q216" s="104"/>
      <c r="R216" s="104"/>
      <c r="S216" s="68"/>
      <c r="T216" s="89" t="s">
        <v>16</v>
      </c>
      <c r="U216" s="89"/>
      <c r="V216" s="159" t="s">
        <v>1208</v>
      </c>
      <c r="W216" s="89"/>
      <c r="X216" s="163"/>
      <c r="Y216" s="68" t="s">
        <v>13</v>
      </c>
      <c r="Z216" s="68"/>
      <c r="AA216" s="68"/>
      <c r="AB216" s="68"/>
      <c r="AC216" s="68">
        <v>1</v>
      </c>
      <c r="AD216" s="68">
        <v>0</v>
      </c>
      <c r="AE216" s="68">
        <v>-1</v>
      </c>
      <c r="AF216" s="77" t="s">
        <v>553</v>
      </c>
      <c r="AG216" s="78" t="s">
        <v>292</v>
      </c>
      <c r="AH216" s="79" t="s">
        <v>293</v>
      </c>
      <c r="AI216" s="193"/>
      <c r="AJ216" s="68"/>
      <c r="AK216" s="68"/>
      <c r="AL216" s="68" t="s">
        <v>301</v>
      </c>
      <c r="AM216" s="68" t="s">
        <v>301</v>
      </c>
      <c r="AN216" s="68"/>
      <c r="AO216" s="163"/>
      <c r="AP216" s="163"/>
      <c r="AQ216" s="163"/>
      <c r="AR216" s="163"/>
      <c r="AS216" s="68"/>
      <c r="AT216" s="68"/>
      <c r="AU216" s="68"/>
      <c r="AV216" s="68"/>
      <c r="AW216" s="68"/>
      <c r="AX216" s="68"/>
      <c r="AY216" s="68"/>
      <c r="AZ216" s="68"/>
      <c r="BA216" s="68"/>
      <c r="BB216" s="163"/>
      <c r="BC216" s="163"/>
      <c r="BD216" s="163"/>
      <c r="BE216" s="163"/>
      <c r="BF216" s="163"/>
      <c r="BG216" s="163"/>
      <c r="BH216" s="68"/>
      <c r="BI216" s="68"/>
      <c r="BJ216" s="163"/>
      <c r="BK216" s="167"/>
      <c r="BL216" s="167"/>
      <c r="BM216" s="81" t="s">
        <v>607</v>
      </c>
      <c r="BN216" s="81" t="s">
        <v>565</v>
      </c>
    </row>
    <row r="217" spans="1:67" s="7" customFormat="1" ht="16.399999999999999" customHeight="1" x14ac:dyDescent="0.55000000000000004">
      <c r="A217" s="158">
        <v>165</v>
      </c>
      <c r="B217" s="68">
        <v>453</v>
      </c>
      <c r="C217" s="68"/>
      <c r="D217" s="68"/>
      <c r="E217" s="68"/>
      <c r="F217" s="69" t="s">
        <v>541</v>
      </c>
      <c r="G217" s="159" t="s">
        <v>1208</v>
      </c>
      <c r="H217" s="68" t="s">
        <v>541</v>
      </c>
      <c r="I217" s="68" t="s">
        <v>118</v>
      </c>
      <c r="J217" s="104" t="s">
        <v>1633</v>
      </c>
      <c r="K217" s="89" t="s">
        <v>1351</v>
      </c>
      <c r="L217" s="68" t="s">
        <v>545</v>
      </c>
      <c r="M217" s="68" t="s">
        <v>545</v>
      </c>
      <c r="N217" s="72" t="s">
        <v>546</v>
      </c>
      <c r="O217" s="68"/>
      <c r="P217" s="161" t="s">
        <v>1632</v>
      </c>
      <c r="Q217" s="104"/>
      <c r="R217" s="104"/>
      <c r="S217" s="68"/>
      <c r="T217" s="89" t="s">
        <v>16</v>
      </c>
      <c r="U217" s="89"/>
      <c r="V217" s="159" t="s">
        <v>1208</v>
      </c>
      <c r="W217" s="89"/>
      <c r="X217" s="163"/>
      <c r="Y217" s="68" t="s">
        <v>13</v>
      </c>
      <c r="Z217" s="68"/>
      <c r="AA217" s="125"/>
      <c r="AB217" s="68"/>
      <c r="AC217" s="68">
        <v>1</v>
      </c>
      <c r="AD217" s="68">
        <v>0</v>
      </c>
      <c r="AE217" s="68">
        <v>-1</v>
      </c>
      <c r="AF217" s="77" t="s">
        <v>553</v>
      </c>
      <c r="AG217" s="78" t="s">
        <v>292</v>
      </c>
      <c r="AH217" s="79" t="s">
        <v>293</v>
      </c>
      <c r="AI217" s="193"/>
      <c r="AJ217" s="68"/>
      <c r="AK217" s="68"/>
      <c r="AL217" s="68" t="s">
        <v>301</v>
      </c>
      <c r="AM217" s="68" t="s">
        <v>301</v>
      </c>
      <c r="AN217" s="68"/>
      <c r="AO217" s="163"/>
      <c r="AP217" s="163"/>
      <c r="AQ217" s="163"/>
      <c r="AR217" s="163"/>
      <c r="AS217" s="68"/>
      <c r="AT217" s="68"/>
      <c r="AU217" s="68"/>
      <c r="AV217" s="68"/>
      <c r="AW217" s="68"/>
      <c r="AX217" s="68"/>
      <c r="AY217" s="68"/>
      <c r="AZ217" s="68"/>
      <c r="BA217" s="68"/>
      <c r="BB217" s="163"/>
      <c r="BC217" s="163"/>
      <c r="BD217" s="163"/>
      <c r="BE217" s="163"/>
      <c r="BF217" s="163"/>
      <c r="BG217" s="163"/>
      <c r="BH217" s="68"/>
      <c r="BI217" s="68"/>
      <c r="BJ217" s="163"/>
      <c r="BK217" s="167"/>
      <c r="BL217" s="167"/>
      <c r="BM217" s="81" t="s">
        <v>607</v>
      </c>
      <c r="BN217" s="81" t="s">
        <v>565</v>
      </c>
    </row>
    <row r="218" spans="1:67" s="22" customFormat="1" ht="57" customHeight="1" x14ac:dyDescent="0.55000000000000004">
      <c r="A218" s="158">
        <v>176</v>
      </c>
      <c r="B218" s="68">
        <v>454</v>
      </c>
      <c r="C218" s="68"/>
      <c r="D218" s="68"/>
      <c r="E218" s="68"/>
      <c r="F218" s="69" t="s">
        <v>541</v>
      </c>
      <c r="G218" s="159" t="s">
        <v>1208</v>
      </c>
      <c r="H218" s="68" t="s">
        <v>541</v>
      </c>
      <c r="I218" s="68" t="s">
        <v>618</v>
      </c>
      <c r="J218" s="104" t="s">
        <v>1633</v>
      </c>
      <c r="K218" s="89" t="s">
        <v>1351</v>
      </c>
      <c r="L218" s="68" t="s">
        <v>545</v>
      </c>
      <c r="M218" s="68" t="s">
        <v>545</v>
      </c>
      <c r="N218" s="72" t="s">
        <v>546</v>
      </c>
      <c r="O218" s="68"/>
      <c r="P218" s="161" t="s">
        <v>1632</v>
      </c>
      <c r="Q218" s="104"/>
      <c r="R218" s="104"/>
      <c r="S218" s="68"/>
      <c r="T218" s="89" t="s">
        <v>16</v>
      </c>
      <c r="U218" s="89"/>
      <c r="V218" s="159" t="s">
        <v>1208</v>
      </c>
      <c r="W218" s="89"/>
      <c r="X218" s="163"/>
      <c r="Y218" s="68" t="s">
        <v>13</v>
      </c>
      <c r="Z218" s="75"/>
      <c r="AA218" s="68"/>
      <c r="AB218" s="97"/>
      <c r="AC218" s="68">
        <v>1</v>
      </c>
      <c r="AD218" s="68">
        <v>0</v>
      </c>
      <c r="AE218" s="68">
        <v>-1</v>
      </c>
      <c r="AF218" s="77" t="s">
        <v>553</v>
      </c>
      <c r="AG218" s="78" t="s">
        <v>292</v>
      </c>
      <c r="AH218" s="79" t="s">
        <v>293</v>
      </c>
      <c r="AI218" s="193"/>
      <c r="AJ218" s="68"/>
      <c r="AK218" s="68"/>
      <c r="AL218" s="68" t="s">
        <v>301</v>
      </c>
      <c r="AM218" s="68" t="s">
        <v>301</v>
      </c>
      <c r="AN218" s="68"/>
      <c r="AO218" s="163"/>
      <c r="AP218" s="163"/>
      <c r="AQ218" s="163"/>
      <c r="AR218" s="163"/>
      <c r="AS218" s="68"/>
      <c r="AT218" s="68"/>
      <c r="AU218" s="68"/>
      <c r="AV218" s="68"/>
      <c r="AW218" s="68"/>
      <c r="AX218" s="68"/>
      <c r="AY218" s="68"/>
      <c r="AZ218" s="68"/>
      <c r="BA218" s="68"/>
      <c r="BB218" s="163"/>
      <c r="BC218" s="163"/>
      <c r="BD218" s="163"/>
      <c r="BE218" s="163"/>
      <c r="BF218" s="163"/>
      <c r="BG218" s="163"/>
      <c r="BH218" s="68"/>
      <c r="BI218" s="68"/>
      <c r="BJ218" s="163"/>
      <c r="BK218" s="167"/>
      <c r="BL218" s="167"/>
      <c r="BM218" s="81" t="s">
        <v>607</v>
      </c>
      <c r="BN218" s="81" t="s">
        <v>565</v>
      </c>
      <c r="BO218" s="7"/>
    </row>
    <row r="219" spans="1:67" s="22" customFormat="1" ht="57" customHeight="1" x14ac:dyDescent="0.55000000000000004">
      <c r="A219" s="158" t="s">
        <v>616</v>
      </c>
      <c r="B219" s="68">
        <v>80</v>
      </c>
      <c r="C219" s="68" t="s">
        <v>840</v>
      </c>
      <c r="D219" s="68" t="s">
        <v>1634</v>
      </c>
      <c r="E219" s="68" t="s">
        <v>1635</v>
      </c>
      <c r="F219" s="69" t="s">
        <v>541</v>
      </c>
      <c r="G219" s="228" t="s">
        <v>1208</v>
      </c>
      <c r="H219" s="68" t="s">
        <v>541</v>
      </c>
      <c r="I219" s="68" t="s">
        <v>618</v>
      </c>
      <c r="J219" s="104" t="s">
        <v>1636</v>
      </c>
      <c r="K219" s="89" t="s">
        <v>1351</v>
      </c>
      <c r="L219" s="68" t="s">
        <v>545</v>
      </c>
      <c r="M219" s="68" t="s">
        <v>545</v>
      </c>
      <c r="N219" s="72" t="s">
        <v>546</v>
      </c>
      <c r="O219" s="68"/>
      <c r="P219" s="161" t="s">
        <v>1637</v>
      </c>
      <c r="Q219" s="104"/>
      <c r="R219" s="104"/>
      <c r="S219" s="68"/>
      <c r="T219" s="89" t="s">
        <v>16</v>
      </c>
      <c r="U219" s="89"/>
      <c r="V219" s="159" t="s">
        <v>1208</v>
      </c>
      <c r="W219" s="89"/>
      <c r="X219" s="163"/>
      <c r="Y219" s="68" t="s">
        <v>13</v>
      </c>
      <c r="Z219" s="75" t="s">
        <v>990</v>
      </c>
      <c r="AA219" s="68"/>
      <c r="AB219" s="97"/>
      <c r="AC219" s="68">
        <v>0</v>
      </c>
      <c r="AD219" s="68">
        <v>1</v>
      </c>
      <c r="AE219" s="68">
        <v>1</v>
      </c>
      <c r="AF219" s="77" t="s">
        <v>553</v>
      </c>
      <c r="AG219" s="78" t="s">
        <v>292</v>
      </c>
      <c r="AH219" s="79" t="s">
        <v>293</v>
      </c>
      <c r="AI219" s="193"/>
      <c r="AJ219" s="68"/>
      <c r="AK219" s="68"/>
      <c r="AL219" s="68" t="s">
        <v>301</v>
      </c>
      <c r="AM219" s="68" t="s">
        <v>301</v>
      </c>
      <c r="AN219" s="68"/>
      <c r="AO219" s="163"/>
      <c r="AP219" s="163"/>
      <c r="AQ219" s="163"/>
      <c r="AR219" s="163"/>
      <c r="AS219" s="68"/>
      <c r="AT219" s="68"/>
      <c r="AU219" s="68"/>
      <c r="AV219" s="68"/>
      <c r="AW219" s="68"/>
      <c r="AX219" s="68"/>
      <c r="AY219" s="68"/>
      <c r="AZ219" s="68"/>
      <c r="BA219" s="68"/>
      <c r="BB219" s="163"/>
      <c r="BC219" s="163"/>
      <c r="BD219" s="163"/>
      <c r="BE219" s="163"/>
      <c r="BF219" s="163"/>
      <c r="BG219" s="163"/>
      <c r="BH219" s="68"/>
      <c r="BI219" s="68"/>
      <c r="BJ219" s="89" t="s">
        <v>1638</v>
      </c>
      <c r="BK219" s="167"/>
      <c r="BL219" s="167"/>
      <c r="BM219" s="81" t="s">
        <v>607</v>
      </c>
      <c r="BN219" s="81" t="s">
        <v>565</v>
      </c>
      <c r="BO219" s="7"/>
    </row>
    <row r="220" spans="1:67" s="22" customFormat="1" ht="57" customHeight="1" x14ac:dyDescent="0.55000000000000004">
      <c r="A220" s="158" t="s">
        <v>616</v>
      </c>
      <c r="B220" s="68">
        <v>455</v>
      </c>
      <c r="C220" s="68"/>
      <c r="D220" s="68"/>
      <c r="E220" s="68"/>
      <c r="F220" s="69" t="s">
        <v>541</v>
      </c>
      <c r="G220" s="159" t="s">
        <v>1208</v>
      </c>
      <c r="H220" s="68" t="s">
        <v>541</v>
      </c>
      <c r="I220" s="68" t="s">
        <v>55</v>
      </c>
      <c r="J220" s="104" t="s">
        <v>1636</v>
      </c>
      <c r="K220" s="89" t="s">
        <v>1351</v>
      </c>
      <c r="L220" s="68" t="s">
        <v>545</v>
      </c>
      <c r="M220" s="68" t="s">
        <v>545</v>
      </c>
      <c r="N220" s="72" t="s">
        <v>546</v>
      </c>
      <c r="O220" s="68"/>
      <c r="P220" s="161" t="s">
        <v>1637</v>
      </c>
      <c r="Q220" s="104"/>
      <c r="R220" s="104"/>
      <c r="S220" s="68"/>
      <c r="T220" s="89" t="s">
        <v>16</v>
      </c>
      <c r="U220" s="89"/>
      <c r="V220" s="159" t="s">
        <v>1208</v>
      </c>
      <c r="W220" s="89"/>
      <c r="X220" s="163"/>
      <c r="Y220" s="68" t="s">
        <v>13</v>
      </c>
      <c r="Z220" s="75"/>
      <c r="AA220" s="68"/>
      <c r="AB220" s="97"/>
      <c r="AC220" s="68">
        <v>1</v>
      </c>
      <c r="AD220" s="68">
        <v>0</v>
      </c>
      <c r="AE220" s="68">
        <v>-1</v>
      </c>
      <c r="AF220" s="77" t="s">
        <v>553</v>
      </c>
      <c r="AG220" s="78" t="s">
        <v>292</v>
      </c>
      <c r="AH220" s="79" t="s">
        <v>293</v>
      </c>
      <c r="AI220" s="193"/>
      <c r="AJ220" s="68"/>
      <c r="AK220" s="68"/>
      <c r="AL220" s="68" t="s">
        <v>301</v>
      </c>
      <c r="AM220" s="68" t="s">
        <v>301</v>
      </c>
      <c r="AN220" s="68"/>
      <c r="AO220" s="163"/>
      <c r="AP220" s="163"/>
      <c r="AQ220" s="163"/>
      <c r="AR220" s="163"/>
      <c r="AS220" s="68"/>
      <c r="AT220" s="68"/>
      <c r="AU220" s="68"/>
      <c r="AV220" s="68"/>
      <c r="AW220" s="68"/>
      <c r="AX220" s="68"/>
      <c r="AY220" s="68"/>
      <c r="AZ220" s="68"/>
      <c r="BA220" s="68"/>
      <c r="BB220" s="163"/>
      <c r="BC220" s="163"/>
      <c r="BD220" s="163"/>
      <c r="BE220" s="163"/>
      <c r="BF220" s="163"/>
      <c r="BG220" s="163"/>
      <c r="BH220" s="68"/>
      <c r="BI220" s="68"/>
      <c r="BJ220" s="163"/>
      <c r="BK220" s="167"/>
      <c r="BL220" s="167"/>
      <c r="BM220" s="81" t="s">
        <v>607</v>
      </c>
      <c r="BN220" s="81" t="s">
        <v>565</v>
      </c>
    </row>
    <row r="221" spans="1:67" s="318" customFormat="1" ht="72" customHeight="1" x14ac:dyDescent="0.55000000000000004">
      <c r="A221" s="158">
        <v>180</v>
      </c>
      <c r="B221" s="68">
        <v>456</v>
      </c>
      <c r="C221" s="68"/>
      <c r="D221" s="68"/>
      <c r="E221" s="68"/>
      <c r="F221" s="69" t="s">
        <v>541</v>
      </c>
      <c r="G221" s="159" t="s">
        <v>1208</v>
      </c>
      <c r="H221" s="68" t="s">
        <v>541</v>
      </c>
      <c r="I221" s="68" t="s">
        <v>118</v>
      </c>
      <c r="J221" s="104" t="s">
        <v>1636</v>
      </c>
      <c r="K221" s="89" t="s">
        <v>1351</v>
      </c>
      <c r="L221" s="68" t="s">
        <v>545</v>
      </c>
      <c r="M221" s="68" t="s">
        <v>545</v>
      </c>
      <c r="N221" s="72" t="s">
        <v>546</v>
      </c>
      <c r="O221" s="68"/>
      <c r="P221" s="161" t="s">
        <v>1637</v>
      </c>
      <c r="Q221" s="104"/>
      <c r="R221" s="104"/>
      <c r="S221" s="68"/>
      <c r="T221" s="89" t="s">
        <v>16</v>
      </c>
      <c r="U221" s="89"/>
      <c r="V221" s="159" t="s">
        <v>1208</v>
      </c>
      <c r="W221" s="89"/>
      <c r="X221" s="163"/>
      <c r="Y221" s="68" t="s">
        <v>13</v>
      </c>
      <c r="Z221" s="75"/>
      <c r="AA221" s="68"/>
      <c r="AB221" s="97"/>
      <c r="AC221" s="68">
        <v>1</v>
      </c>
      <c r="AD221" s="68">
        <v>0</v>
      </c>
      <c r="AE221" s="68">
        <v>-1</v>
      </c>
      <c r="AF221" s="77" t="s">
        <v>553</v>
      </c>
      <c r="AG221" s="78" t="s">
        <v>292</v>
      </c>
      <c r="AH221" s="79" t="s">
        <v>293</v>
      </c>
      <c r="AI221" s="193"/>
      <c r="AJ221" s="68"/>
      <c r="AK221" s="68"/>
      <c r="AL221" s="68" t="s">
        <v>301</v>
      </c>
      <c r="AM221" s="68" t="s">
        <v>301</v>
      </c>
      <c r="AN221" s="68"/>
      <c r="AO221" s="163"/>
      <c r="AP221" s="163"/>
      <c r="AQ221" s="163"/>
      <c r="AR221" s="163"/>
      <c r="AS221" s="68"/>
      <c r="AT221" s="68"/>
      <c r="AU221" s="68"/>
      <c r="AV221" s="68"/>
      <c r="AW221" s="68"/>
      <c r="AX221" s="68"/>
      <c r="AY221" s="68"/>
      <c r="AZ221" s="68"/>
      <c r="BA221" s="68"/>
      <c r="BB221" s="163"/>
      <c r="BC221" s="163"/>
      <c r="BD221" s="163"/>
      <c r="BE221" s="163"/>
      <c r="BF221" s="163"/>
      <c r="BG221" s="163"/>
      <c r="BH221" s="68"/>
      <c r="BI221" s="68"/>
      <c r="BJ221" s="163"/>
      <c r="BK221" s="167"/>
      <c r="BL221" s="167"/>
      <c r="BM221" s="81" t="s">
        <v>607</v>
      </c>
      <c r="BN221" s="81" t="s">
        <v>565</v>
      </c>
      <c r="BO221" s="22"/>
    </row>
    <row r="222" spans="1:67" s="318" customFormat="1" ht="54" customHeight="1" x14ac:dyDescent="0.55000000000000004">
      <c r="A222" s="158" t="s">
        <v>616</v>
      </c>
      <c r="B222" s="68">
        <v>457</v>
      </c>
      <c r="C222" s="68"/>
      <c r="D222" s="68"/>
      <c r="E222" s="68"/>
      <c r="F222" s="69" t="s">
        <v>541</v>
      </c>
      <c r="G222" s="159" t="s">
        <v>1208</v>
      </c>
      <c r="H222" s="68" t="s">
        <v>541</v>
      </c>
      <c r="I222" s="68" t="s">
        <v>55</v>
      </c>
      <c r="J222" s="104" t="s">
        <v>1639</v>
      </c>
      <c r="K222" s="89" t="s">
        <v>1351</v>
      </c>
      <c r="L222" s="68" t="s">
        <v>545</v>
      </c>
      <c r="M222" s="68" t="s">
        <v>545</v>
      </c>
      <c r="N222" s="72" t="s">
        <v>546</v>
      </c>
      <c r="O222" s="68"/>
      <c r="P222" s="161" t="s">
        <v>1640</v>
      </c>
      <c r="Q222" s="104"/>
      <c r="R222" s="104"/>
      <c r="S222" s="68"/>
      <c r="T222" s="89" t="s">
        <v>16</v>
      </c>
      <c r="U222" s="89"/>
      <c r="V222" s="159" t="s">
        <v>1208</v>
      </c>
      <c r="W222" s="89"/>
      <c r="X222" s="163"/>
      <c r="Y222" s="68" t="s">
        <v>13</v>
      </c>
      <c r="Z222" s="75"/>
      <c r="AA222" s="68"/>
      <c r="AB222" s="97"/>
      <c r="AC222" s="68">
        <v>1</v>
      </c>
      <c r="AD222" s="68">
        <v>0</v>
      </c>
      <c r="AE222" s="68">
        <v>-1</v>
      </c>
      <c r="AF222" s="77" t="s">
        <v>553</v>
      </c>
      <c r="AG222" s="78" t="s">
        <v>292</v>
      </c>
      <c r="AH222" s="79" t="s">
        <v>293</v>
      </c>
      <c r="AI222" s="193"/>
      <c r="AJ222" s="68"/>
      <c r="AK222" s="68"/>
      <c r="AL222" s="68" t="s">
        <v>301</v>
      </c>
      <c r="AM222" s="68" t="s">
        <v>301</v>
      </c>
      <c r="AN222" s="68"/>
      <c r="AO222" s="163"/>
      <c r="AP222" s="163"/>
      <c r="AQ222" s="163"/>
      <c r="AR222" s="163"/>
      <c r="AS222" s="68"/>
      <c r="AT222" s="68"/>
      <c r="AU222" s="68"/>
      <c r="AV222" s="68"/>
      <c r="AW222" s="68"/>
      <c r="AX222" s="68"/>
      <c r="AY222" s="68"/>
      <c r="AZ222" s="68"/>
      <c r="BA222" s="68"/>
      <c r="BB222" s="163"/>
      <c r="BC222" s="163"/>
      <c r="BD222" s="163"/>
      <c r="BE222" s="163"/>
      <c r="BF222" s="163"/>
      <c r="BG222" s="163"/>
      <c r="BH222" s="68"/>
      <c r="BI222" s="68"/>
      <c r="BJ222" s="163"/>
      <c r="BK222" s="167"/>
      <c r="BL222" s="167"/>
      <c r="BM222" s="81" t="s">
        <v>607</v>
      </c>
      <c r="BN222" s="81" t="s">
        <v>565</v>
      </c>
      <c r="BO222" s="22"/>
    </row>
    <row r="223" spans="1:67" s="7" customFormat="1" ht="36" customHeight="1" x14ac:dyDescent="0.55000000000000004">
      <c r="A223" s="158" t="s">
        <v>616</v>
      </c>
      <c r="B223" s="68">
        <v>458</v>
      </c>
      <c r="C223" s="68"/>
      <c r="D223" s="68"/>
      <c r="E223" s="68"/>
      <c r="F223" s="69" t="s">
        <v>541</v>
      </c>
      <c r="G223" s="159" t="s">
        <v>1208</v>
      </c>
      <c r="H223" s="68" t="s">
        <v>541</v>
      </c>
      <c r="I223" s="68" t="s">
        <v>118</v>
      </c>
      <c r="J223" s="104" t="s">
        <v>1639</v>
      </c>
      <c r="K223" s="89" t="s">
        <v>1351</v>
      </c>
      <c r="L223" s="68" t="s">
        <v>545</v>
      </c>
      <c r="M223" s="68" t="s">
        <v>545</v>
      </c>
      <c r="N223" s="72" t="s">
        <v>546</v>
      </c>
      <c r="O223" s="68"/>
      <c r="P223" s="161" t="s">
        <v>1640</v>
      </c>
      <c r="Q223" s="104"/>
      <c r="R223" s="104"/>
      <c r="S223" s="68"/>
      <c r="T223" s="89" t="s">
        <v>16</v>
      </c>
      <c r="U223" s="89"/>
      <c r="V223" s="159" t="s">
        <v>1208</v>
      </c>
      <c r="W223" s="89"/>
      <c r="X223" s="163"/>
      <c r="Y223" s="68" t="s">
        <v>13</v>
      </c>
      <c r="Z223" s="75"/>
      <c r="AA223" s="68"/>
      <c r="AB223" s="97"/>
      <c r="AC223" s="68">
        <v>1</v>
      </c>
      <c r="AD223" s="68">
        <v>0</v>
      </c>
      <c r="AE223" s="68">
        <v>-1</v>
      </c>
      <c r="AF223" s="77" t="s">
        <v>553</v>
      </c>
      <c r="AG223" s="78" t="s">
        <v>292</v>
      </c>
      <c r="AH223" s="79" t="s">
        <v>293</v>
      </c>
      <c r="AI223" s="193"/>
      <c r="AJ223" s="68"/>
      <c r="AK223" s="68"/>
      <c r="AL223" s="68" t="s">
        <v>301</v>
      </c>
      <c r="AM223" s="68" t="s">
        <v>301</v>
      </c>
      <c r="AN223" s="68"/>
      <c r="AO223" s="163"/>
      <c r="AP223" s="163"/>
      <c r="AQ223" s="163"/>
      <c r="AR223" s="163"/>
      <c r="AS223" s="68"/>
      <c r="AT223" s="68"/>
      <c r="AU223" s="68"/>
      <c r="AV223" s="68"/>
      <c r="AW223" s="68"/>
      <c r="AX223" s="68"/>
      <c r="AY223" s="68"/>
      <c r="AZ223" s="68"/>
      <c r="BA223" s="68"/>
      <c r="BB223" s="163"/>
      <c r="BC223" s="163"/>
      <c r="BD223" s="163"/>
      <c r="BE223" s="163"/>
      <c r="BF223" s="163"/>
      <c r="BG223" s="163"/>
      <c r="BH223" s="68"/>
      <c r="BI223" s="68"/>
      <c r="BJ223" s="163"/>
      <c r="BK223" s="167"/>
      <c r="BL223" s="167"/>
      <c r="BM223" s="81" t="s">
        <v>607</v>
      </c>
      <c r="BN223" s="81" t="s">
        <v>565</v>
      </c>
      <c r="BO223" s="318"/>
    </row>
    <row r="224" spans="1:67" s="7" customFormat="1" ht="108" customHeight="1" x14ac:dyDescent="0.55000000000000004">
      <c r="A224" s="158" t="s">
        <v>616</v>
      </c>
      <c r="B224" s="68">
        <v>459</v>
      </c>
      <c r="C224" s="68"/>
      <c r="D224" s="68"/>
      <c r="E224" s="68"/>
      <c r="F224" s="69" t="s">
        <v>541</v>
      </c>
      <c r="G224" s="159" t="s">
        <v>1208</v>
      </c>
      <c r="H224" s="68" t="s">
        <v>541</v>
      </c>
      <c r="I224" s="68" t="s">
        <v>618</v>
      </c>
      <c r="J224" s="104" t="s">
        <v>1639</v>
      </c>
      <c r="K224" s="89" t="s">
        <v>1351</v>
      </c>
      <c r="L224" s="68" t="s">
        <v>545</v>
      </c>
      <c r="M224" s="68" t="s">
        <v>545</v>
      </c>
      <c r="N224" s="72" t="s">
        <v>546</v>
      </c>
      <c r="O224" s="68"/>
      <c r="P224" s="161" t="s">
        <v>1640</v>
      </c>
      <c r="Q224" s="104"/>
      <c r="R224" s="104"/>
      <c r="S224" s="68"/>
      <c r="T224" s="89" t="s">
        <v>16</v>
      </c>
      <c r="U224" s="89"/>
      <c r="V224" s="159" t="s">
        <v>1208</v>
      </c>
      <c r="W224" s="89"/>
      <c r="X224" s="163"/>
      <c r="Y224" s="68" t="s">
        <v>13</v>
      </c>
      <c r="Z224" s="75"/>
      <c r="AA224" s="68"/>
      <c r="AB224" s="97"/>
      <c r="AC224" s="68">
        <v>1</v>
      </c>
      <c r="AD224" s="68">
        <v>0</v>
      </c>
      <c r="AE224" s="68">
        <v>-1</v>
      </c>
      <c r="AF224" s="77" t="s">
        <v>553</v>
      </c>
      <c r="AG224" s="78" t="s">
        <v>292</v>
      </c>
      <c r="AH224" s="79" t="s">
        <v>293</v>
      </c>
      <c r="AI224" s="193"/>
      <c r="AJ224" s="68"/>
      <c r="AK224" s="68"/>
      <c r="AL224" s="68" t="s">
        <v>301</v>
      </c>
      <c r="AM224" s="68" t="s">
        <v>301</v>
      </c>
      <c r="AN224" s="68"/>
      <c r="AO224" s="163"/>
      <c r="AP224" s="163"/>
      <c r="AQ224" s="163"/>
      <c r="AR224" s="163"/>
      <c r="AS224" s="68"/>
      <c r="AT224" s="68"/>
      <c r="AU224" s="68"/>
      <c r="AV224" s="68"/>
      <c r="AW224" s="68"/>
      <c r="AX224" s="68"/>
      <c r="AY224" s="68"/>
      <c r="AZ224" s="68"/>
      <c r="BA224" s="68"/>
      <c r="BB224" s="163"/>
      <c r="BC224" s="163"/>
      <c r="BD224" s="163"/>
      <c r="BE224" s="163"/>
      <c r="BF224" s="163"/>
      <c r="BG224" s="163"/>
      <c r="BH224" s="68"/>
      <c r="BI224" s="68"/>
      <c r="BJ224" s="163"/>
      <c r="BK224" s="167"/>
      <c r="BL224" s="167"/>
      <c r="BM224" s="81" t="s">
        <v>607</v>
      </c>
      <c r="BN224" s="81" t="s">
        <v>565</v>
      </c>
      <c r="BO224" s="318"/>
    </row>
    <row r="225" spans="1:66" s="7" customFormat="1" ht="72" customHeight="1" x14ac:dyDescent="0.55000000000000004">
      <c r="A225" s="158" t="s">
        <v>616</v>
      </c>
      <c r="B225" s="68">
        <v>460</v>
      </c>
      <c r="C225" s="68"/>
      <c r="D225" s="68"/>
      <c r="E225" s="68"/>
      <c r="F225" s="69" t="s">
        <v>541</v>
      </c>
      <c r="G225" s="159" t="s">
        <v>1208</v>
      </c>
      <c r="H225" s="68" t="s">
        <v>541</v>
      </c>
      <c r="I225" s="68" t="s">
        <v>55</v>
      </c>
      <c r="J225" s="104" t="s">
        <v>1641</v>
      </c>
      <c r="K225" s="89" t="s">
        <v>1351</v>
      </c>
      <c r="L225" s="68" t="s">
        <v>545</v>
      </c>
      <c r="M225" s="68" t="s">
        <v>545</v>
      </c>
      <c r="N225" s="72" t="s">
        <v>546</v>
      </c>
      <c r="O225" s="68"/>
      <c r="P225" s="161" t="s">
        <v>1640</v>
      </c>
      <c r="Q225" s="104"/>
      <c r="R225" s="104"/>
      <c r="S225" s="68"/>
      <c r="T225" s="89" t="s">
        <v>16</v>
      </c>
      <c r="U225" s="89"/>
      <c r="V225" s="159" t="s">
        <v>1208</v>
      </c>
      <c r="W225" s="89"/>
      <c r="X225" s="163"/>
      <c r="Y225" s="68" t="s">
        <v>13</v>
      </c>
      <c r="Z225" s="75"/>
      <c r="AA225" s="68"/>
      <c r="AB225" s="97"/>
      <c r="AC225" s="68">
        <v>1</v>
      </c>
      <c r="AD225" s="68">
        <v>0</v>
      </c>
      <c r="AE225" s="68">
        <v>-1</v>
      </c>
      <c r="AF225" s="77" t="s">
        <v>553</v>
      </c>
      <c r="AG225" s="78" t="s">
        <v>292</v>
      </c>
      <c r="AH225" s="79" t="s">
        <v>293</v>
      </c>
      <c r="AI225" s="193"/>
      <c r="AJ225" s="68"/>
      <c r="AK225" s="68"/>
      <c r="AL225" s="68" t="s">
        <v>301</v>
      </c>
      <c r="AM225" s="68" t="s">
        <v>301</v>
      </c>
      <c r="AN225" s="68"/>
      <c r="AO225" s="163"/>
      <c r="AP225" s="163"/>
      <c r="AQ225" s="163"/>
      <c r="AR225" s="163"/>
      <c r="AS225" s="68"/>
      <c r="AT225" s="68"/>
      <c r="AU225" s="68"/>
      <c r="AV225" s="68"/>
      <c r="AW225" s="68"/>
      <c r="AX225" s="68"/>
      <c r="AY225" s="68"/>
      <c r="AZ225" s="68"/>
      <c r="BA225" s="68"/>
      <c r="BB225" s="163"/>
      <c r="BC225" s="163"/>
      <c r="BD225" s="163"/>
      <c r="BE225" s="163"/>
      <c r="BF225" s="163"/>
      <c r="BG225" s="163"/>
      <c r="BH225" s="68"/>
      <c r="BI225" s="68"/>
      <c r="BJ225" s="163"/>
      <c r="BK225" s="167"/>
      <c r="BL225" s="167"/>
      <c r="BM225" s="81" t="s">
        <v>607</v>
      </c>
      <c r="BN225" s="81" t="s">
        <v>565</v>
      </c>
    </row>
    <row r="226" spans="1:66" s="7" customFormat="1" ht="92.5" customHeight="1" x14ac:dyDescent="0.55000000000000004">
      <c r="A226" s="158">
        <v>170</v>
      </c>
      <c r="B226" s="68">
        <v>461</v>
      </c>
      <c r="C226" s="68"/>
      <c r="D226" s="68"/>
      <c r="E226" s="68"/>
      <c r="F226" s="69" t="s">
        <v>541</v>
      </c>
      <c r="G226" s="159" t="s">
        <v>1208</v>
      </c>
      <c r="H226" s="68" t="s">
        <v>541</v>
      </c>
      <c r="I226" s="68" t="s">
        <v>118</v>
      </c>
      <c r="J226" s="104" t="s">
        <v>1641</v>
      </c>
      <c r="K226" s="198" t="s">
        <v>1351</v>
      </c>
      <c r="L226" s="68" t="s">
        <v>545</v>
      </c>
      <c r="M226" s="68" t="s">
        <v>545</v>
      </c>
      <c r="N226" s="72" t="s">
        <v>546</v>
      </c>
      <c r="O226" s="68"/>
      <c r="P226" s="161" t="s">
        <v>1640</v>
      </c>
      <c r="Q226" s="104"/>
      <c r="R226" s="104"/>
      <c r="S226" s="68"/>
      <c r="T226" s="89" t="s">
        <v>16</v>
      </c>
      <c r="U226" s="89"/>
      <c r="V226" s="159" t="s">
        <v>1208</v>
      </c>
      <c r="W226" s="89"/>
      <c r="X226" s="163"/>
      <c r="Y226" s="68" t="s">
        <v>13</v>
      </c>
      <c r="Z226" s="75"/>
      <c r="AA226" s="68"/>
      <c r="AB226" s="97"/>
      <c r="AC226" s="68">
        <v>1</v>
      </c>
      <c r="AD226" s="68">
        <v>0</v>
      </c>
      <c r="AE226" s="68">
        <v>-1</v>
      </c>
      <c r="AF226" s="77" t="s">
        <v>553</v>
      </c>
      <c r="AG226" s="78" t="s">
        <v>292</v>
      </c>
      <c r="AH226" s="79" t="s">
        <v>293</v>
      </c>
      <c r="AI226" s="193"/>
      <c r="AJ226" s="68"/>
      <c r="AK226" s="68"/>
      <c r="AL226" s="68" t="s">
        <v>301</v>
      </c>
      <c r="AM226" s="68" t="s">
        <v>301</v>
      </c>
      <c r="AN226" s="68"/>
      <c r="AO226" s="163"/>
      <c r="AP226" s="16"/>
      <c r="AQ226" s="163"/>
      <c r="AR226" s="163"/>
      <c r="AS226" s="68"/>
      <c r="AT226" s="68"/>
      <c r="AU226" s="68"/>
      <c r="AV226" s="68"/>
      <c r="AW226" s="68"/>
      <c r="AX226" s="68"/>
      <c r="AY226" s="68"/>
      <c r="AZ226" s="68"/>
      <c r="BA226" s="68"/>
      <c r="BB226" s="163"/>
      <c r="BC226" s="163"/>
      <c r="BD226" s="163"/>
      <c r="BE226" s="163"/>
      <c r="BF226" s="163"/>
      <c r="BG226" s="163"/>
      <c r="BH226" s="68"/>
      <c r="BI226" s="68"/>
      <c r="BJ226" s="163"/>
      <c r="BK226" s="167"/>
      <c r="BL226" s="167"/>
      <c r="BM226" s="81" t="s">
        <v>607</v>
      </c>
      <c r="BN226" s="81" t="s">
        <v>565</v>
      </c>
    </row>
    <row r="227" spans="1:66" s="7" customFormat="1" ht="22.5" customHeight="1" x14ac:dyDescent="0.55000000000000004">
      <c r="A227" s="158">
        <v>182</v>
      </c>
      <c r="B227" s="68">
        <v>462</v>
      </c>
      <c r="C227" s="68"/>
      <c r="D227" s="68"/>
      <c r="E227" s="68"/>
      <c r="F227" s="69" t="s">
        <v>541</v>
      </c>
      <c r="G227" s="159" t="s">
        <v>1208</v>
      </c>
      <c r="H227" s="68" t="s">
        <v>541</v>
      </c>
      <c r="I227" s="68" t="s">
        <v>618</v>
      </c>
      <c r="J227" s="104" t="s">
        <v>1641</v>
      </c>
      <c r="K227" s="89" t="s">
        <v>1351</v>
      </c>
      <c r="L227" s="68" t="s">
        <v>545</v>
      </c>
      <c r="M227" s="68" t="s">
        <v>545</v>
      </c>
      <c r="N227" s="72" t="s">
        <v>546</v>
      </c>
      <c r="O227" s="68"/>
      <c r="P227" s="161" t="s">
        <v>1640</v>
      </c>
      <c r="Q227" s="104"/>
      <c r="R227" s="104"/>
      <c r="S227" s="68"/>
      <c r="T227" s="89" t="s">
        <v>16</v>
      </c>
      <c r="U227" s="89"/>
      <c r="V227" s="159" t="s">
        <v>1208</v>
      </c>
      <c r="W227" s="89"/>
      <c r="X227" s="163"/>
      <c r="Y227" s="68" t="s">
        <v>13</v>
      </c>
      <c r="Z227" s="75"/>
      <c r="AA227" s="68"/>
      <c r="AB227" s="97"/>
      <c r="AC227" s="68">
        <v>1</v>
      </c>
      <c r="AD227" s="68">
        <v>0</v>
      </c>
      <c r="AE227" s="68">
        <v>-1</v>
      </c>
      <c r="AF227" s="77" t="s">
        <v>553</v>
      </c>
      <c r="AG227" s="78" t="s">
        <v>292</v>
      </c>
      <c r="AH227" s="79" t="s">
        <v>293</v>
      </c>
      <c r="AI227" s="193"/>
      <c r="AJ227" s="68"/>
      <c r="AK227" s="68"/>
      <c r="AL227" s="68" t="s">
        <v>301</v>
      </c>
      <c r="AM227" s="68" t="s">
        <v>301</v>
      </c>
      <c r="AN227" s="68"/>
      <c r="AO227" s="163"/>
      <c r="AP227" s="163"/>
      <c r="AQ227" s="163"/>
      <c r="AR227" s="163"/>
      <c r="AS227" s="68"/>
      <c r="AT227" s="68"/>
      <c r="AU227" s="68"/>
      <c r="AV227" s="68"/>
      <c r="AW227" s="68"/>
      <c r="AX227" s="68"/>
      <c r="AY227" s="68"/>
      <c r="AZ227" s="68"/>
      <c r="BA227" s="68"/>
      <c r="BB227" s="163"/>
      <c r="BC227" s="163"/>
      <c r="BD227" s="163"/>
      <c r="BE227" s="163"/>
      <c r="BF227" s="163"/>
      <c r="BG227" s="163"/>
      <c r="BH227" s="68"/>
      <c r="BI227" s="68"/>
      <c r="BJ227" s="163"/>
      <c r="BK227" s="167"/>
      <c r="BL227" s="167"/>
      <c r="BM227" s="81" t="s">
        <v>607</v>
      </c>
      <c r="BN227" s="81" t="s">
        <v>565</v>
      </c>
    </row>
    <row r="228" spans="1:66" s="7" customFormat="1" ht="18" customHeight="1" x14ac:dyDescent="0.55000000000000004">
      <c r="A228" s="158" t="s">
        <v>616</v>
      </c>
      <c r="B228" s="68">
        <v>463</v>
      </c>
      <c r="C228" s="68"/>
      <c r="D228" s="68"/>
      <c r="E228" s="68"/>
      <c r="F228" s="69" t="s">
        <v>541</v>
      </c>
      <c r="G228" s="159" t="s">
        <v>1208</v>
      </c>
      <c r="H228" s="68" t="s">
        <v>541</v>
      </c>
      <c r="I228" s="68" t="s">
        <v>55</v>
      </c>
      <c r="J228" s="104" t="s">
        <v>1642</v>
      </c>
      <c r="K228" s="89" t="s">
        <v>1351</v>
      </c>
      <c r="L228" s="68" t="s">
        <v>545</v>
      </c>
      <c r="M228" s="68" t="s">
        <v>545</v>
      </c>
      <c r="N228" s="72" t="s">
        <v>546</v>
      </c>
      <c r="O228" s="68"/>
      <c r="P228" s="161" t="s">
        <v>1643</v>
      </c>
      <c r="Q228" s="104"/>
      <c r="R228" s="104"/>
      <c r="S228" s="68"/>
      <c r="T228" s="89" t="s">
        <v>16</v>
      </c>
      <c r="U228" s="89"/>
      <c r="V228" s="159" t="s">
        <v>1208</v>
      </c>
      <c r="W228" s="89"/>
      <c r="X228" s="163"/>
      <c r="Y228" s="68" t="s">
        <v>13</v>
      </c>
      <c r="Z228" s="75"/>
      <c r="AA228" s="68"/>
      <c r="AB228" s="97"/>
      <c r="AC228" s="68">
        <v>1</v>
      </c>
      <c r="AD228" s="68">
        <v>0</v>
      </c>
      <c r="AE228" s="68">
        <v>-1</v>
      </c>
      <c r="AF228" s="77" t="s">
        <v>553</v>
      </c>
      <c r="AG228" s="78" t="s">
        <v>292</v>
      </c>
      <c r="AH228" s="79" t="s">
        <v>293</v>
      </c>
      <c r="AI228" s="193"/>
      <c r="AJ228" s="68"/>
      <c r="AK228" s="68"/>
      <c r="AL228" s="68" t="s">
        <v>301</v>
      </c>
      <c r="AM228" s="68" t="s">
        <v>301</v>
      </c>
      <c r="AN228" s="68"/>
      <c r="AO228" s="163"/>
      <c r="AP228" s="163"/>
      <c r="AQ228" s="163"/>
      <c r="AR228" s="163"/>
      <c r="AS228" s="68"/>
      <c r="AT228" s="68"/>
      <c r="AU228" s="68"/>
      <c r="AV228" s="68"/>
      <c r="AW228" s="68"/>
      <c r="AX228" s="68"/>
      <c r="AY228" s="68"/>
      <c r="AZ228" s="68"/>
      <c r="BA228" s="68"/>
      <c r="BB228" s="163"/>
      <c r="BC228" s="163"/>
      <c r="BD228" s="163"/>
      <c r="BE228" s="163"/>
      <c r="BF228" s="163"/>
      <c r="BG228" s="163"/>
      <c r="BH228" s="68"/>
      <c r="BI228" s="68"/>
      <c r="BJ228" s="163"/>
      <c r="BK228" s="167"/>
      <c r="BL228" s="167"/>
      <c r="BM228" s="81" t="s">
        <v>607</v>
      </c>
      <c r="BN228" s="81" t="s">
        <v>565</v>
      </c>
    </row>
    <row r="229" spans="1:66" s="7" customFormat="1" ht="18" customHeight="1" x14ac:dyDescent="0.55000000000000004">
      <c r="A229" s="158" t="s">
        <v>616</v>
      </c>
      <c r="B229" s="68">
        <v>464</v>
      </c>
      <c r="C229" s="68"/>
      <c r="D229" s="68"/>
      <c r="E229" s="68"/>
      <c r="F229" s="69" t="s">
        <v>541</v>
      </c>
      <c r="G229" s="159" t="s">
        <v>1208</v>
      </c>
      <c r="H229" s="68" t="s">
        <v>541</v>
      </c>
      <c r="I229" s="68" t="s">
        <v>118</v>
      </c>
      <c r="J229" s="104" t="s">
        <v>1642</v>
      </c>
      <c r="K229" s="89" t="s">
        <v>1351</v>
      </c>
      <c r="L229" s="68" t="s">
        <v>545</v>
      </c>
      <c r="M229" s="68" t="s">
        <v>545</v>
      </c>
      <c r="N229" s="72" t="s">
        <v>546</v>
      </c>
      <c r="O229" s="68"/>
      <c r="P229" s="161" t="s">
        <v>1643</v>
      </c>
      <c r="Q229" s="104"/>
      <c r="R229" s="104"/>
      <c r="S229" s="68"/>
      <c r="T229" s="89" t="s">
        <v>16</v>
      </c>
      <c r="U229" s="89"/>
      <c r="V229" s="159" t="s">
        <v>1208</v>
      </c>
      <c r="W229" s="89"/>
      <c r="X229" s="163"/>
      <c r="Y229" s="68" t="s">
        <v>13</v>
      </c>
      <c r="Z229" s="68"/>
      <c r="AA229" s="116"/>
      <c r="AB229" s="68"/>
      <c r="AC229" s="68">
        <v>1</v>
      </c>
      <c r="AD229" s="68">
        <v>0</v>
      </c>
      <c r="AE229" s="68">
        <v>-1</v>
      </c>
      <c r="AF229" s="77" t="s">
        <v>553</v>
      </c>
      <c r="AG229" s="78" t="s">
        <v>292</v>
      </c>
      <c r="AH229" s="79" t="s">
        <v>293</v>
      </c>
      <c r="AI229" s="193"/>
      <c r="AJ229" s="68"/>
      <c r="AK229" s="68"/>
      <c r="AL229" s="68" t="s">
        <v>301</v>
      </c>
      <c r="AM229" s="68" t="s">
        <v>301</v>
      </c>
      <c r="AN229" s="68"/>
      <c r="AO229" s="163"/>
      <c r="AP229" s="163"/>
      <c r="AQ229" s="163"/>
      <c r="AR229" s="163"/>
      <c r="AS229" s="68"/>
      <c r="AT229" s="68"/>
      <c r="AU229" s="68"/>
      <c r="AV229" s="68"/>
      <c r="AW229" s="68"/>
      <c r="AX229" s="68"/>
      <c r="AY229" s="68"/>
      <c r="AZ229" s="68"/>
      <c r="BA229" s="68"/>
      <c r="BB229" s="163"/>
      <c r="BC229" s="163"/>
      <c r="BD229" s="163"/>
      <c r="BE229" s="163"/>
      <c r="BF229" s="163"/>
      <c r="BG229" s="163"/>
      <c r="BH229" s="68"/>
      <c r="BI229" s="68"/>
      <c r="BJ229" s="163"/>
      <c r="BK229" s="167"/>
      <c r="BL229" s="167"/>
      <c r="BM229" s="81" t="s">
        <v>607</v>
      </c>
      <c r="BN229" s="81" t="s">
        <v>565</v>
      </c>
    </row>
    <row r="230" spans="1:66" s="7" customFormat="1" ht="21" customHeight="1" x14ac:dyDescent="0.55000000000000004">
      <c r="A230" s="158">
        <v>184</v>
      </c>
      <c r="B230" s="68">
        <v>465</v>
      </c>
      <c r="C230" s="68"/>
      <c r="D230" s="68"/>
      <c r="E230" s="68"/>
      <c r="F230" s="69" t="s">
        <v>541</v>
      </c>
      <c r="G230" s="159" t="s">
        <v>1208</v>
      </c>
      <c r="H230" s="68" t="s">
        <v>541</v>
      </c>
      <c r="I230" s="68" t="s">
        <v>618</v>
      </c>
      <c r="J230" s="104" t="s">
        <v>1642</v>
      </c>
      <c r="K230" s="89" t="s">
        <v>1351</v>
      </c>
      <c r="L230" s="68" t="s">
        <v>545</v>
      </c>
      <c r="M230" s="68" t="s">
        <v>545</v>
      </c>
      <c r="N230" s="72" t="s">
        <v>546</v>
      </c>
      <c r="O230" s="68"/>
      <c r="P230" s="161" t="s">
        <v>1643</v>
      </c>
      <c r="Q230" s="104"/>
      <c r="R230" s="104"/>
      <c r="S230" s="68"/>
      <c r="T230" s="89" t="s">
        <v>16</v>
      </c>
      <c r="U230" s="89"/>
      <c r="V230" s="159" t="s">
        <v>1208</v>
      </c>
      <c r="W230" s="89"/>
      <c r="X230" s="163"/>
      <c r="Y230" s="68" t="s">
        <v>13</v>
      </c>
      <c r="Z230" s="75"/>
      <c r="AA230" s="68"/>
      <c r="AB230" s="97"/>
      <c r="AC230" s="68">
        <v>1</v>
      </c>
      <c r="AD230" s="68">
        <v>0</v>
      </c>
      <c r="AE230" s="68">
        <v>-1</v>
      </c>
      <c r="AF230" s="77" t="s">
        <v>553</v>
      </c>
      <c r="AG230" s="78" t="s">
        <v>292</v>
      </c>
      <c r="AH230" s="79" t="s">
        <v>293</v>
      </c>
      <c r="AI230" s="193"/>
      <c r="AJ230" s="68"/>
      <c r="AK230" s="68"/>
      <c r="AL230" s="68" t="s">
        <v>301</v>
      </c>
      <c r="AM230" s="68" t="s">
        <v>301</v>
      </c>
      <c r="AN230" s="68"/>
      <c r="AO230" s="163"/>
      <c r="AP230" s="163"/>
      <c r="AQ230" s="163"/>
      <c r="AR230" s="163"/>
      <c r="AS230" s="68"/>
      <c r="AT230" s="68"/>
      <c r="AU230" s="68"/>
      <c r="AV230" s="68"/>
      <c r="AW230" s="68"/>
      <c r="AX230" s="68"/>
      <c r="AY230" s="68"/>
      <c r="AZ230" s="68"/>
      <c r="BA230" s="68"/>
      <c r="BB230" s="163"/>
      <c r="BC230" s="163"/>
      <c r="BD230" s="163"/>
      <c r="BE230" s="163"/>
      <c r="BF230" s="163"/>
      <c r="BG230" s="163"/>
      <c r="BH230" s="68"/>
      <c r="BI230" s="68"/>
      <c r="BJ230" s="163"/>
      <c r="BK230" s="167"/>
      <c r="BL230" s="167"/>
      <c r="BM230" s="81" t="s">
        <v>607</v>
      </c>
      <c r="BN230" s="81" t="s">
        <v>565</v>
      </c>
    </row>
    <row r="231" spans="1:66" s="7" customFormat="1" ht="22.5" customHeight="1" x14ac:dyDescent="0.55000000000000004">
      <c r="A231" s="158">
        <v>109</v>
      </c>
      <c r="B231" s="181">
        <v>469</v>
      </c>
      <c r="C231" s="68"/>
      <c r="D231" s="68"/>
      <c r="E231" s="68"/>
      <c r="F231" s="69" t="s">
        <v>867</v>
      </c>
      <c r="G231" s="159" t="s">
        <v>1208</v>
      </c>
      <c r="H231" s="181" t="s">
        <v>867</v>
      </c>
      <c r="I231" s="181" t="s">
        <v>618</v>
      </c>
      <c r="J231" s="306" t="s">
        <v>1148</v>
      </c>
      <c r="K231" s="89" t="s">
        <v>1210</v>
      </c>
      <c r="L231" s="68" t="s">
        <v>545</v>
      </c>
      <c r="M231" s="68" t="s">
        <v>545</v>
      </c>
      <c r="N231" s="253" t="s">
        <v>1644</v>
      </c>
      <c r="O231" s="115"/>
      <c r="P231" s="253" t="s">
        <v>1644</v>
      </c>
      <c r="Q231" s="306"/>
      <c r="R231" s="306"/>
      <c r="S231" s="181"/>
      <c r="T231" s="179" t="s">
        <v>16</v>
      </c>
      <c r="U231" s="179"/>
      <c r="V231" s="162" t="s">
        <v>1208</v>
      </c>
      <c r="W231" s="179"/>
      <c r="X231" s="266"/>
      <c r="Y231" s="181" t="s">
        <v>16</v>
      </c>
      <c r="Z231" s="267"/>
      <c r="AA231" s="181"/>
      <c r="AB231" s="268"/>
      <c r="AC231" s="181"/>
      <c r="AD231" s="181"/>
      <c r="AE231" s="181"/>
      <c r="AF231" s="253" t="s">
        <v>1644</v>
      </c>
      <c r="AG231" s="181" t="s">
        <v>112</v>
      </c>
      <c r="AH231" s="181" t="s">
        <v>87</v>
      </c>
      <c r="AI231" s="229"/>
      <c r="AJ231" s="229"/>
      <c r="AK231" s="115"/>
      <c r="AL231" s="181" t="s">
        <v>627</v>
      </c>
      <c r="AM231" s="181" t="s">
        <v>627</v>
      </c>
      <c r="AN231" s="181"/>
      <c r="AO231" s="266"/>
      <c r="AP231" s="266"/>
      <c r="AQ231" s="266"/>
      <c r="AR231" s="266"/>
      <c r="AS231" s="181"/>
      <c r="AT231" s="181"/>
      <c r="AU231" s="180" t="s">
        <v>1284</v>
      </c>
      <c r="AV231" s="180" t="s">
        <v>556</v>
      </c>
      <c r="AW231" s="180"/>
      <c r="AX231" s="180" t="s">
        <v>556</v>
      </c>
      <c r="AY231" s="181"/>
      <c r="AZ231" s="181"/>
      <c r="BA231" s="181"/>
      <c r="BB231" s="179"/>
      <c r="BC231" s="298"/>
      <c r="BD231" s="266"/>
      <c r="BE231" s="266"/>
      <c r="BF231" s="266"/>
      <c r="BG231" s="266"/>
      <c r="BH231" s="181"/>
      <c r="BI231" s="181"/>
      <c r="BJ231" s="179" t="s">
        <v>1645</v>
      </c>
      <c r="BK231" s="298"/>
      <c r="BL231" s="298" t="s">
        <v>1644</v>
      </c>
      <c r="BM231" s="81" t="s">
        <v>607</v>
      </c>
      <c r="BN231" s="81" t="s">
        <v>565</v>
      </c>
    </row>
    <row r="232" spans="1:66" s="7" customFormat="1" ht="22.5" customHeight="1" x14ac:dyDescent="0.55000000000000004">
      <c r="A232" s="158">
        <v>108</v>
      </c>
      <c r="B232" s="78">
        <v>550</v>
      </c>
      <c r="C232" s="17"/>
      <c r="D232" s="17"/>
      <c r="E232" s="17"/>
      <c r="F232" s="241"/>
      <c r="G232" s="162" t="s">
        <v>1208</v>
      </c>
      <c r="H232" s="171"/>
      <c r="I232" s="79" t="s">
        <v>118</v>
      </c>
      <c r="J232" s="326" t="s">
        <v>1646</v>
      </c>
      <c r="K232" s="171" t="s">
        <v>1210</v>
      </c>
      <c r="L232" s="68" t="s">
        <v>545</v>
      </c>
      <c r="M232" s="68" t="s">
        <v>545</v>
      </c>
      <c r="N232" s="239" t="s">
        <v>1647</v>
      </c>
      <c r="O232" s="115"/>
      <c r="P232" s="326" t="s">
        <v>1648</v>
      </c>
      <c r="Q232" s="326"/>
      <c r="R232" s="326"/>
      <c r="S232" s="115"/>
      <c r="T232" s="147"/>
      <c r="U232" s="147"/>
      <c r="V232" s="162" t="s">
        <v>1208</v>
      </c>
      <c r="W232" s="89"/>
      <c r="X232" s="163"/>
      <c r="Y232" s="78" t="s">
        <v>16</v>
      </c>
      <c r="Z232" s="177"/>
      <c r="AA232" s="17"/>
      <c r="AB232" s="242"/>
      <c r="AC232" s="17"/>
      <c r="AD232" s="17"/>
      <c r="AE232" s="17"/>
      <c r="AF232" s="77" t="s">
        <v>553</v>
      </c>
      <c r="AG232" s="239" t="s">
        <v>1647</v>
      </c>
      <c r="AH232" s="239" t="s">
        <v>286</v>
      </c>
      <c r="AI232" s="229"/>
      <c r="AJ232" s="229"/>
      <c r="AK232" s="115"/>
      <c r="AL232" s="115"/>
      <c r="AM232" s="78"/>
      <c r="AN232" s="78"/>
      <c r="AO232" s="78"/>
      <c r="AP232" s="243"/>
      <c r="AQ232" s="243"/>
      <c r="AR232" s="243"/>
      <c r="AS232" s="229"/>
      <c r="AT232" s="322"/>
      <c r="AU232" s="115"/>
      <c r="AV232" s="115"/>
      <c r="AW232" s="115"/>
      <c r="AX232" s="115"/>
      <c r="AY232" s="115"/>
      <c r="AZ232" s="115"/>
      <c r="BA232" s="115"/>
      <c r="BB232" s="147"/>
      <c r="BC232" s="92"/>
      <c r="BD232" s="92"/>
      <c r="BE232" s="92"/>
      <c r="BF232" s="243"/>
      <c r="BG232" s="147"/>
      <c r="BH232" s="115"/>
      <c r="BI232" s="17"/>
      <c r="BJ232" s="243"/>
      <c r="BK232" s="17"/>
      <c r="BL232" s="17"/>
      <c r="BM232" s="230"/>
      <c r="BN232" s="81" t="s">
        <v>565</v>
      </c>
    </row>
    <row r="233" spans="1:66" s="7" customFormat="1" ht="36" x14ac:dyDescent="0.55000000000000004">
      <c r="A233" s="158">
        <v>78</v>
      </c>
      <c r="B233" s="78">
        <v>551</v>
      </c>
      <c r="C233" s="17"/>
      <c r="D233" s="17"/>
      <c r="E233" s="17"/>
      <c r="F233" s="241"/>
      <c r="G233" s="162" t="s">
        <v>1208</v>
      </c>
      <c r="H233" s="78" t="s">
        <v>568</v>
      </c>
      <c r="I233" s="78" t="s">
        <v>187</v>
      </c>
      <c r="J233" s="234" t="s">
        <v>1649</v>
      </c>
      <c r="K233" s="171" t="s">
        <v>1210</v>
      </c>
      <c r="L233" s="68" t="s">
        <v>571</v>
      </c>
      <c r="M233" s="68" t="s">
        <v>545</v>
      </c>
      <c r="N233" s="78" t="s">
        <v>199</v>
      </c>
      <c r="O233" s="123"/>
      <c r="P233" s="171" t="s">
        <v>1650</v>
      </c>
      <c r="Q233" s="234"/>
      <c r="R233" s="234"/>
      <c r="S233" s="115"/>
      <c r="T233" s="147"/>
      <c r="U233" s="147"/>
      <c r="V233" s="162" t="s">
        <v>1208</v>
      </c>
      <c r="W233" s="89"/>
      <c r="X233" s="163"/>
      <c r="Y233" s="327" t="s">
        <v>16</v>
      </c>
      <c r="Z233" s="17"/>
      <c r="AA233" s="17"/>
      <c r="AB233" s="168"/>
      <c r="AC233" s="17"/>
      <c r="AD233" s="17"/>
      <c r="AE233" s="17"/>
      <c r="AF233" s="77" t="s">
        <v>624</v>
      </c>
      <c r="AG233" s="78" t="s">
        <v>201</v>
      </c>
      <c r="AH233" s="78" t="s">
        <v>641</v>
      </c>
      <c r="AI233" s="325"/>
      <c r="AJ233" s="68"/>
      <c r="AK233" s="68"/>
      <c r="AL233" s="115"/>
      <c r="AM233" s="239" t="s">
        <v>199</v>
      </c>
      <c r="AN233" s="239" t="s">
        <v>200</v>
      </c>
      <c r="AO233" s="234"/>
      <c r="AP233" s="243"/>
      <c r="AQ233" s="243"/>
      <c r="AR233" s="243"/>
      <c r="AS233" s="229"/>
      <c r="AT233" s="322"/>
      <c r="AU233" s="115"/>
      <c r="AV233" s="115"/>
      <c r="AW233" s="115"/>
      <c r="AX233" s="115"/>
      <c r="AY233" s="115"/>
      <c r="AZ233" s="115"/>
      <c r="BA233" s="115"/>
      <c r="BB233" s="147"/>
      <c r="BC233" s="92"/>
      <c r="BD233" s="92"/>
      <c r="BE233" s="92"/>
      <c r="BF233" s="243"/>
      <c r="BG233" s="147"/>
      <c r="BH233" s="115"/>
      <c r="BI233" s="17"/>
      <c r="BJ233" s="243"/>
      <c r="BK233" s="17"/>
      <c r="BL233" s="17"/>
      <c r="BM233" s="230" t="s">
        <v>187</v>
      </c>
      <c r="BN233" s="81" t="s">
        <v>565</v>
      </c>
    </row>
    <row r="234" spans="1:66" s="7" customFormat="1" ht="36" x14ac:dyDescent="0.55000000000000004">
      <c r="A234" s="158" t="s">
        <v>616</v>
      </c>
      <c r="B234" s="68">
        <v>21</v>
      </c>
      <c r="C234" s="68" t="s">
        <v>618</v>
      </c>
      <c r="D234" s="68" t="s">
        <v>1651</v>
      </c>
      <c r="E234" s="68" t="s">
        <v>1652</v>
      </c>
      <c r="F234" s="69" t="s">
        <v>618</v>
      </c>
      <c r="G234" s="159" t="s">
        <v>1208</v>
      </c>
      <c r="H234" s="68" t="s">
        <v>568</v>
      </c>
      <c r="I234" s="68" t="s">
        <v>618</v>
      </c>
      <c r="J234" s="104" t="s">
        <v>1651</v>
      </c>
      <c r="K234" s="89" t="s">
        <v>1210</v>
      </c>
      <c r="L234" s="68" t="s">
        <v>545</v>
      </c>
      <c r="M234" s="68" t="s">
        <v>545</v>
      </c>
      <c r="N234" s="78" t="s">
        <v>199</v>
      </c>
      <c r="O234" s="68"/>
      <c r="P234" s="89" t="s">
        <v>1653</v>
      </c>
      <c r="Q234" s="104"/>
      <c r="R234" s="104"/>
      <c r="S234" s="68"/>
      <c r="T234" s="89" t="s">
        <v>16</v>
      </c>
      <c r="U234" s="89" t="s">
        <v>574</v>
      </c>
      <c r="V234" s="159" t="s">
        <v>1208</v>
      </c>
      <c r="W234" s="89" t="s">
        <v>16</v>
      </c>
      <c r="X234" s="163"/>
      <c r="Y234" s="68" t="s">
        <v>16</v>
      </c>
      <c r="Z234" s="68" t="s">
        <v>855</v>
      </c>
      <c r="AA234" s="68"/>
      <c r="AB234" s="70"/>
      <c r="AC234" s="68">
        <v>0</v>
      </c>
      <c r="AD234" s="68">
        <v>1</v>
      </c>
      <c r="AE234" s="68">
        <v>1</v>
      </c>
      <c r="AF234" s="77" t="s">
        <v>553</v>
      </c>
      <c r="AG234" s="78" t="s">
        <v>201</v>
      </c>
      <c r="AH234" s="78" t="s">
        <v>317</v>
      </c>
      <c r="AI234" s="193"/>
      <c r="AJ234" s="68"/>
      <c r="AK234" s="68"/>
      <c r="AL234" s="68" t="s">
        <v>199</v>
      </c>
      <c r="AM234" s="68" t="s">
        <v>199</v>
      </c>
      <c r="AN234" s="68" t="s">
        <v>200</v>
      </c>
      <c r="AO234" s="163"/>
      <c r="AP234" s="163"/>
      <c r="AQ234" s="163"/>
      <c r="AR234" s="163"/>
      <c r="AS234" s="68"/>
      <c r="AT234" s="68"/>
      <c r="AU234" s="68" t="s">
        <v>763</v>
      </c>
      <c r="AV234" s="68" t="s">
        <v>556</v>
      </c>
      <c r="AW234" s="68"/>
      <c r="AX234" s="68"/>
      <c r="AY234" s="68"/>
      <c r="AZ234" s="68"/>
      <c r="BA234" s="68"/>
      <c r="BB234" s="163"/>
      <c r="BC234" s="163"/>
      <c r="BD234" s="163"/>
      <c r="BE234" s="163"/>
      <c r="BF234" s="163"/>
      <c r="BG234" s="163"/>
      <c r="BH234" s="68"/>
      <c r="BI234" s="68"/>
      <c r="BJ234" s="163" t="s">
        <v>1314</v>
      </c>
      <c r="BK234" s="167"/>
      <c r="BL234" s="167"/>
      <c r="BM234" s="17" t="s">
        <v>607</v>
      </c>
      <c r="BN234" s="81" t="s">
        <v>565</v>
      </c>
    </row>
    <row r="235" spans="1:66" s="7" customFormat="1" ht="126" customHeight="1" x14ac:dyDescent="0.55000000000000004">
      <c r="A235" s="158" t="s">
        <v>616</v>
      </c>
      <c r="B235" s="68">
        <v>478</v>
      </c>
      <c r="C235" s="68"/>
      <c r="D235" s="68"/>
      <c r="E235" s="68"/>
      <c r="F235" s="69" t="s">
        <v>1207</v>
      </c>
      <c r="G235" s="159" t="s">
        <v>1208</v>
      </c>
      <c r="H235" s="68" t="s">
        <v>1207</v>
      </c>
      <c r="I235" s="68" t="s">
        <v>118</v>
      </c>
      <c r="J235" s="104" t="s">
        <v>1654</v>
      </c>
      <c r="K235" s="89" t="s">
        <v>1210</v>
      </c>
      <c r="L235" s="68" t="s">
        <v>545</v>
      </c>
      <c r="M235" s="68" t="s">
        <v>545</v>
      </c>
      <c r="N235" s="78" t="s">
        <v>86</v>
      </c>
      <c r="O235" s="68"/>
      <c r="P235" s="89" t="s">
        <v>1655</v>
      </c>
      <c r="Q235" s="104"/>
      <c r="R235" s="104"/>
      <c r="S235" s="68"/>
      <c r="T235" s="89" t="s">
        <v>16</v>
      </c>
      <c r="U235" s="89"/>
      <c r="V235" s="159" t="s">
        <v>1208</v>
      </c>
      <c r="W235" s="89"/>
      <c r="X235" s="163"/>
      <c r="Y235" s="68" t="s">
        <v>13</v>
      </c>
      <c r="Z235" s="68"/>
      <c r="AA235" s="68"/>
      <c r="AB235" s="68"/>
      <c r="AC235" s="68">
        <v>1</v>
      </c>
      <c r="AD235" s="68">
        <v>0</v>
      </c>
      <c r="AE235" s="68">
        <v>-1</v>
      </c>
      <c r="AF235" s="77" t="s">
        <v>553</v>
      </c>
      <c r="AG235" s="78" t="s">
        <v>86</v>
      </c>
      <c r="AH235" s="78" t="s">
        <v>256</v>
      </c>
      <c r="AI235" s="193"/>
      <c r="AJ235" s="68"/>
      <c r="AK235" s="68"/>
      <c r="AL235" s="68" t="s">
        <v>301</v>
      </c>
      <c r="AM235" s="68" t="s">
        <v>301</v>
      </c>
      <c r="AN235" s="68"/>
      <c r="AO235" s="163"/>
      <c r="AP235" s="163"/>
      <c r="AQ235" s="163"/>
      <c r="AR235" s="163"/>
      <c r="AS235" s="68"/>
      <c r="AT235" s="68"/>
      <c r="AU235" s="68"/>
      <c r="AV235" s="68"/>
      <c r="AW235" s="68"/>
      <c r="AX235" s="68"/>
      <c r="AY235" s="68"/>
      <c r="AZ235" s="68"/>
      <c r="BA235" s="68"/>
      <c r="BB235" s="163"/>
      <c r="BC235" s="163"/>
      <c r="BD235" s="163"/>
      <c r="BE235" s="163"/>
      <c r="BF235" s="163"/>
      <c r="BG235" s="163"/>
      <c r="BH235" s="68"/>
      <c r="BI235" s="68"/>
      <c r="BJ235" s="163" t="s">
        <v>1655</v>
      </c>
      <c r="BK235" s="167"/>
      <c r="BL235" s="167"/>
      <c r="BM235" s="92" t="s">
        <v>607</v>
      </c>
      <c r="BN235" s="81" t="s">
        <v>565</v>
      </c>
    </row>
    <row r="236" spans="1:66" s="7" customFormat="1" ht="90" customHeight="1" x14ac:dyDescent="0.55000000000000004">
      <c r="A236" s="158">
        <v>99</v>
      </c>
      <c r="B236" s="68">
        <v>479</v>
      </c>
      <c r="C236" s="68"/>
      <c r="D236" s="68"/>
      <c r="E236" s="68"/>
      <c r="F236" s="69" t="s">
        <v>1207</v>
      </c>
      <c r="G236" s="159" t="s">
        <v>1208</v>
      </c>
      <c r="H236" s="68" t="s">
        <v>1207</v>
      </c>
      <c r="I236" s="68" t="s">
        <v>55</v>
      </c>
      <c r="J236" s="104" t="s">
        <v>1656</v>
      </c>
      <c r="K236" s="89" t="s">
        <v>1210</v>
      </c>
      <c r="L236" s="68" t="s">
        <v>545</v>
      </c>
      <c r="M236" s="68" t="s">
        <v>545</v>
      </c>
      <c r="N236" s="78" t="s">
        <v>86</v>
      </c>
      <c r="O236" s="68"/>
      <c r="P236" s="161" t="s">
        <v>1657</v>
      </c>
      <c r="Q236" s="104"/>
      <c r="R236" s="104"/>
      <c r="S236" s="68"/>
      <c r="T236" s="89" t="s">
        <v>16</v>
      </c>
      <c r="U236" s="89"/>
      <c r="V236" s="159" t="s">
        <v>1208</v>
      </c>
      <c r="W236" s="89"/>
      <c r="X236" s="163"/>
      <c r="Y236" s="68" t="s">
        <v>16</v>
      </c>
      <c r="Z236" s="68"/>
      <c r="AA236" s="68"/>
      <c r="AB236" s="70"/>
      <c r="AC236" s="68">
        <v>1</v>
      </c>
      <c r="AD236" s="68">
        <v>0</v>
      </c>
      <c r="AE236" s="68">
        <v>-1</v>
      </c>
      <c r="AF236" s="77" t="s">
        <v>553</v>
      </c>
      <c r="AG236" s="78" t="s">
        <v>86</v>
      </c>
      <c r="AH236" s="78" t="s">
        <v>256</v>
      </c>
      <c r="AI236" s="193"/>
      <c r="AJ236" s="68"/>
      <c r="AK236" s="68"/>
      <c r="AL236" s="68"/>
      <c r="AM236" s="68"/>
      <c r="AN236" s="68"/>
      <c r="AO236" s="163"/>
      <c r="AP236" s="163"/>
      <c r="AQ236" s="163"/>
      <c r="AR236" s="163"/>
      <c r="AS236" s="68"/>
      <c r="AT236" s="68"/>
      <c r="AU236" s="68" t="s">
        <v>650</v>
      </c>
      <c r="AV236" s="68"/>
      <c r="AW236" s="68"/>
      <c r="AX236" s="68"/>
      <c r="AY236" s="68"/>
      <c r="AZ236" s="68" t="s">
        <v>556</v>
      </c>
      <c r="BA236" s="68"/>
      <c r="BB236" s="163" t="s">
        <v>1240</v>
      </c>
      <c r="BC236" s="163"/>
      <c r="BD236" s="163"/>
      <c r="BE236" s="163"/>
      <c r="BF236" s="163"/>
      <c r="BG236" s="163"/>
      <c r="BH236" s="68"/>
      <c r="BI236" s="68"/>
      <c r="BJ236" s="163" t="s">
        <v>1228</v>
      </c>
      <c r="BK236" s="167"/>
      <c r="BL236" s="167"/>
      <c r="BM236" s="17"/>
      <c r="BN236" s="81" t="s">
        <v>565</v>
      </c>
    </row>
    <row r="237" spans="1:66" s="7" customFormat="1" ht="42.65" customHeight="1" x14ac:dyDescent="0.55000000000000004">
      <c r="A237" s="158" t="s">
        <v>616</v>
      </c>
      <c r="B237" s="68">
        <v>480</v>
      </c>
      <c r="C237" s="68"/>
      <c r="D237" s="68"/>
      <c r="E237" s="68"/>
      <c r="F237" s="69" t="s">
        <v>541</v>
      </c>
      <c r="G237" s="159" t="s">
        <v>1208</v>
      </c>
      <c r="H237" s="68" t="s">
        <v>541</v>
      </c>
      <c r="I237" s="68" t="s">
        <v>55</v>
      </c>
      <c r="J237" s="104" t="s">
        <v>1658</v>
      </c>
      <c r="K237" s="89" t="s">
        <v>1351</v>
      </c>
      <c r="L237" s="68" t="s">
        <v>545</v>
      </c>
      <c r="M237" s="68" t="s">
        <v>545</v>
      </c>
      <c r="N237" s="72" t="s">
        <v>546</v>
      </c>
      <c r="O237" s="68"/>
      <c r="P237" s="288" t="s">
        <v>1658</v>
      </c>
      <c r="Q237" s="104"/>
      <c r="R237" s="104"/>
      <c r="S237" s="68"/>
      <c r="T237" s="89" t="s">
        <v>16</v>
      </c>
      <c r="U237" s="89"/>
      <c r="V237" s="159" t="s">
        <v>1208</v>
      </c>
      <c r="W237" s="89"/>
      <c r="X237" s="163"/>
      <c r="Y237" s="68" t="s">
        <v>13</v>
      </c>
      <c r="Z237" s="68"/>
      <c r="AA237" s="68"/>
      <c r="AB237" s="68"/>
      <c r="AC237" s="68">
        <v>1</v>
      </c>
      <c r="AD237" s="68">
        <v>0</v>
      </c>
      <c r="AE237" s="68">
        <v>-1</v>
      </c>
      <c r="AF237" s="77" t="s">
        <v>553</v>
      </c>
      <c r="AG237" s="78" t="s">
        <v>292</v>
      </c>
      <c r="AH237" s="79" t="s">
        <v>293</v>
      </c>
      <c r="AI237" s="193"/>
      <c r="AJ237" s="68"/>
      <c r="AK237" s="68"/>
      <c r="AL237" s="68" t="s">
        <v>301</v>
      </c>
      <c r="AM237" s="68" t="s">
        <v>301</v>
      </c>
      <c r="AN237" s="68"/>
      <c r="AO237" s="163"/>
      <c r="AP237" s="163"/>
      <c r="AQ237" s="163"/>
      <c r="AR237" s="163"/>
      <c r="AS237" s="68"/>
      <c r="AT237" s="68"/>
      <c r="AU237" s="68"/>
      <c r="AV237" s="68"/>
      <c r="AW237" s="68"/>
      <c r="AX237" s="68"/>
      <c r="AY237" s="68"/>
      <c r="AZ237" s="68"/>
      <c r="BA237" s="68"/>
      <c r="BB237" s="163"/>
      <c r="BC237" s="163"/>
      <c r="BD237" s="163"/>
      <c r="BE237" s="163"/>
      <c r="BF237" s="163"/>
      <c r="BG237" s="163"/>
      <c r="BH237" s="68"/>
      <c r="BI237" s="68"/>
      <c r="BJ237" s="163"/>
      <c r="BK237" s="167"/>
      <c r="BL237" s="167"/>
      <c r="BM237" s="17" t="s">
        <v>607</v>
      </c>
      <c r="BN237" s="81" t="s">
        <v>565</v>
      </c>
    </row>
    <row r="238" spans="1:66" s="7" customFormat="1" ht="36" x14ac:dyDescent="0.55000000000000004">
      <c r="A238" s="158">
        <v>142</v>
      </c>
      <c r="B238" s="68">
        <v>481</v>
      </c>
      <c r="C238" s="68"/>
      <c r="D238" s="68"/>
      <c r="E238" s="68"/>
      <c r="F238" s="69" t="s">
        <v>541</v>
      </c>
      <c r="G238" s="159" t="s">
        <v>1208</v>
      </c>
      <c r="H238" s="68" t="s">
        <v>541</v>
      </c>
      <c r="I238" s="68" t="s">
        <v>118</v>
      </c>
      <c r="J238" s="104" t="s">
        <v>1658</v>
      </c>
      <c r="K238" s="89" t="s">
        <v>1351</v>
      </c>
      <c r="L238" s="68" t="s">
        <v>545</v>
      </c>
      <c r="M238" s="68" t="s">
        <v>545</v>
      </c>
      <c r="N238" s="72" t="s">
        <v>546</v>
      </c>
      <c r="O238" s="68"/>
      <c r="P238" s="288" t="s">
        <v>1658</v>
      </c>
      <c r="Q238" s="104"/>
      <c r="R238" s="104"/>
      <c r="S238" s="68"/>
      <c r="T238" s="89" t="s">
        <v>16</v>
      </c>
      <c r="U238" s="89"/>
      <c r="V238" s="159" t="s">
        <v>1208</v>
      </c>
      <c r="W238" s="89"/>
      <c r="X238" s="163"/>
      <c r="Y238" s="68" t="s">
        <v>13</v>
      </c>
      <c r="Z238" s="68"/>
      <c r="AA238" s="68"/>
      <c r="AB238" s="68"/>
      <c r="AC238" s="68">
        <v>1</v>
      </c>
      <c r="AD238" s="68">
        <v>0</v>
      </c>
      <c r="AE238" s="68">
        <v>-1</v>
      </c>
      <c r="AF238" s="77" t="s">
        <v>553</v>
      </c>
      <c r="AG238" s="78" t="s">
        <v>292</v>
      </c>
      <c r="AH238" s="79" t="s">
        <v>293</v>
      </c>
      <c r="AI238" s="193"/>
      <c r="AJ238" s="68"/>
      <c r="AK238" s="68"/>
      <c r="AL238" s="68" t="s">
        <v>301</v>
      </c>
      <c r="AM238" s="68" t="s">
        <v>301</v>
      </c>
      <c r="AN238" s="68"/>
      <c r="AO238" s="163"/>
      <c r="AP238" s="163"/>
      <c r="AQ238" s="163"/>
      <c r="AR238" s="163"/>
      <c r="AS238" s="68"/>
      <c r="AT238" s="68"/>
      <c r="AU238" s="68"/>
      <c r="AV238" s="68"/>
      <c r="AW238" s="68"/>
      <c r="AX238" s="68"/>
      <c r="AY238" s="68"/>
      <c r="AZ238" s="68"/>
      <c r="BA238" s="68"/>
      <c r="BB238" s="163"/>
      <c r="BC238" s="163"/>
      <c r="BD238" s="163"/>
      <c r="BE238" s="163"/>
      <c r="BF238" s="163"/>
      <c r="BG238" s="163"/>
      <c r="BH238" s="68"/>
      <c r="BI238" s="68"/>
      <c r="BJ238" s="163"/>
      <c r="BK238" s="167"/>
      <c r="BL238" s="167"/>
      <c r="BM238" s="17" t="s">
        <v>607</v>
      </c>
      <c r="BN238" s="81" t="s">
        <v>565</v>
      </c>
    </row>
    <row r="239" spans="1:66" s="7" customFormat="1" ht="36" x14ac:dyDescent="0.55000000000000004">
      <c r="A239" s="158" t="s">
        <v>616</v>
      </c>
      <c r="B239" s="68">
        <v>482</v>
      </c>
      <c r="C239" s="68"/>
      <c r="D239" s="68"/>
      <c r="E239" s="68"/>
      <c r="F239" s="69" t="s">
        <v>541</v>
      </c>
      <c r="G239" s="159" t="s">
        <v>1208</v>
      </c>
      <c r="H239" s="68" t="s">
        <v>541</v>
      </c>
      <c r="I239" s="68" t="s">
        <v>618</v>
      </c>
      <c r="J239" s="104" t="s">
        <v>1658</v>
      </c>
      <c r="K239" s="89" t="s">
        <v>1351</v>
      </c>
      <c r="L239" s="68" t="s">
        <v>545</v>
      </c>
      <c r="M239" s="68" t="s">
        <v>545</v>
      </c>
      <c r="N239" s="72" t="s">
        <v>546</v>
      </c>
      <c r="O239" s="68"/>
      <c r="P239" s="288" t="s">
        <v>1658</v>
      </c>
      <c r="Q239" s="104"/>
      <c r="R239" s="104"/>
      <c r="S239" s="68"/>
      <c r="T239" s="89" t="s">
        <v>16</v>
      </c>
      <c r="U239" s="89"/>
      <c r="V239" s="159" t="s">
        <v>1208</v>
      </c>
      <c r="W239" s="89"/>
      <c r="X239" s="163"/>
      <c r="Y239" s="68" t="s">
        <v>13</v>
      </c>
      <c r="Z239" s="68"/>
      <c r="AA239" s="68"/>
      <c r="AB239" s="68"/>
      <c r="AC239" s="68">
        <v>1</v>
      </c>
      <c r="AD239" s="68">
        <v>0</v>
      </c>
      <c r="AE239" s="68">
        <v>-1</v>
      </c>
      <c r="AF239" s="77" t="s">
        <v>553</v>
      </c>
      <c r="AG239" s="78" t="s">
        <v>292</v>
      </c>
      <c r="AH239" s="79" t="s">
        <v>293</v>
      </c>
      <c r="AI239" s="193"/>
      <c r="AJ239" s="68"/>
      <c r="AK239" s="68"/>
      <c r="AL239" s="68" t="s">
        <v>301</v>
      </c>
      <c r="AM239" s="68" t="s">
        <v>301</v>
      </c>
      <c r="AN239" s="68"/>
      <c r="AO239" s="163"/>
      <c r="AP239" s="163"/>
      <c r="AQ239" s="163"/>
      <c r="AR239" s="163"/>
      <c r="AS239" s="68"/>
      <c r="AT239" s="68"/>
      <c r="AU239" s="68"/>
      <c r="AV239" s="68"/>
      <c r="AW239" s="68"/>
      <c r="AX239" s="68"/>
      <c r="AY239" s="68"/>
      <c r="AZ239" s="68"/>
      <c r="BA239" s="68"/>
      <c r="BB239" s="163"/>
      <c r="BC239" s="163"/>
      <c r="BD239" s="163"/>
      <c r="BE239" s="163"/>
      <c r="BF239" s="163"/>
      <c r="BG239" s="163"/>
      <c r="BH239" s="68"/>
      <c r="BI239" s="68"/>
      <c r="BJ239" s="163"/>
      <c r="BK239" s="167"/>
      <c r="BL239" s="167"/>
      <c r="BM239" s="17" t="s">
        <v>607</v>
      </c>
      <c r="BN239" s="81" t="s">
        <v>565</v>
      </c>
    </row>
    <row r="240" spans="1:66" s="7" customFormat="1" ht="36" x14ac:dyDescent="0.55000000000000004">
      <c r="A240" s="158">
        <v>72</v>
      </c>
      <c r="B240" s="68">
        <v>483</v>
      </c>
      <c r="C240" s="68"/>
      <c r="D240" s="68"/>
      <c r="E240" s="68"/>
      <c r="F240" s="69" t="s">
        <v>541</v>
      </c>
      <c r="G240" s="159" t="s">
        <v>1208</v>
      </c>
      <c r="H240" s="68" t="s">
        <v>541</v>
      </c>
      <c r="I240" s="68" t="s">
        <v>55</v>
      </c>
      <c r="J240" s="104" t="s">
        <v>1659</v>
      </c>
      <c r="K240" s="89" t="s">
        <v>1351</v>
      </c>
      <c r="L240" s="68" t="s">
        <v>545</v>
      </c>
      <c r="M240" s="68" t="s">
        <v>545</v>
      </c>
      <c r="N240" s="72" t="s">
        <v>546</v>
      </c>
      <c r="O240" s="68"/>
      <c r="P240" s="288" t="s">
        <v>1659</v>
      </c>
      <c r="Q240" s="104"/>
      <c r="R240" s="104"/>
      <c r="S240" s="68"/>
      <c r="T240" s="89" t="s">
        <v>16</v>
      </c>
      <c r="U240" s="89"/>
      <c r="V240" s="159" t="s">
        <v>1208</v>
      </c>
      <c r="W240" s="89"/>
      <c r="X240" s="163"/>
      <c r="Y240" s="68" t="s">
        <v>13</v>
      </c>
      <c r="Z240" s="68"/>
      <c r="AA240" s="125"/>
      <c r="AB240" s="68"/>
      <c r="AC240" s="68">
        <v>1</v>
      </c>
      <c r="AD240" s="68">
        <v>0</v>
      </c>
      <c r="AE240" s="68">
        <v>-1</v>
      </c>
      <c r="AF240" s="77" t="s">
        <v>553</v>
      </c>
      <c r="AG240" s="78" t="s">
        <v>292</v>
      </c>
      <c r="AH240" s="79" t="s">
        <v>293</v>
      </c>
      <c r="AI240" s="193"/>
      <c r="AJ240" s="68"/>
      <c r="AK240" s="68"/>
      <c r="AL240" s="68" t="s">
        <v>301</v>
      </c>
      <c r="AM240" s="68" t="s">
        <v>301</v>
      </c>
      <c r="AN240" s="68"/>
      <c r="AO240" s="163"/>
      <c r="AP240" s="163"/>
      <c r="AQ240" s="163"/>
      <c r="AR240" s="163"/>
      <c r="AS240" s="68"/>
      <c r="AT240" s="68"/>
      <c r="AU240" s="68"/>
      <c r="AV240" s="68"/>
      <c r="AW240" s="68"/>
      <c r="AX240" s="68"/>
      <c r="AY240" s="68"/>
      <c r="AZ240" s="68"/>
      <c r="BA240" s="68"/>
      <c r="BB240" s="163"/>
      <c r="BC240" s="163"/>
      <c r="BD240" s="163"/>
      <c r="BE240" s="163"/>
      <c r="BF240" s="163"/>
      <c r="BG240" s="163"/>
      <c r="BH240" s="68"/>
      <c r="BI240" s="68"/>
      <c r="BJ240" s="163"/>
      <c r="BK240" s="167"/>
      <c r="BL240" s="167"/>
      <c r="BM240" s="17" t="s">
        <v>607</v>
      </c>
      <c r="BN240" s="81" t="s">
        <v>565</v>
      </c>
    </row>
    <row r="241" spans="1:67" s="7" customFormat="1" ht="22.5" customHeight="1" x14ac:dyDescent="0.55000000000000004">
      <c r="A241" s="158" t="s">
        <v>616</v>
      </c>
      <c r="B241" s="68">
        <v>484</v>
      </c>
      <c r="C241" s="68"/>
      <c r="D241" s="68"/>
      <c r="E241" s="68"/>
      <c r="F241" s="69" t="s">
        <v>541</v>
      </c>
      <c r="G241" s="159" t="s">
        <v>1208</v>
      </c>
      <c r="H241" s="68" t="s">
        <v>541</v>
      </c>
      <c r="I241" s="68" t="s">
        <v>118</v>
      </c>
      <c r="J241" s="104" t="s">
        <v>1659</v>
      </c>
      <c r="K241" s="89" t="s">
        <v>1351</v>
      </c>
      <c r="L241" s="68" t="s">
        <v>545</v>
      </c>
      <c r="M241" s="68" t="s">
        <v>545</v>
      </c>
      <c r="N241" s="72" t="s">
        <v>546</v>
      </c>
      <c r="O241" s="68"/>
      <c r="P241" s="288" t="s">
        <v>1659</v>
      </c>
      <c r="Q241" s="104"/>
      <c r="R241" s="104"/>
      <c r="S241" s="68"/>
      <c r="T241" s="89" t="s">
        <v>16</v>
      </c>
      <c r="U241" s="89"/>
      <c r="V241" s="159" t="s">
        <v>1208</v>
      </c>
      <c r="W241" s="89"/>
      <c r="X241" s="163"/>
      <c r="Y241" s="68" t="s">
        <v>13</v>
      </c>
      <c r="Z241" s="75"/>
      <c r="AA241" s="68"/>
      <c r="AB241" s="97"/>
      <c r="AC241" s="68">
        <v>1</v>
      </c>
      <c r="AD241" s="68">
        <v>0</v>
      </c>
      <c r="AE241" s="68">
        <v>-1</v>
      </c>
      <c r="AF241" s="77" t="s">
        <v>553</v>
      </c>
      <c r="AG241" s="78" t="s">
        <v>292</v>
      </c>
      <c r="AH241" s="79" t="s">
        <v>293</v>
      </c>
      <c r="AI241" s="193"/>
      <c r="AJ241" s="68"/>
      <c r="AK241" s="68"/>
      <c r="AL241" s="68" t="s">
        <v>301</v>
      </c>
      <c r="AM241" s="68" t="s">
        <v>301</v>
      </c>
      <c r="AN241" s="68"/>
      <c r="AO241" s="163"/>
      <c r="AP241" s="163"/>
      <c r="AQ241" s="163"/>
      <c r="AR241" s="163"/>
      <c r="AS241" s="68"/>
      <c r="AT241" s="68"/>
      <c r="AU241" s="68"/>
      <c r="AV241" s="68"/>
      <c r="AW241" s="68"/>
      <c r="AX241" s="68"/>
      <c r="AY241" s="68"/>
      <c r="AZ241" s="68"/>
      <c r="BA241" s="68"/>
      <c r="BB241" s="163"/>
      <c r="BC241" s="163"/>
      <c r="BD241" s="163"/>
      <c r="BE241" s="163"/>
      <c r="BF241" s="163"/>
      <c r="BG241" s="163"/>
      <c r="BH241" s="68"/>
      <c r="BI241" s="68"/>
      <c r="BJ241" s="163"/>
      <c r="BK241" s="167"/>
      <c r="BL241" s="167"/>
      <c r="BM241" s="17" t="s">
        <v>607</v>
      </c>
      <c r="BN241" s="81" t="s">
        <v>565</v>
      </c>
    </row>
    <row r="242" spans="1:67" s="7" customFormat="1" ht="22.5" customHeight="1" x14ac:dyDescent="0.55000000000000004">
      <c r="A242" s="158" t="s">
        <v>616</v>
      </c>
      <c r="B242" s="68">
        <v>485</v>
      </c>
      <c r="C242" s="68"/>
      <c r="D242" s="68"/>
      <c r="E242" s="68"/>
      <c r="F242" s="69" t="s">
        <v>541</v>
      </c>
      <c r="G242" s="159" t="s">
        <v>1208</v>
      </c>
      <c r="H242" s="68" t="s">
        <v>541</v>
      </c>
      <c r="I242" s="68" t="s">
        <v>618</v>
      </c>
      <c r="J242" s="104" t="s">
        <v>1659</v>
      </c>
      <c r="K242" s="89" t="s">
        <v>1351</v>
      </c>
      <c r="L242" s="68" t="s">
        <v>545</v>
      </c>
      <c r="M242" s="68" t="s">
        <v>545</v>
      </c>
      <c r="N242" s="72" t="s">
        <v>546</v>
      </c>
      <c r="O242" s="68"/>
      <c r="P242" s="288" t="s">
        <v>1659</v>
      </c>
      <c r="Q242" s="104"/>
      <c r="R242" s="104"/>
      <c r="S242" s="68"/>
      <c r="T242" s="89" t="s">
        <v>16</v>
      </c>
      <c r="U242" s="89"/>
      <c r="V242" s="159" t="s">
        <v>1208</v>
      </c>
      <c r="W242" s="89"/>
      <c r="X242" s="163"/>
      <c r="Y242" s="68" t="s">
        <v>13</v>
      </c>
      <c r="Z242" s="75"/>
      <c r="AA242" s="68"/>
      <c r="AB242" s="97"/>
      <c r="AC242" s="68">
        <v>1</v>
      </c>
      <c r="AD242" s="68">
        <v>0</v>
      </c>
      <c r="AE242" s="68">
        <v>-1</v>
      </c>
      <c r="AF242" s="77" t="s">
        <v>553</v>
      </c>
      <c r="AG242" s="78" t="s">
        <v>292</v>
      </c>
      <c r="AH242" s="79" t="s">
        <v>293</v>
      </c>
      <c r="AI242" s="193"/>
      <c r="AJ242" s="68"/>
      <c r="AK242" s="68"/>
      <c r="AL242" s="68" t="s">
        <v>301</v>
      </c>
      <c r="AM242" s="68" t="s">
        <v>301</v>
      </c>
      <c r="AN242" s="68"/>
      <c r="AO242" s="163"/>
      <c r="AP242" s="163"/>
      <c r="AQ242" s="163"/>
      <c r="AR242" s="163"/>
      <c r="AS242" s="68"/>
      <c r="AT242" s="68"/>
      <c r="AU242" s="68"/>
      <c r="AV242" s="68"/>
      <c r="AW242" s="68"/>
      <c r="AX242" s="68"/>
      <c r="AY242" s="68"/>
      <c r="AZ242" s="68"/>
      <c r="BA242" s="68"/>
      <c r="BB242" s="163"/>
      <c r="BC242" s="163"/>
      <c r="BD242" s="163"/>
      <c r="BE242" s="163"/>
      <c r="BF242" s="163"/>
      <c r="BG242" s="163"/>
      <c r="BH242" s="68"/>
      <c r="BI242" s="68"/>
      <c r="BJ242" s="163"/>
      <c r="BK242" s="167"/>
      <c r="BL242" s="167"/>
      <c r="BM242" s="17" t="s">
        <v>607</v>
      </c>
      <c r="BN242" s="81" t="s">
        <v>565</v>
      </c>
    </row>
    <row r="243" spans="1:67" s="7" customFormat="1" ht="22.5" customHeight="1" x14ac:dyDescent="0.55000000000000004">
      <c r="A243" s="158" t="s">
        <v>616</v>
      </c>
      <c r="B243" s="68">
        <v>487</v>
      </c>
      <c r="C243" s="68"/>
      <c r="D243" s="68"/>
      <c r="E243" s="68"/>
      <c r="F243" s="69" t="s">
        <v>541</v>
      </c>
      <c r="G243" s="159" t="s">
        <v>1208</v>
      </c>
      <c r="H243" s="68" t="s">
        <v>541</v>
      </c>
      <c r="I243" s="68" t="s">
        <v>118</v>
      </c>
      <c r="J243" s="104" t="s">
        <v>1660</v>
      </c>
      <c r="K243" s="89" t="s">
        <v>1351</v>
      </c>
      <c r="L243" s="68" t="s">
        <v>545</v>
      </c>
      <c r="M243" s="68" t="s">
        <v>545</v>
      </c>
      <c r="N243" s="72" t="s">
        <v>546</v>
      </c>
      <c r="O243" s="68"/>
      <c r="P243" s="288" t="s">
        <v>1660</v>
      </c>
      <c r="Q243" s="104"/>
      <c r="R243" s="104"/>
      <c r="S243" s="68"/>
      <c r="T243" s="89" t="s">
        <v>16</v>
      </c>
      <c r="U243" s="89"/>
      <c r="V243" s="159" t="s">
        <v>1208</v>
      </c>
      <c r="W243" s="89"/>
      <c r="X243" s="163"/>
      <c r="Y243" s="68" t="s">
        <v>13</v>
      </c>
      <c r="Z243" s="75"/>
      <c r="AA243" s="68"/>
      <c r="AB243" s="97"/>
      <c r="AC243" s="68">
        <v>1</v>
      </c>
      <c r="AD243" s="68">
        <v>0</v>
      </c>
      <c r="AE243" s="68">
        <v>-1</v>
      </c>
      <c r="AF243" s="77" t="s">
        <v>553</v>
      </c>
      <c r="AG243" s="78" t="s">
        <v>292</v>
      </c>
      <c r="AH243" s="79" t="s">
        <v>293</v>
      </c>
      <c r="AI243" s="193"/>
      <c r="AJ243" s="68"/>
      <c r="AK243" s="68"/>
      <c r="AL243" s="68" t="s">
        <v>301</v>
      </c>
      <c r="AM243" s="68" t="s">
        <v>301</v>
      </c>
      <c r="AN243" s="68"/>
      <c r="AO243" s="163"/>
      <c r="AP243" s="163"/>
      <c r="AQ243" s="163"/>
      <c r="AR243" s="163"/>
      <c r="AS243" s="68"/>
      <c r="AT243" s="68"/>
      <c r="AU243" s="68"/>
      <c r="AV243" s="68"/>
      <c r="AW243" s="68"/>
      <c r="AX243" s="68"/>
      <c r="AY243" s="68"/>
      <c r="AZ243" s="68"/>
      <c r="BA243" s="68"/>
      <c r="BB243" s="163"/>
      <c r="BC243" s="163"/>
      <c r="BD243" s="163"/>
      <c r="BE243" s="163"/>
      <c r="BF243" s="163"/>
      <c r="BG243" s="163"/>
      <c r="BH243" s="68"/>
      <c r="BI243" s="68"/>
      <c r="BJ243" s="163"/>
      <c r="BK243" s="167"/>
      <c r="BL243" s="167"/>
      <c r="BM243" s="81" t="s">
        <v>607</v>
      </c>
      <c r="BN243" s="81" t="s">
        <v>565</v>
      </c>
    </row>
    <row r="244" spans="1:67" s="7" customFormat="1" ht="22.5" customHeight="1" x14ac:dyDescent="0.55000000000000004">
      <c r="A244" s="84">
        <v>64</v>
      </c>
      <c r="B244" s="68">
        <v>490</v>
      </c>
      <c r="C244" s="68"/>
      <c r="D244" s="68"/>
      <c r="E244" s="68"/>
      <c r="F244" s="69" t="s">
        <v>541</v>
      </c>
      <c r="G244" s="159" t="s">
        <v>1208</v>
      </c>
      <c r="H244" s="68" t="s">
        <v>541</v>
      </c>
      <c r="I244" s="68" t="s">
        <v>118</v>
      </c>
      <c r="J244" s="104" t="s">
        <v>1661</v>
      </c>
      <c r="K244" s="89" t="s">
        <v>1351</v>
      </c>
      <c r="L244" s="68" t="s">
        <v>545</v>
      </c>
      <c r="M244" s="68" t="s">
        <v>545</v>
      </c>
      <c r="N244" s="72" t="s">
        <v>546</v>
      </c>
      <c r="O244" s="68"/>
      <c r="P244" s="288" t="s">
        <v>1661</v>
      </c>
      <c r="Q244" s="104"/>
      <c r="R244" s="104"/>
      <c r="S244" s="68"/>
      <c r="T244" s="89" t="s">
        <v>16</v>
      </c>
      <c r="U244" s="89"/>
      <c r="V244" s="159" t="s">
        <v>1208</v>
      </c>
      <c r="W244" s="89"/>
      <c r="X244" s="163"/>
      <c r="Y244" s="68" t="s">
        <v>13</v>
      </c>
      <c r="Z244" s="75"/>
      <c r="AA244" s="68"/>
      <c r="AB244" s="97"/>
      <c r="AC244" s="68">
        <v>1</v>
      </c>
      <c r="AD244" s="68">
        <v>0</v>
      </c>
      <c r="AE244" s="68">
        <v>-1</v>
      </c>
      <c r="AF244" s="77" t="s">
        <v>553</v>
      </c>
      <c r="AG244" s="78" t="s">
        <v>292</v>
      </c>
      <c r="AH244" s="79" t="s">
        <v>293</v>
      </c>
      <c r="AI244" s="193"/>
      <c r="AJ244" s="68"/>
      <c r="AK244" s="68"/>
      <c r="AL244" s="68" t="s">
        <v>301</v>
      </c>
      <c r="AM244" s="68" t="s">
        <v>301</v>
      </c>
      <c r="AN244" s="68"/>
      <c r="AO244" s="163"/>
      <c r="AP244" s="163"/>
      <c r="AQ244" s="163"/>
      <c r="AR244" s="163"/>
      <c r="AS244" s="68"/>
      <c r="AT244" s="68"/>
      <c r="AU244" s="68"/>
      <c r="AV244" s="68"/>
      <c r="AW244" s="68"/>
      <c r="AX244" s="68"/>
      <c r="AY244" s="68"/>
      <c r="AZ244" s="68"/>
      <c r="BA244" s="68"/>
      <c r="BB244" s="163"/>
      <c r="BC244" s="163"/>
      <c r="BD244" s="163"/>
      <c r="BE244" s="163"/>
      <c r="BF244" s="163"/>
      <c r="BG244" s="163"/>
      <c r="BH244" s="68"/>
      <c r="BI244" s="68"/>
      <c r="BJ244" s="163"/>
      <c r="BK244" s="167"/>
      <c r="BL244" s="167"/>
      <c r="BM244" s="81" t="s">
        <v>607</v>
      </c>
      <c r="BN244" s="168" t="s">
        <v>901</v>
      </c>
    </row>
    <row r="245" spans="1:67" s="7" customFormat="1" ht="36" customHeight="1" x14ac:dyDescent="0.55000000000000004">
      <c r="A245" s="158" t="s">
        <v>616</v>
      </c>
      <c r="B245" s="68">
        <v>492</v>
      </c>
      <c r="C245" s="68"/>
      <c r="D245" s="68"/>
      <c r="E245" s="68"/>
      <c r="F245" s="69" t="s">
        <v>541</v>
      </c>
      <c r="G245" s="159" t="s">
        <v>1208</v>
      </c>
      <c r="H245" s="68" t="s">
        <v>541</v>
      </c>
      <c r="I245" s="68" t="s">
        <v>118</v>
      </c>
      <c r="J245" s="104" t="s">
        <v>1662</v>
      </c>
      <c r="K245" s="89" t="s">
        <v>1351</v>
      </c>
      <c r="L245" s="68" t="s">
        <v>545</v>
      </c>
      <c r="M245" s="68" t="s">
        <v>545</v>
      </c>
      <c r="N245" s="72" t="s">
        <v>546</v>
      </c>
      <c r="O245" s="68"/>
      <c r="P245" s="288" t="s">
        <v>1662</v>
      </c>
      <c r="Q245" s="104"/>
      <c r="R245" s="104"/>
      <c r="S245" s="68"/>
      <c r="T245" s="89" t="s">
        <v>16</v>
      </c>
      <c r="U245" s="89"/>
      <c r="V245" s="159" t="s">
        <v>1208</v>
      </c>
      <c r="W245" s="89"/>
      <c r="X245" s="163"/>
      <c r="Y245" s="68" t="s">
        <v>13</v>
      </c>
      <c r="Z245" s="68"/>
      <c r="AA245" s="88"/>
      <c r="AB245" s="68"/>
      <c r="AC245" s="68">
        <v>1</v>
      </c>
      <c r="AD245" s="68">
        <v>0</v>
      </c>
      <c r="AE245" s="68">
        <v>-1</v>
      </c>
      <c r="AF245" s="77" t="s">
        <v>553</v>
      </c>
      <c r="AG245" s="78" t="s">
        <v>292</v>
      </c>
      <c r="AH245" s="79" t="s">
        <v>293</v>
      </c>
      <c r="AI245" s="193"/>
      <c r="AJ245" s="68"/>
      <c r="AK245" s="68"/>
      <c r="AL245" s="68" t="s">
        <v>301</v>
      </c>
      <c r="AM245" s="68" t="s">
        <v>301</v>
      </c>
      <c r="AN245" s="68"/>
      <c r="AO245" s="163"/>
      <c r="AP245" s="163"/>
      <c r="AQ245" s="163"/>
      <c r="AR245" s="163"/>
      <c r="AS245" s="68"/>
      <c r="AT245" s="68"/>
      <c r="AU245" s="68"/>
      <c r="AV245" s="68"/>
      <c r="AW245" s="68"/>
      <c r="AX245" s="68"/>
      <c r="AY245" s="68"/>
      <c r="AZ245" s="68"/>
      <c r="BA245" s="68"/>
      <c r="BB245" s="163"/>
      <c r="BC245" s="163"/>
      <c r="BD245" s="163"/>
      <c r="BE245" s="163"/>
      <c r="BF245" s="163"/>
      <c r="BG245" s="163"/>
      <c r="BH245" s="68"/>
      <c r="BI245" s="68"/>
      <c r="BJ245" s="163"/>
      <c r="BK245" s="167"/>
      <c r="BL245" s="167"/>
      <c r="BM245" s="81" t="s">
        <v>607</v>
      </c>
      <c r="BN245" s="17"/>
    </row>
    <row r="246" spans="1:67" s="7" customFormat="1" ht="126" x14ac:dyDescent="0.55000000000000004">
      <c r="A246" s="158" t="s">
        <v>616</v>
      </c>
      <c r="B246" s="68">
        <v>214</v>
      </c>
      <c r="C246" s="68" t="s">
        <v>1067</v>
      </c>
      <c r="D246" s="68" t="s">
        <v>1663</v>
      </c>
      <c r="E246" s="68"/>
      <c r="F246" s="69" t="s">
        <v>1664</v>
      </c>
      <c r="G246" s="159" t="s">
        <v>1208</v>
      </c>
      <c r="H246" s="68" t="s">
        <v>70</v>
      </c>
      <c r="I246" s="68" t="s">
        <v>55</v>
      </c>
      <c r="J246" s="89" t="s">
        <v>1665</v>
      </c>
      <c r="K246" s="89" t="s">
        <v>1210</v>
      </c>
      <c r="L246" s="68" t="s">
        <v>571</v>
      </c>
      <c r="M246" s="68" t="s">
        <v>571</v>
      </c>
      <c r="N246" s="78" t="s">
        <v>112</v>
      </c>
      <c r="O246" s="79" t="s">
        <v>1666</v>
      </c>
      <c r="P246" s="161"/>
      <c r="Q246" s="89"/>
      <c r="R246" s="89"/>
      <c r="S246" s="68"/>
      <c r="T246" s="89" t="s">
        <v>640</v>
      </c>
      <c r="U246" s="89"/>
      <c r="V246" s="159" t="s">
        <v>1208</v>
      </c>
      <c r="W246" s="89" t="s">
        <v>16</v>
      </c>
      <c r="X246" s="163"/>
      <c r="Y246" s="74" t="s">
        <v>16</v>
      </c>
      <c r="Z246" s="68"/>
      <c r="AA246" s="68"/>
      <c r="AB246" s="70" t="s">
        <v>552</v>
      </c>
      <c r="AC246" s="68">
        <v>0</v>
      </c>
      <c r="AD246" s="68">
        <v>1</v>
      </c>
      <c r="AE246" s="68">
        <v>1</v>
      </c>
      <c r="AF246" s="77" t="s">
        <v>578</v>
      </c>
      <c r="AG246" s="78" t="s">
        <v>112</v>
      </c>
      <c r="AH246" s="78" t="s">
        <v>87</v>
      </c>
      <c r="AI246" s="79" t="s">
        <v>1666</v>
      </c>
      <c r="AJ246" s="68"/>
      <c r="AK246" s="68"/>
      <c r="AL246" s="68" t="s">
        <v>117</v>
      </c>
      <c r="AM246" s="68" t="s">
        <v>117</v>
      </c>
      <c r="AN246" s="68"/>
      <c r="AO246" s="163"/>
      <c r="AP246" s="163"/>
      <c r="AQ246" s="163"/>
      <c r="AR246" s="163"/>
      <c r="AS246" s="68"/>
      <c r="AT246" s="74"/>
      <c r="AU246" s="70" t="s">
        <v>1284</v>
      </c>
      <c r="AV246" s="70" t="s">
        <v>556</v>
      </c>
      <c r="AW246" s="70"/>
      <c r="AX246" s="70" t="s">
        <v>556</v>
      </c>
      <c r="AY246" s="70"/>
      <c r="AZ246" s="70"/>
      <c r="BA246" s="70"/>
      <c r="BB246" s="74" t="s">
        <v>1240</v>
      </c>
      <c r="BC246" s="74"/>
      <c r="BD246" s="74"/>
      <c r="BE246" s="74"/>
      <c r="BF246" s="74"/>
      <c r="BG246" s="74"/>
      <c r="BH246" s="74"/>
      <c r="BI246" s="74"/>
      <c r="BJ246" s="73" t="s">
        <v>1667</v>
      </c>
      <c r="BK246" s="74"/>
      <c r="BL246" s="167"/>
      <c r="BM246" s="81" t="s">
        <v>607</v>
      </c>
      <c r="BN246" s="168" t="s">
        <v>187</v>
      </c>
    </row>
    <row r="247" spans="1:67" s="7" customFormat="1" ht="36" customHeight="1" x14ac:dyDescent="0.55000000000000004">
      <c r="A247" s="84">
        <v>214</v>
      </c>
      <c r="B247" s="68">
        <v>497</v>
      </c>
      <c r="C247" s="68"/>
      <c r="D247" s="68"/>
      <c r="E247" s="68"/>
      <c r="F247" s="69" t="s">
        <v>541</v>
      </c>
      <c r="G247" s="159" t="s">
        <v>1208</v>
      </c>
      <c r="H247" s="68" t="s">
        <v>541</v>
      </c>
      <c r="I247" s="68" t="s">
        <v>55</v>
      </c>
      <c r="J247" s="104" t="s">
        <v>1668</v>
      </c>
      <c r="K247" s="89" t="s">
        <v>1351</v>
      </c>
      <c r="L247" s="68" t="s">
        <v>545</v>
      </c>
      <c r="M247" s="68" t="s">
        <v>545</v>
      </c>
      <c r="N247" s="72" t="s">
        <v>546</v>
      </c>
      <c r="O247" s="68"/>
      <c r="P247" s="288" t="s">
        <v>1668</v>
      </c>
      <c r="Q247" s="104"/>
      <c r="R247" s="104"/>
      <c r="S247" s="68"/>
      <c r="T247" s="89" t="s">
        <v>16</v>
      </c>
      <c r="U247" s="89"/>
      <c r="V247" s="159" t="s">
        <v>1208</v>
      </c>
      <c r="W247" s="89"/>
      <c r="X247" s="163"/>
      <c r="Y247" s="68" t="s">
        <v>13</v>
      </c>
      <c r="Z247" s="68"/>
      <c r="AA247" s="68"/>
      <c r="AB247" s="68"/>
      <c r="AC247" s="68">
        <v>1</v>
      </c>
      <c r="AD247" s="68">
        <v>0</v>
      </c>
      <c r="AE247" s="68">
        <v>-1</v>
      </c>
      <c r="AF247" s="77" t="s">
        <v>553</v>
      </c>
      <c r="AG247" s="78" t="s">
        <v>292</v>
      </c>
      <c r="AH247" s="79" t="s">
        <v>293</v>
      </c>
      <c r="AI247" s="193"/>
      <c r="AJ247" s="68"/>
      <c r="AK247" s="68"/>
      <c r="AL247" s="68" t="s">
        <v>301</v>
      </c>
      <c r="AM247" s="68" t="s">
        <v>301</v>
      </c>
      <c r="AN247" s="68"/>
      <c r="AO247" s="163"/>
      <c r="AP247" s="163"/>
      <c r="AQ247" s="163"/>
      <c r="AR247" s="163"/>
      <c r="AS247" s="68"/>
      <c r="AT247" s="68"/>
      <c r="AU247" s="68"/>
      <c r="AV247" s="68"/>
      <c r="AW247" s="68"/>
      <c r="AX247" s="68"/>
      <c r="AY247" s="68"/>
      <c r="AZ247" s="68"/>
      <c r="BA247" s="68"/>
      <c r="BB247" s="163"/>
      <c r="BC247" s="163"/>
      <c r="BD247" s="163"/>
      <c r="BE247" s="163"/>
      <c r="BF247" s="163"/>
      <c r="BG247" s="163"/>
      <c r="BH247" s="68"/>
      <c r="BI247" s="68"/>
      <c r="BJ247" s="163"/>
      <c r="BK247" s="167"/>
      <c r="BL247" s="167"/>
      <c r="BM247" s="81" t="s">
        <v>607</v>
      </c>
      <c r="BN247" s="81" t="s">
        <v>565</v>
      </c>
    </row>
    <row r="248" spans="1:67" s="7" customFormat="1" ht="72" customHeight="1" x14ac:dyDescent="0.55000000000000004">
      <c r="A248" s="158">
        <v>76</v>
      </c>
      <c r="B248" s="68">
        <v>498</v>
      </c>
      <c r="C248" s="68"/>
      <c r="D248" s="68"/>
      <c r="E248" s="68"/>
      <c r="F248" s="69" t="s">
        <v>541</v>
      </c>
      <c r="G248" s="159" t="s">
        <v>1208</v>
      </c>
      <c r="H248" s="68" t="s">
        <v>541</v>
      </c>
      <c r="I248" s="68" t="s">
        <v>118</v>
      </c>
      <c r="J248" s="104" t="s">
        <v>1668</v>
      </c>
      <c r="K248" s="89" t="s">
        <v>1351</v>
      </c>
      <c r="L248" s="68" t="s">
        <v>545</v>
      </c>
      <c r="M248" s="68" t="s">
        <v>545</v>
      </c>
      <c r="N248" s="72" t="s">
        <v>546</v>
      </c>
      <c r="O248" s="68"/>
      <c r="P248" s="288" t="s">
        <v>1668</v>
      </c>
      <c r="Q248" s="104"/>
      <c r="R248" s="104"/>
      <c r="S248" s="68"/>
      <c r="T248" s="89" t="s">
        <v>16</v>
      </c>
      <c r="U248" s="89"/>
      <c r="V248" s="159" t="s">
        <v>1208</v>
      </c>
      <c r="W248" s="89"/>
      <c r="X248" s="163"/>
      <c r="Y248" s="68" t="s">
        <v>13</v>
      </c>
      <c r="Z248" s="68"/>
      <c r="AA248" s="68"/>
      <c r="AB248" s="68"/>
      <c r="AC248" s="68">
        <v>1</v>
      </c>
      <c r="AD248" s="68">
        <v>0</v>
      </c>
      <c r="AE248" s="68">
        <v>-1</v>
      </c>
      <c r="AF248" s="77" t="s">
        <v>553</v>
      </c>
      <c r="AG248" s="78" t="s">
        <v>292</v>
      </c>
      <c r="AH248" s="79" t="s">
        <v>293</v>
      </c>
      <c r="AI248" s="193"/>
      <c r="AJ248" s="68"/>
      <c r="AK248" s="68"/>
      <c r="AL248" s="68" t="s">
        <v>301</v>
      </c>
      <c r="AM248" s="68" t="s">
        <v>301</v>
      </c>
      <c r="AN248" s="68"/>
      <c r="AO248" s="163"/>
      <c r="AP248" s="163"/>
      <c r="AQ248" s="163"/>
      <c r="AR248" s="163"/>
      <c r="AS248" s="68"/>
      <c r="AT248" s="68"/>
      <c r="AU248" s="68"/>
      <c r="AV248" s="68"/>
      <c r="AW248" s="68"/>
      <c r="AX248" s="68"/>
      <c r="AY248" s="68"/>
      <c r="AZ248" s="68"/>
      <c r="BA248" s="68"/>
      <c r="BB248" s="163"/>
      <c r="BC248" s="163"/>
      <c r="BD248" s="163"/>
      <c r="BE248" s="163"/>
      <c r="BF248" s="163"/>
      <c r="BG248" s="163"/>
      <c r="BH248" s="68"/>
      <c r="BI248" s="68"/>
      <c r="BJ248" s="163"/>
      <c r="BK248" s="167"/>
      <c r="BL248" s="74"/>
      <c r="BM248" s="81" t="s">
        <v>607</v>
      </c>
      <c r="BN248" s="81" t="s">
        <v>565</v>
      </c>
    </row>
    <row r="249" spans="1:67" s="7" customFormat="1" ht="36" x14ac:dyDescent="0.55000000000000004">
      <c r="A249" s="158" t="s">
        <v>616</v>
      </c>
      <c r="B249" s="68">
        <v>499</v>
      </c>
      <c r="C249" s="68"/>
      <c r="D249" s="68"/>
      <c r="E249" s="68"/>
      <c r="F249" s="69" t="s">
        <v>541</v>
      </c>
      <c r="G249" s="159" t="s">
        <v>1208</v>
      </c>
      <c r="H249" s="68" t="s">
        <v>541</v>
      </c>
      <c r="I249" s="68" t="s">
        <v>618</v>
      </c>
      <c r="J249" s="104" t="s">
        <v>1668</v>
      </c>
      <c r="K249" s="89" t="s">
        <v>1351</v>
      </c>
      <c r="L249" s="68" t="s">
        <v>545</v>
      </c>
      <c r="M249" s="68" t="s">
        <v>545</v>
      </c>
      <c r="N249" s="72" t="s">
        <v>546</v>
      </c>
      <c r="O249" s="68"/>
      <c r="P249" s="288" t="s">
        <v>1668</v>
      </c>
      <c r="Q249" s="104"/>
      <c r="R249" s="104"/>
      <c r="S249" s="68"/>
      <c r="T249" s="89" t="s">
        <v>16</v>
      </c>
      <c r="U249" s="89"/>
      <c r="V249" s="159" t="s">
        <v>1208</v>
      </c>
      <c r="W249" s="89"/>
      <c r="X249" s="163"/>
      <c r="Y249" s="68" t="s">
        <v>13</v>
      </c>
      <c r="Z249" s="68"/>
      <c r="AA249" s="68"/>
      <c r="AB249" s="68"/>
      <c r="AC249" s="68">
        <v>1</v>
      </c>
      <c r="AD249" s="68">
        <v>0</v>
      </c>
      <c r="AE249" s="68">
        <v>-1</v>
      </c>
      <c r="AF249" s="77" t="s">
        <v>553</v>
      </c>
      <c r="AG249" s="78" t="s">
        <v>292</v>
      </c>
      <c r="AH249" s="79" t="s">
        <v>293</v>
      </c>
      <c r="AI249" s="193"/>
      <c r="AJ249" s="68"/>
      <c r="AK249" s="68"/>
      <c r="AL249" s="68" t="s">
        <v>301</v>
      </c>
      <c r="AM249" s="68" t="s">
        <v>301</v>
      </c>
      <c r="AN249" s="68"/>
      <c r="AO249" s="163"/>
      <c r="AP249" s="163"/>
      <c r="AQ249" s="163"/>
      <c r="AR249" s="163"/>
      <c r="AS249" s="68"/>
      <c r="AT249" s="68"/>
      <c r="AU249" s="68"/>
      <c r="AV249" s="68"/>
      <c r="AW249" s="68"/>
      <c r="AX249" s="68"/>
      <c r="AY249" s="68"/>
      <c r="AZ249" s="68"/>
      <c r="BA249" s="68"/>
      <c r="BB249" s="163"/>
      <c r="BC249" s="163"/>
      <c r="BD249" s="163"/>
      <c r="BE249" s="163"/>
      <c r="BF249" s="163"/>
      <c r="BG249" s="163"/>
      <c r="BH249" s="68"/>
      <c r="BI249" s="68"/>
      <c r="BJ249" s="163"/>
      <c r="BK249" s="167"/>
      <c r="BL249" s="167"/>
      <c r="BM249" s="81" t="s">
        <v>607</v>
      </c>
      <c r="BN249" s="81" t="s">
        <v>565</v>
      </c>
    </row>
    <row r="250" spans="1:67" s="7" customFormat="1" ht="36" x14ac:dyDescent="0.55000000000000004">
      <c r="A250" s="158" t="s">
        <v>616</v>
      </c>
      <c r="B250" s="68">
        <v>500</v>
      </c>
      <c r="C250" s="68"/>
      <c r="D250" s="68"/>
      <c r="E250" s="68"/>
      <c r="F250" s="69" t="s">
        <v>541</v>
      </c>
      <c r="G250" s="159" t="s">
        <v>1208</v>
      </c>
      <c r="H250" s="68" t="s">
        <v>541</v>
      </c>
      <c r="I250" s="68" t="s">
        <v>55</v>
      </c>
      <c r="J250" s="104" t="s">
        <v>1669</v>
      </c>
      <c r="K250" s="89" t="s">
        <v>1351</v>
      </c>
      <c r="L250" s="68" t="s">
        <v>545</v>
      </c>
      <c r="M250" s="68" t="s">
        <v>545</v>
      </c>
      <c r="N250" s="72" t="s">
        <v>546</v>
      </c>
      <c r="O250" s="68"/>
      <c r="P250" s="288" t="s">
        <v>1669</v>
      </c>
      <c r="Q250" s="104"/>
      <c r="R250" s="104"/>
      <c r="S250" s="68"/>
      <c r="T250" s="89" t="s">
        <v>16</v>
      </c>
      <c r="U250" s="89"/>
      <c r="V250" s="159" t="s">
        <v>1208</v>
      </c>
      <c r="W250" s="89"/>
      <c r="X250" s="163"/>
      <c r="Y250" s="68" t="s">
        <v>13</v>
      </c>
      <c r="Z250" s="68"/>
      <c r="AA250" s="68"/>
      <c r="AB250" s="68"/>
      <c r="AC250" s="68">
        <v>1</v>
      </c>
      <c r="AD250" s="68">
        <v>0</v>
      </c>
      <c r="AE250" s="68">
        <v>-1</v>
      </c>
      <c r="AF250" s="77" t="s">
        <v>553</v>
      </c>
      <c r="AG250" s="78" t="s">
        <v>292</v>
      </c>
      <c r="AH250" s="79" t="s">
        <v>293</v>
      </c>
      <c r="AI250" s="193"/>
      <c r="AJ250" s="68"/>
      <c r="AK250" s="68"/>
      <c r="AL250" s="68" t="s">
        <v>301</v>
      </c>
      <c r="AM250" s="68" t="s">
        <v>301</v>
      </c>
      <c r="AN250" s="68"/>
      <c r="AO250" s="163"/>
      <c r="AP250" s="163"/>
      <c r="AQ250" s="163"/>
      <c r="AR250" s="163"/>
      <c r="AS250" s="68"/>
      <c r="AT250" s="68"/>
      <c r="AU250" s="68"/>
      <c r="AV250" s="68"/>
      <c r="AW250" s="68"/>
      <c r="AX250" s="68"/>
      <c r="AY250" s="68"/>
      <c r="AZ250" s="68"/>
      <c r="BA250" s="68"/>
      <c r="BB250" s="163"/>
      <c r="BC250" s="163"/>
      <c r="BD250" s="163"/>
      <c r="BE250" s="163"/>
      <c r="BF250" s="163"/>
      <c r="BG250" s="163"/>
      <c r="BH250" s="68"/>
      <c r="BI250" s="68"/>
      <c r="BJ250" s="163"/>
      <c r="BK250" s="167"/>
      <c r="BL250" s="167"/>
      <c r="BM250" s="81" t="s">
        <v>607</v>
      </c>
      <c r="BN250" s="81" t="s">
        <v>565</v>
      </c>
    </row>
    <row r="251" spans="1:67" s="7" customFormat="1" ht="36" x14ac:dyDescent="0.55000000000000004">
      <c r="A251" s="158">
        <v>80</v>
      </c>
      <c r="B251" s="68">
        <v>501</v>
      </c>
      <c r="C251" s="68"/>
      <c r="D251" s="68"/>
      <c r="E251" s="68"/>
      <c r="F251" s="69" t="s">
        <v>541</v>
      </c>
      <c r="G251" s="159" t="s">
        <v>1208</v>
      </c>
      <c r="H251" s="68" t="s">
        <v>541</v>
      </c>
      <c r="I251" s="68" t="s">
        <v>118</v>
      </c>
      <c r="J251" s="104" t="s">
        <v>1669</v>
      </c>
      <c r="K251" s="89" t="s">
        <v>1351</v>
      </c>
      <c r="L251" s="68" t="s">
        <v>545</v>
      </c>
      <c r="M251" s="68" t="s">
        <v>545</v>
      </c>
      <c r="N251" s="72" t="s">
        <v>546</v>
      </c>
      <c r="O251" s="68"/>
      <c r="P251" s="288" t="s">
        <v>1669</v>
      </c>
      <c r="Q251" s="104"/>
      <c r="R251" s="104"/>
      <c r="S251" s="68"/>
      <c r="T251" s="89" t="s">
        <v>16</v>
      </c>
      <c r="U251" s="89"/>
      <c r="V251" s="159" t="s">
        <v>1208</v>
      </c>
      <c r="W251" s="89"/>
      <c r="X251" s="163"/>
      <c r="Y251" s="68" t="s">
        <v>13</v>
      </c>
      <c r="Z251" s="68"/>
      <c r="AA251" s="68"/>
      <c r="AB251" s="68"/>
      <c r="AC251" s="68">
        <v>1</v>
      </c>
      <c r="AD251" s="68">
        <v>0</v>
      </c>
      <c r="AE251" s="68">
        <v>-1</v>
      </c>
      <c r="AF251" s="77" t="s">
        <v>553</v>
      </c>
      <c r="AG251" s="78" t="s">
        <v>292</v>
      </c>
      <c r="AH251" s="79" t="s">
        <v>293</v>
      </c>
      <c r="AI251" s="193"/>
      <c r="AJ251" s="68"/>
      <c r="AK251" s="68"/>
      <c r="AL251" s="68" t="s">
        <v>301</v>
      </c>
      <c r="AM251" s="68" t="s">
        <v>301</v>
      </c>
      <c r="AN251" s="68"/>
      <c r="AO251" s="163"/>
      <c r="AP251" s="163"/>
      <c r="AQ251" s="163"/>
      <c r="AR251" s="163"/>
      <c r="AS251" s="68"/>
      <c r="AT251" s="68"/>
      <c r="AU251" s="68"/>
      <c r="AV251" s="68"/>
      <c r="AW251" s="68"/>
      <c r="AX251" s="68"/>
      <c r="AY251" s="68"/>
      <c r="AZ251" s="68"/>
      <c r="BA251" s="68"/>
      <c r="BB251" s="163"/>
      <c r="BC251" s="163"/>
      <c r="BD251" s="163"/>
      <c r="BE251" s="163"/>
      <c r="BF251" s="163"/>
      <c r="BG251" s="163"/>
      <c r="BH251" s="68"/>
      <c r="BI251" s="68"/>
      <c r="BJ251" s="163"/>
      <c r="BK251" s="167"/>
      <c r="BL251" s="167"/>
      <c r="BM251" s="81" t="s">
        <v>607</v>
      </c>
      <c r="BN251" s="81" t="s">
        <v>565</v>
      </c>
    </row>
    <row r="252" spans="1:67" s="7" customFormat="1" ht="16.5" customHeight="1" x14ac:dyDescent="0.55000000000000004">
      <c r="A252" s="158" t="s">
        <v>616</v>
      </c>
      <c r="B252" s="68">
        <v>502</v>
      </c>
      <c r="C252" s="68"/>
      <c r="D252" s="68"/>
      <c r="E252" s="68"/>
      <c r="F252" s="69" t="s">
        <v>541</v>
      </c>
      <c r="G252" s="159" t="s">
        <v>1208</v>
      </c>
      <c r="H252" s="68" t="s">
        <v>541</v>
      </c>
      <c r="I252" s="68" t="s">
        <v>618</v>
      </c>
      <c r="J252" s="104" t="s">
        <v>1669</v>
      </c>
      <c r="K252" s="89" t="s">
        <v>1351</v>
      </c>
      <c r="L252" s="68" t="s">
        <v>545</v>
      </c>
      <c r="M252" s="68" t="s">
        <v>545</v>
      </c>
      <c r="N252" s="72" t="s">
        <v>546</v>
      </c>
      <c r="O252" s="68"/>
      <c r="P252" s="288" t="s">
        <v>1669</v>
      </c>
      <c r="Q252" s="104"/>
      <c r="R252" s="104"/>
      <c r="S252" s="68"/>
      <c r="T252" s="89" t="s">
        <v>16</v>
      </c>
      <c r="U252" s="89"/>
      <c r="V252" s="159" t="s">
        <v>1208</v>
      </c>
      <c r="W252" s="89"/>
      <c r="X252" s="163"/>
      <c r="Y252" s="68" t="s">
        <v>13</v>
      </c>
      <c r="Z252" s="68"/>
      <c r="AA252" s="68"/>
      <c r="AB252" s="68"/>
      <c r="AC252" s="68">
        <v>1</v>
      </c>
      <c r="AD252" s="68">
        <v>0</v>
      </c>
      <c r="AE252" s="68">
        <v>-1</v>
      </c>
      <c r="AF252" s="77" t="s">
        <v>553</v>
      </c>
      <c r="AG252" s="78" t="s">
        <v>292</v>
      </c>
      <c r="AH252" s="79" t="s">
        <v>293</v>
      </c>
      <c r="AI252" s="193"/>
      <c r="AJ252" s="68"/>
      <c r="AK252" s="68"/>
      <c r="AL252" s="68" t="s">
        <v>301</v>
      </c>
      <c r="AM252" s="68" t="s">
        <v>301</v>
      </c>
      <c r="AN252" s="68"/>
      <c r="AO252" s="163"/>
      <c r="AP252" s="163"/>
      <c r="AQ252" s="163"/>
      <c r="AR252" s="163"/>
      <c r="AS252" s="68"/>
      <c r="AT252" s="68"/>
      <c r="AU252" s="68"/>
      <c r="AV252" s="68"/>
      <c r="AW252" s="68"/>
      <c r="AX252" s="68"/>
      <c r="AY252" s="68"/>
      <c r="AZ252" s="68"/>
      <c r="BA252" s="68"/>
      <c r="BB252" s="163"/>
      <c r="BC252" s="163"/>
      <c r="BD252" s="163"/>
      <c r="BE252" s="163"/>
      <c r="BF252" s="163"/>
      <c r="BG252" s="163"/>
      <c r="BH252" s="68"/>
      <c r="BI252" s="68"/>
      <c r="BJ252" s="163"/>
      <c r="BK252" s="167" t="s">
        <v>13</v>
      </c>
      <c r="BL252" s="167"/>
      <c r="BM252" s="17" t="s">
        <v>607</v>
      </c>
      <c r="BN252" s="81" t="s">
        <v>565</v>
      </c>
    </row>
    <row r="253" spans="1:67" s="7" customFormat="1" ht="36" x14ac:dyDescent="0.55000000000000004">
      <c r="A253" s="158">
        <v>84</v>
      </c>
      <c r="B253" s="68">
        <v>92</v>
      </c>
      <c r="C253" s="68" t="s">
        <v>840</v>
      </c>
      <c r="D253" s="68" t="s">
        <v>1198</v>
      </c>
      <c r="E253" s="68"/>
      <c r="F253" s="69" t="s">
        <v>541</v>
      </c>
      <c r="G253" s="159" t="s">
        <v>1208</v>
      </c>
      <c r="H253" s="68" t="s">
        <v>541</v>
      </c>
      <c r="I253" s="68" t="s">
        <v>618</v>
      </c>
      <c r="J253" s="104" t="s">
        <v>306</v>
      </c>
      <c r="K253" s="89" t="s">
        <v>1351</v>
      </c>
      <c r="L253" s="68" t="s">
        <v>545</v>
      </c>
      <c r="M253" s="68" t="s">
        <v>545</v>
      </c>
      <c r="N253" s="72" t="s">
        <v>546</v>
      </c>
      <c r="O253" s="68"/>
      <c r="P253" s="288" t="s">
        <v>306</v>
      </c>
      <c r="Q253" s="104"/>
      <c r="R253" s="104"/>
      <c r="S253" s="68"/>
      <c r="T253" s="89" t="s">
        <v>16</v>
      </c>
      <c r="U253" s="89"/>
      <c r="V253" s="159" t="s">
        <v>1208</v>
      </c>
      <c r="W253" s="89"/>
      <c r="X253" s="163"/>
      <c r="Y253" s="68" t="s">
        <v>13</v>
      </c>
      <c r="Z253" s="68"/>
      <c r="AA253" s="68"/>
      <c r="AB253" s="68"/>
      <c r="AC253" s="68">
        <v>0</v>
      </c>
      <c r="AD253" s="68">
        <v>1</v>
      </c>
      <c r="AE253" s="68">
        <v>1</v>
      </c>
      <c r="AF253" s="77" t="s">
        <v>553</v>
      </c>
      <c r="AG253" s="78" t="s">
        <v>292</v>
      </c>
      <c r="AH253" s="79" t="s">
        <v>293</v>
      </c>
      <c r="AI253" s="193"/>
      <c r="AJ253" s="68"/>
      <c r="AK253" s="68"/>
      <c r="AL253" s="68" t="s">
        <v>301</v>
      </c>
      <c r="AM253" s="68" t="s">
        <v>301</v>
      </c>
      <c r="AN253" s="68"/>
      <c r="AO253" s="163"/>
      <c r="AP253" s="163"/>
      <c r="AQ253" s="163"/>
      <c r="AR253" s="163"/>
      <c r="AS253" s="68"/>
      <c r="AT253" s="68"/>
      <c r="AU253" s="68"/>
      <c r="AV253" s="68"/>
      <c r="AW253" s="68"/>
      <c r="AX253" s="68"/>
      <c r="AY253" s="68"/>
      <c r="AZ253" s="68"/>
      <c r="BA253" s="68"/>
      <c r="BB253" s="163"/>
      <c r="BC253" s="163"/>
      <c r="BD253" s="163"/>
      <c r="BE253" s="163"/>
      <c r="BF253" s="163"/>
      <c r="BG253" s="163"/>
      <c r="BH253" s="68"/>
      <c r="BI253" s="68"/>
      <c r="BJ253" s="163" t="s">
        <v>1344</v>
      </c>
      <c r="BK253" s="167"/>
      <c r="BL253" s="167"/>
      <c r="BM253" s="81" t="s">
        <v>607</v>
      </c>
      <c r="BN253" s="81" t="s">
        <v>565</v>
      </c>
    </row>
    <row r="254" spans="1:67" s="7" customFormat="1" ht="36" x14ac:dyDescent="0.55000000000000004">
      <c r="A254" s="158" t="s">
        <v>616</v>
      </c>
      <c r="B254" s="68">
        <v>503</v>
      </c>
      <c r="C254" s="68"/>
      <c r="D254" s="68"/>
      <c r="E254" s="68"/>
      <c r="F254" s="69" t="s">
        <v>541</v>
      </c>
      <c r="G254" s="159" t="s">
        <v>1208</v>
      </c>
      <c r="H254" s="68" t="s">
        <v>541</v>
      </c>
      <c r="I254" s="68" t="s">
        <v>55</v>
      </c>
      <c r="J254" s="104" t="s">
        <v>306</v>
      </c>
      <c r="K254" s="89" t="s">
        <v>1351</v>
      </c>
      <c r="L254" s="68" t="s">
        <v>545</v>
      </c>
      <c r="M254" s="68" t="s">
        <v>545</v>
      </c>
      <c r="N254" s="72" t="s">
        <v>546</v>
      </c>
      <c r="O254" s="68"/>
      <c r="P254" s="288" t="s">
        <v>306</v>
      </c>
      <c r="Q254" s="104"/>
      <c r="R254" s="104"/>
      <c r="S254" s="68"/>
      <c r="T254" s="89" t="s">
        <v>16</v>
      </c>
      <c r="U254" s="89"/>
      <c r="V254" s="159" t="s">
        <v>1208</v>
      </c>
      <c r="W254" s="89"/>
      <c r="X254" s="163"/>
      <c r="Y254" s="68" t="s">
        <v>13</v>
      </c>
      <c r="Z254" s="68"/>
      <c r="AA254" s="125"/>
      <c r="AB254" s="68"/>
      <c r="AC254" s="68">
        <v>1</v>
      </c>
      <c r="AD254" s="68">
        <v>0</v>
      </c>
      <c r="AE254" s="68">
        <v>-1</v>
      </c>
      <c r="AF254" s="77" t="s">
        <v>553</v>
      </c>
      <c r="AG254" s="78" t="s">
        <v>292</v>
      </c>
      <c r="AH254" s="79" t="s">
        <v>293</v>
      </c>
      <c r="AI254" s="193"/>
      <c r="AJ254" s="68"/>
      <c r="AK254" s="68"/>
      <c r="AL254" s="68" t="s">
        <v>301</v>
      </c>
      <c r="AM254" s="68" t="s">
        <v>301</v>
      </c>
      <c r="AN254" s="68"/>
      <c r="AO254" s="163"/>
      <c r="AP254" s="163"/>
      <c r="AQ254" s="163"/>
      <c r="AR254" s="163"/>
      <c r="AS254" s="68"/>
      <c r="AT254" s="68"/>
      <c r="AU254" s="68"/>
      <c r="AV254" s="68"/>
      <c r="AW254" s="68"/>
      <c r="AX254" s="68"/>
      <c r="AY254" s="68"/>
      <c r="AZ254" s="68"/>
      <c r="BA254" s="68"/>
      <c r="BB254" s="163"/>
      <c r="BC254" s="163"/>
      <c r="BD254" s="163"/>
      <c r="BE254" s="163"/>
      <c r="BF254" s="163"/>
      <c r="BG254" s="163"/>
      <c r="BH254" s="68"/>
      <c r="BI254" s="68"/>
      <c r="BJ254" s="163"/>
      <c r="BK254" s="167"/>
      <c r="BL254" s="167"/>
      <c r="BM254" s="81" t="s">
        <v>607</v>
      </c>
      <c r="BN254" s="81" t="s">
        <v>565</v>
      </c>
    </row>
    <row r="255" spans="1:67" s="7" customFormat="1" ht="22.5" customHeight="1" x14ac:dyDescent="0.55000000000000004">
      <c r="A255" s="158" t="s">
        <v>616</v>
      </c>
      <c r="B255" s="68">
        <v>506</v>
      </c>
      <c r="C255" s="68"/>
      <c r="D255" s="68"/>
      <c r="E255" s="68"/>
      <c r="F255" s="69" t="s">
        <v>541</v>
      </c>
      <c r="G255" s="159" t="s">
        <v>1208</v>
      </c>
      <c r="H255" s="68" t="s">
        <v>541</v>
      </c>
      <c r="I255" s="68" t="s">
        <v>618</v>
      </c>
      <c r="J255" s="104" t="s">
        <v>296</v>
      </c>
      <c r="K255" s="89" t="s">
        <v>1351</v>
      </c>
      <c r="L255" s="68" t="s">
        <v>545</v>
      </c>
      <c r="M255" s="68" t="s">
        <v>545</v>
      </c>
      <c r="N255" s="72" t="s">
        <v>546</v>
      </c>
      <c r="O255" s="68"/>
      <c r="P255" s="288" t="s">
        <v>296</v>
      </c>
      <c r="Q255" s="104"/>
      <c r="R255" s="104"/>
      <c r="S255" s="68"/>
      <c r="T255" s="89" t="s">
        <v>16</v>
      </c>
      <c r="U255" s="89"/>
      <c r="V255" s="159" t="s">
        <v>1208</v>
      </c>
      <c r="W255" s="89"/>
      <c r="X255" s="163"/>
      <c r="Y255" s="68" t="s">
        <v>13</v>
      </c>
      <c r="Z255" s="75"/>
      <c r="AA255" s="68"/>
      <c r="AB255" s="97"/>
      <c r="AC255" s="68">
        <v>1</v>
      </c>
      <c r="AD255" s="68">
        <v>0</v>
      </c>
      <c r="AE255" s="68">
        <v>-1</v>
      </c>
      <c r="AF255" s="77" t="s">
        <v>553</v>
      </c>
      <c r="AG255" s="78" t="s">
        <v>292</v>
      </c>
      <c r="AH255" s="79" t="s">
        <v>293</v>
      </c>
      <c r="AI255" s="193"/>
      <c r="AJ255" s="68"/>
      <c r="AK255" s="68"/>
      <c r="AL255" s="68" t="s">
        <v>301</v>
      </c>
      <c r="AM255" s="68" t="s">
        <v>301</v>
      </c>
      <c r="AN255" s="68"/>
      <c r="AO255" s="163"/>
      <c r="AP255" s="163"/>
      <c r="AQ255" s="163"/>
      <c r="AR255" s="163"/>
      <c r="AS255" s="68"/>
      <c r="AT255" s="68"/>
      <c r="AU255" s="68"/>
      <c r="AV255" s="68"/>
      <c r="AW255" s="68"/>
      <c r="AX255" s="68"/>
      <c r="AY255" s="68"/>
      <c r="AZ255" s="68"/>
      <c r="BA255" s="68"/>
      <c r="BB255" s="163"/>
      <c r="BC255" s="163"/>
      <c r="BD255" s="163"/>
      <c r="BE255" s="163"/>
      <c r="BF255" s="163"/>
      <c r="BG255" s="163"/>
      <c r="BH255" s="68"/>
      <c r="BI255" s="68"/>
      <c r="BJ255" s="163"/>
      <c r="BK255" s="167"/>
      <c r="BL255" s="167"/>
      <c r="BM255" s="81" t="s">
        <v>607</v>
      </c>
      <c r="BN255" s="81" t="s">
        <v>565</v>
      </c>
    </row>
    <row r="256" spans="1:67" s="7" customFormat="1" ht="22.5" customHeight="1" x14ac:dyDescent="0.55000000000000004">
      <c r="A256" s="158">
        <v>88</v>
      </c>
      <c r="B256" s="68">
        <v>504</v>
      </c>
      <c r="C256" s="68"/>
      <c r="D256" s="68"/>
      <c r="E256" s="68"/>
      <c r="F256" s="69" t="s">
        <v>541</v>
      </c>
      <c r="G256" s="159" t="s">
        <v>1208</v>
      </c>
      <c r="H256" s="68" t="s">
        <v>541</v>
      </c>
      <c r="I256" s="68" t="s">
        <v>55</v>
      </c>
      <c r="J256" s="104" t="s">
        <v>296</v>
      </c>
      <c r="K256" s="89" t="s">
        <v>1351</v>
      </c>
      <c r="L256" s="68" t="s">
        <v>545</v>
      </c>
      <c r="M256" s="68" t="s">
        <v>545</v>
      </c>
      <c r="N256" s="72" t="s">
        <v>546</v>
      </c>
      <c r="O256" s="68"/>
      <c r="P256" s="288" t="s">
        <v>296</v>
      </c>
      <c r="Q256" s="104"/>
      <c r="R256" s="104"/>
      <c r="S256" s="68"/>
      <c r="T256" s="89" t="s">
        <v>16</v>
      </c>
      <c r="U256" s="89"/>
      <c r="V256" s="159" t="s">
        <v>1208</v>
      </c>
      <c r="W256" s="89"/>
      <c r="X256" s="163"/>
      <c r="Y256" s="68" t="s">
        <v>13</v>
      </c>
      <c r="Z256" s="75"/>
      <c r="AA256" s="68"/>
      <c r="AB256" s="97"/>
      <c r="AC256" s="68">
        <v>1</v>
      </c>
      <c r="AD256" s="68">
        <v>0</v>
      </c>
      <c r="AE256" s="68">
        <v>-1</v>
      </c>
      <c r="AF256" s="77" t="s">
        <v>553</v>
      </c>
      <c r="AG256" s="78" t="s">
        <v>292</v>
      </c>
      <c r="AH256" s="79" t="s">
        <v>293</v>
      </c>
      <c r="AI256" s="193"/>
      <c r="AJ256" s="68"/>
      <c r="AK256" s="68"/>
      <c r="AL256" s="68" t="s">
        <v>301</v>
      </c>
      <c r="AM256" s="68" t="s">
        <v>301</v>
      </c>
      <c r="AN256" s="68"/>
      <c r="AO256" s="163"/>
      <c r="AP256" s="163"/>
      <c r="AQ256" s="163"/>
      <c r="AR256" s="163"/>
      <c r="AS256" s="68"/>
      <c r="AT256" s="68"/>
      <c r="AU256" s="68"/>
      <c r="AV256" s="68"/>
      <c r="AW256" s="68"/>
      <c r="AX256" s="68"/>
      <c r="AY256" s="68"/>
      <c r="AZ256" s="68"/>
      <c r="BA256" s="68"/>
      <c r="BB256" s="163"/>
      <c r="BC256" s="163"/>
      <c r="BD256" s="163"/>
      <c r="BE256" s="163"/>
      <c r="BF256" s="163"/>
      <c r="BG256" s="163"/>
      <c r="BH256" s="68"/>
      <c r="BI256" s="68"/>
      <c r="BJ256" s="163"/>
      <c r="BK256" s="167"/>
      <c r="BL256" s="167"/>
      <c r="BM256" s="81" t="s">
        <v>607</v>
      </c>
      <c r="BN256" s="81" t="s">
        <v>565</v>
      </c>
      <c r="BO256" s="22"/>
    </row>
    <row r="257" spans="1:67" s="22" customFormat="1" ht="57" customHeight="1" x14ac:dyDescent="0.55000000000000004">
      <c r="A257" s="158" t="s">
        <v>616</v>
      </c>
      <c r="B257" s="68">
        <v>509</v>
      </c>
      <c r="C257" s="68"/>
      <c r="D257" s="68"/>
      <c r="E257" s="68"/>
      <c r="F257" s="69" t="s">
        <v>541</v>
      </c>
      <c r="G257" s="159" t="s">
        <v>1208</v>
      </c>
      <c r="H257" s="68" t="s">
        <v>541</v>
      </c>
      <c r="I257" s="68" t="s">
        <v>618</v>
      </c>
      <c r="J257" s="104" t="s">
        <v>299</v>
      </c>
      <c r="K257" s="89" t="s">
        <v>1351</v>
      </c>
      <c r="L257" s="68" t="s">
        <v>545</v>
      </c>
      <c r="M257" s="68" t="s">
        <v>545</v>
      </c>
      <c r="N257" s="72" t="s">
        <v>546</v>
      </c>
      <c r="O257" s="68"/>
      <c r="P257" s="288" t="s">
        <v>299</v>
      </c>
      <c r="Q257" s="104"/>
      <c r="R257" s="104"/>
      <c r="S257" s="68"/>
      <c r="T257" s="89" t="s">
        <v>16</v>
      </c>
      <c r="U257" s="89"/>
      <c r="V257" s="159" t="s">
        <v>1208</v>
      </c>
      <c r="W257" s="89"/>
      <c r="X257" s="163"/>
      <c r="Y257" s="68" t="s">
        <v>13</v>
      </c>
      <c r="Z257" s="75"/>
      <c r="AA257" s="68"/>
      <c r="AB257" s="97"/>
      <c r="AC257" s="68">
        <v>1</v>
      </c>
      <c r="AD257" s="68">
        <v>0</v>
      </c>
      <c r="AE257" s="68">
        <v>-1</v>
      </c>
      <c r="AF257" s="77" t="s">
        <v>553</v>
      </c>
      <c r="AG257" s="78" t="s">
        <v>292</v>
      </c>
      <c r="AH257" s="79" t="s">
        <v>293</v>
      </c>
      <c r="AI257" s="193"/>
      <c r="AJ257" s="68"/>
      <c r="AK257" s="68"/>
      <c r="AL257" s="68" t="s">
        <v>301</v>
      </c>
      <c r="AM257" s="68" t="s">
        <v>301</v>
      </c>
      <c r="AN257" s="68"/>
      <c r="AO257" s="163"/>
      <c r="AP257" s="163"/>
      <c r="AQ257" s="163"/>
      <c r="AR257" s="163"/>
      <c r="AS257" s="68"/>
      <c r="AT257" s="68"/>
      <c r="AU257" s="68"/>
      <c r="AV257" s="68"/>
      <c r="AW257" s="68"/>
      <c r="AX257" s="68"/>
      <c r="AY257" s="68"/>
      <c r="AZ257" s="68"/>
      <c r="BA257" s="68"/>
      <c r="BB257" s="163"/>
      <c r="BC257" s="163"/>
      <c r="BD257" s="163"/>
      <c r="BE257" s="163"/>
      <c r="BF257" s="163"/>
      <c r="BG257" s="163"/>
      <c r="BH257" s="68"/>
      <c r="BI257" s="68"/>
      <c r="BJ257" s="163"/>
      <c r="BK257" s="167"/>
      <c r="BL257" s="167"/>
      <c r="BM257" s="81" t="s">
        <v>607</v>
      </c>
      <c r="BN257" s="81" t="s">
        <v>565</v>
      </c>
      <c r="BO257" s="7"/>
    </row>
    <row r="258" spans="1:67" s="7" customFormat="1" ht="22.5" customHeight="1" x14ac:dyDescent="0.55000000000000004">
      <c r="A258" s="158">
        <v>94</v>
      </c>
      <c r="B258" s="68">
        <v>507</v>
      </c>
      <c r="C258" s="68"/>
      <c r="D258" s="68"/>
      <c r="E258" s="68"/>
      <c r="F258" s="69" t="s">
        <v>541</v>
      </c>
      <c r="G258" s="159" t="s">
        <v>1208</v>
      </c>
      <c r="H258" s="68" t="s">
        <v>541</v>
      </c>
      <c r="I258" s="68" t="s">
        <v>55</v>
      </c>
      <c r="J258" s="104" t="s">
        <v>299</v>
      </c>
      <c r="K258" s="89" t="s">
        <v>1351</v>
      </c>
      <c r="L258" s="68" t="s">
        <v>545</v>
      </c>
      <c r="M258" s="68" t="s">
        <v>545</v>
      </c>
      <c r="N258" s="72" t="s">
        <v>546</v>
      </c>
      <c r="O258" s="68"/>
      <c r="P258" s="288" t="s">
        <v>299</v>
      </c>
      <c r="Q258" s="104"/>
      <c r="R258" s="104"/>
      <c r="S258" s="68"/>
      <c r="T258" s="89" t="s">
        <v>16</v>
      </c>
      <c r="U258" s="89"/>
      <c r="V258" s="159" t="s">
        <v>1208</v>
      </c>
      <c r="W258" s="89"/>
      <c r="X258" s="163"/>
      <c r="Y258" s="68" t="s">
        <v>13</v>
      </c>
      <c r="Z258" s="75"/>
      <c r="AA258" s="68"/>
      <c r="AB258" s="97"/>
      <c r="AC258" s="68">
        <v>1</v>
      </c>
      <c r="AD258" s="68">
        <v>0</v>
      </c>
      <c r="AE258" s="68">
        <v>-1</v>
      </c>
      <c r="AF258" s="77" t="s">
        <v>553</v>
      </c>
      <c r="AG258" s="78" t="s">
        <v>292</v>
      </c>
      <c r="AH258" s="79" t="s">
        <v>293</v>
      </c>
      <c r="AI258" s="193"/>
      <c r="AJ258" s="68"/>
      <c r="AK258" s="68"/>
      <c r="AL258" s="68" t="s">
        <v>301</v>
      </c>
      <c r="AM258" s="68" t="s">
        <v>301</v>
      </c>
      <c r="AN258" s="68"/>
      <c r="AO258" s="163"/>
      <c r="AP258" s="163"/>
      <c r="AQ258" s="163"/>
      <c r="AR258" s="163"/>
      <c r="AS258" s="68"/>
      <c r="AT258" s="68"/>
      <c r="AU258" s="68"/>
      <c r="AV258" s="68"/>
      <c r="AW258" s="68"/>
      <c r="AX258" s="68"/>
      <c r="AY258" s="68"/>
      <c r="AZ258" s="68"/>
      <c r="BA258" s="68"/>
      <c r="BB258" s="163"/>
      <c r="BC258" s="163"/>
      <c r="BD258" s="163"/>
      <c r="BE258" s="163"/>
      <c r="BF258" s="163"/>
      <c r="BG258" s="163"/>
      <c r="BH258" s="68"/>
      <c r="BI258" s="68"/>
      <c r="BJ258" s="163"/>
      <c r="BK258" s="167"/>
      <c r="BL258" s="167"/>
      <c r="BM258" s="81" t="s">
        <v>607</v>
      </c>
      <c r="BN258" s="81" t="s">
        <v>565</v>
      </c>
    </row>
    <row r="259" spans="1:67" s="7" customFormat="1" ht="22.5" customHeight="1" x14ac:dyDescent="0.55000000000000004">
      <c r="A259" s="84">
        <v>66</v>
      </c>
      <c r="B259" s="68">
        <v>512</v>
      </c>
      <c r="C259" s="68"/>
      <c r="D259" s="68"/>
      <c r="E259" s="68"/>
      <c r="F259" s="69" t="s">
        <v>541</v>
      </c>
      <c r="G259" s="159" t="s">
        <v>1208</v>
      </c>
      <c r="H259" s="68" t="s">
        <v>541</v>
      </c>
      <c r="I259" s="68" t="s">
        <v>618</v>
      </c>
      <c r="J259" s="104" t="s">
        <v>302</v>
      </c>
      <c r="K259" s="89" t="s">
        <v>1351</v>
      </c>
      <c r="L259" s="68" t="s">
        <v>545</v>
      </c>
      <c r="M259" s="68" t="s">
        <v>545</v>
      </c>
      <c r="N259" s="72" t="s">
        <v>546</v>
      </c>
      <c r="O259" s="68"/>
      <c r="P259" s="288" t="s">
        <v>302</v>
      </c>
      <c r="Q259" s="104"/>
      <c r="R259" s="104"/>
      <c r="S259" s="68"/>
      <c r="T259" s="89" t="s">
        <v>16</v>
      </c>
      <c r="U259" s="89"/>
      <c r="V259" s="159" t="s">
        <v>1208</v>
      </c>
      <c r="W259" s="89"/>
      <c r="X259" s="163"/>
      <c r="Y259" s="68" t="s">
        <v>13</v>
      </c>
      <c r="Z259" s="75"/>
      <c r="AA259" s="68"/>
      <c r="AB259" s="97"/>
      <c r="AC259" s="68">
        <v>1</v>
      </c>
      <c r="AD259" s="68">
        <v>0</v>
      </c>
      <c r="AE259" s="68">
        <v>-1</v>
      </c>
      <c r="AF259" s="77" t="s">
        <v>553</v>
      </c>
      <c r="AG259" s="78" t="s">
        <v>292</v>
      </c>
      <c r="AH259" s="79" t="s">
        <v>293</v>
      </c>
      <c r="AI259" s="193"/>
      <c r="AJ259" s="68"/>
      <c r="AK259" s="68"/>
      <c r="AL259" s="68" t="s">
        <v>301</v>
      </c>
      <c r="AM259" s="68" t="s">
        <v>301</v>
      </c>
      <c r="AN259" s="68"/>
      <c r="AO259" s="163"/>
      <c r="AP259" s="163"/>
      <c r="AQ259" s="163"/>
      <c r="AR259" s="163"/>
      <c r="AS259" s="68"/>
      <c r="AT259" s="68"/>
      <c r="AU259" s="68"/>
      <c r="AV259" s="68"/>
      <c r="AW259" s="68"/>
      <c r="AX259" s="68"/>
      <c r="AY259" s="68"/>
      <c r="AZ259" s="68"/>
      <c r="BA259" s="68"/>
      <c r="BB259" s="163"/>
      <c r="BC259" s="163"/>
      <c r="BD259" s="163"/>
      <c r="BE259" s="163"/>
      <c r="BF259" s="163"/>
      <c r="BG259" s="163"/>
      <c r="BH259" s="68"/>
      <c r="BI259" s="68"/>
      <c r="BJ259" s="163"/>
      <c r="BK259" s="167"/>
      <c r="BL259" s="167"/>
      <c r="BM259" s="81" t="s">
        <v>607</v>
      </c>
      <c r="BN259" s="81" t="s">
        <v>565</v>
      </c>
    </row>
    <row r="260" spans="1:67" s="7" customFormat="1" ht="21" customHeight="1" x14ac:dyDescent="0.55000000000000004">
      <c r="A260" s="158" t="s">
        <v>616</v>
      </c>
      <c r="B260" s="68">
        <v>510</v>
      </c>
      <c r="C260" s="68"/>
      <c r="D260" s="68"/>
      <c r="E260" s="68"/>
      <c r="F260" s="69" t="s">
        <v>541</v>
      </c>
      <c r="G260" s="159" t="s">
        <v>1208</v>
      </c>
      <c r="H260" s="68" t="s">
        <v>541</v>
      </c>
      <c r="I260" s="68" t="s">
        <v>55</v>
      </c>
      <c r="J260" s="104" t="s">
        <v>302</v>
      </c>
      <c r="K260" s="89" t="s">
        <v>1351</v>
      </c>
      <c r="L260" s="68" t="s">
        <v>545</v>
      </c>
      <c r="M260" s="68" t="s">
        <v>545</v>
      </c>
      <c r="N260" s="72" t="s">
        <v>546</v>
      </c>
      <c r="O260" s="68"/>
      <c r="P260" s="288" t="s">
        <v>302</v>
      </c>
      <c r="Q260" s="104"/>
      <c r="R260" s="104"/>
      <c r="S260" s="68"/>
      <c r="T260" s="89" t="s">
        <v>16</v>
      </c>
      <c r="U260" s="89"/>
      <c r="V260" s="159" t="s">
        <v>1208</v>
      </c>
      <c r="W260" s="89"/>
      <c r="X260" s="163"/>
      <c r="Y260" s="68" t="s">
        <v>13</v>
      </c>
      <c r="Z260" s="75"/>
      <c r="AA260" s="68"/>
      <c r="AB260" s="97"/>
      <c r="AC260" s="68">
        <v>1</v>
      </c>
      <c r="AD260" s="68">
        <v>0</v>
      </c>
      <c r="AE260" s="68">
        <v>-1</v>
      </c>
      <c r="AF260" s="77" t="s">
        <v>553</v>
      </c>
      <c r="AG260" s="78" t="s">
        <v>292</v>
      </c>
      <c r="AH260" s="79" t="s">
        <v>293</v>
      </c>
      <c r="AI260" s="193"/>
      <c r="AJ260" s="68"/>
      <c r="AK260" s="68"/>
      <c r="AL260" s="68" t="s">
        <v>301</v>
      </c>
      <c r="AM260" s="68" t="s">
        <v>301</v>
      </c>
      <c r="AN260" s="68"/>
      <c r="AO260" s="163"/>
      <c r="AP260" s="163"/>
      <c r="AQ260" s="163"/>
      <c r="AR260" s="163"/>
      <c r="AS260" s="68"/>
      <c r="AT260" s="68"/>
      <c r="AU260" s="68"/>
      <c r="AV260" s="68"/>
      <c r="AW260" s="68"/>
      <c r="AX260" s="68"/>
      <c r="AY260" s="68"/>
      <c r="AZ260" s="68"/>
      <c r="BA260" s="68"/>
      <c r="BB260" s="163"/>
      <c r="BC260" s="163"/>
      <c r="BD260" s="163"/>
      <c r="BE260" s="163"/>
      <c r="BF260" s="163"/>
      <c r="BG260" s="163"/>
      <c r="BH260" s="68"/>
      <c r="BI260" s="68"/>
      <c r="BJ260" s="163"/>
      <c r="BK260" s="167"/>
      <c r="BL260" s="167"/>
      <c r="BM260" s="81" t="s">
        <v>607</v>
      </c>
      <c r="BN260" s="81" t="s">
        <v>565</v>
      </c>
    </row>
    <row r="261" spans="1:67" s="7" customFormat="1" ht="90" customHeight="1" x14ac:dyDescent="0.55000000000000004">
      <c r="A261" s="158">
        <v>81</v>
      </c>
      <c r="B261" s="68">
        <v>81</v>
      </c>
      <c r="C261" s="68" t="s">
        <v>840</v>
      </c>
      <c r="D261" s="68" t="s">
        <v>1670</v>
      </c>
      <c r="E261" s="68" t="s">
        <v>1671</v>
      </c>
      <c r="F261" s="69" t="s">
        <v>541</v>
      </c>
      <c r="G261" s="159" t="s">
        <v>1208</v>
      </c>
      <c r="H261" s="68" t="s">
        <v>541</v>
      </c>
      <c r="I261" s="68" t="s">
        <v>618</v>
      </c>
      <c r="J261" s="104" t="s">
        <v>304</v>
      </c>
      <c r="K261" s="89" t="s">
        <v>1351</v>
      </c>
      <c r="L261" s="68" t="s">
        <v>545</v>
      </c>
      <c r="M261" s="68" t="s">
        <v>545</v>
      </c>
      <c r="N261" s="72" t="s">
        <v>546</v>
      </c>
      <c r="O261" s="68"/>
      <c r="P261" s="89" t="s">
        <v>1672</v>
      </c>
      <c r="Q261" s="104"/>
      <c r="R261" s="104"/>
      <c r="S261" s="68"/>
      <c r="T261" s="89" t="s">
        <v>16</v>
      </c>
      <c r="U261" s="89"/>
      <c r="V261" s="159" t="s">
        <v>1208</v>
      </c>
      <c r="W261" s="89"/>
      <c r="X261" s="163"/>
      <c r="Y261" s="68" t="s">
        <v>13</v>
      </c>
      <c r="Z261" s="75" t="s">
        <v>990</v>
      </c>
      <c r="AA261" s="68"/>
      <c r="AB261" s="97"/>
      <c r="AC261" s="68">
        <v>0</v>
      </c>
      <c r="AD261" s="68">
        <v>1</v>
      </c>
      <c r="AE261" s="68">
        <v>1</v>
      </c>
      <c r="AF261" s="77" t="s">
        <v>553</v>
      </c>
      <c r="AG261" s="78" t="s">
        <v>292</v>
      </c>
      <c r="AH261" s="79" t="s">
        <v>293</v>
      </c>
      <c r="AI261" s="193"/>
      <c r="AJ261" s="68"/>
      <c r="AK261" s="68"/>
      <c r="AL261" s="68" t="s">
        <v>301</v>
      </c>
      <c r="AM261" s="68" t="s">
        <v>301</v>
      </c>
      <c r="AN261" s="68"/>
      <c r="AO261" s="163"/>
      <c r="AP261" s="163"/>
      <c r="AQ261" s="163"/>
      <c r="AR261" s="163"/>
      <c r="AS261" s="68"/>
      <c r="AT261" s="68"/>
      <c r="AU261" s="68"/>
      <c r="AV261" s="68"/>
      <c r="AW261" s="68"/>
      <c r="AX261" s="68"/>
      <c r="AY261" s="68"/>
      <c r="AZ261" s="68"/>
      <c r="BA261" s="68"/>
      <c r="BB261" s="163"/>
      <c r="BC261" s="163"/>
      <c r="BD261" s="163"/>
      <c r="BE261" s="163"/>
      <c r="BF261" s="163"/>
      <c r="BG261" s="163"/>
      <c r="BH261" s="68"/>
      <c r="BI261" s="68"/>
      <c r="BJ261" s="163" t="s">
        <v>1344</v>
      </c>
      <c r="BK261" s="167"/>
      <c r="BL261" s="167"/>
      <c r="BM261" s="81" t="s">
        <v>607</v>
      </c>
      <c r="BN261" s="81" t="s">
        <v>565</v>
      </c>
    </row>
    <row r="262" spans="1:67" s="280" customFormat="1" ht="54" customHeight="1" x14ac:dyDescent="0.55000000000000004">
      <c r="A262" s="158" t="s">
        <v>616</v>
      </c>
      <c r="B262" s="68">
        <v>135</v>
      </c>
      <c r="C262" s="68" t="s">
        <v>55</v>
      </c>
      <c r="D262" s="68" t="s">
        <v>1673</v>
      </c>
      <c r="E262" s="68" t="s">
        <v>1674</v>
      </c>
      <c r="F262" s="69" t="s">
        <v>541</v>
      </c>
      <c r="G262" s="159" t="s">
        <v>1208</v>
      </c>
      <c r="H262" s="68" t="s">
        <v>541</v>
      </c>
      <c r="I262" s="68" t="s">
        <v>55</v>
      </c>
      <c r="J262" s="104" t="s">
        <v>304</v>
      </c>
      <c r="K262" s="89" t="s">
        <v>1351</v>
      </c>
      <c r="L262" s="68" t="s">
        <v>545</v>
      </c>
      <c r="M262" s="68" t="s">
        <v>545</v>
      </c>
      <c r="N262" s="72" t="s">
        <v>546</v>
      </c>
      <c r="O262" s="68"/>
      <c r="P262" s="89" t="s">
        <v>1675</v>
      </c>
      <c r="Q262" s="104"/>
      <c r="R262" s="104"/>
      <c r="S262" s="68"/>
      <c r="T262" s="89" t="s">
        <v>16</v>
      </c>
      <c r="U262" s="89"/>
      <c r="V262" s="159" t="s">
        <v>1208</v>
      </c>
      <c r="W262" s="89"/>
      <c r="X262" s="163"/>
      <c r="Y262" s="68" t="s">
        <v>13</v>
      </c>
      <c r="Z262" s="75" t="s">
        <v>990</v>
      </c>
      <c r="AA262" s="68"/>
      <c r="AB262" s="97"/>
      <c r="AC262" s="68">
        <v>0</v>
      </c>
      <c r="AD262" s="68">
        <v>1</v>
      </c>
      <c r="AE262" s="68">
        <v>1</v>
      </c>
      <c r="AF262" s="77" t="s">
        <v>553</v>
      </c>
      <c r="AG262" s="78" t="s">
        <v>292</v>
      </c>
      <c r="AH262" s="79" t="s">
        <v>293</v>
      </c>
      <c r="AI262" s="193"/>
      <c r="AJ262" s="68"/>
      <c r="AK262" s="68"/>
      <c r="AL262" s="68" t="s">
        <v>301</v>
      </c>
      <c r="AM262" s="68" t="s">
        <v>301</v>
      </c>
      <c r="AN262" s="68"/>
      <c r="AO262" s="163"/>
      <c r="AP262" s="163"/>
      <c r="AQ262" s="163"/>
      <c r="AR262" s="163"/>
      <c r="AS262" s="68"/>
      <c r="AT262" s="68"/>
      <c r="AU262" s="68"/>
      <c r="AV262" s="68"/>
      <c r="AW262" s="68"/>
      <c r="AX262" s="68"/>
      <c r="AY262" s="68"/>
      <c r="AZ262" s="68"/>
      <c r="BA262" s="68"/>
      <c r="BB262" s="163"/>
      <c r="BC262" s="163"/>
      <c r="BD262" s="163"/>
      <c r="BE262" s="163"/>
      <c r="BF262" s="163"/>
      <c r="BG262" s="163"/>
      <c r="BH262" s="68"/>
      <c r="BI262" s="68"/>
      <c r="BJ262" s="163"/>
      <c r="BK262" s="167"/>
      <c r="BL262" s="167"/>
      <c r="BM262" s="81" t="s">
        <v>607</v>
      </c>
      <c r="BN262" s="81" t="s">
        <v>565</v>
      </c>
    </row>
    <row r="263" spans="1:67" s="7" customFormat="1" ht="36" customHeight="1" x14ac:dyDescent="0.55000000000000004">
      <c r="A263" s="158">
        <v>38</v>
      </c>
      <c r="B263" s="68">
        <v>66</v>
      </c>
      <c r="C263" s="68" t="s">
        <v>840</v>
      </c>
      <c r="D263" s="68" t="s">
        <v>1067</v>
      </c>
      <c r="E263" s="68" t="s">
        <v>1676</v>
      </c>
      <c r="F263" s="69" t="s">
        <v>1664</v>
      </c>
      <c r="G263" s="328" t="s">
        <v>1208</v>
      </c>
      <c r="H263" s="68" t="s">
        <v>70</v>
      </c>
      <c r="I263" s="68" t="s">
        <v>55</v>
      </c>
      <c r="J263" s="89" t="s">
        <v>1677</v>
      </c>
      <c r="K263" s="319" t="s">
        <v>1210</v>
      </c>
      <c r="L263" s="68" t="s">
        <v>545</v>
      </c>
      <c r="M263" s="68" t="s">
        <v>545</v>
      </c>
      <c r="N263" s="78" t="s">
        <v>199</v>
      </c>
      <c r="O263" s="68"/>
      <c r="P263" s="161" t="s">
        <v>1677</v>
      </c>
      <c r="Q263" s="89"/>
      <c r="R263" s="89"/>
      <c r="S263" s="68"/>
      <c r="T263" s="89" t="s">
        <v>16</v>
      </c>
      <c r="U263" s="89"/>
      <c r="V263" s="159" t="s">
        <v>1208</v>
      </c>
      <c r="W263" s="89"/>
      <c r="X263" s="163"/>
      <c r="Y263" s="74" t="s">
        <v>16</v>
      </c>
      <c r="Z263" s="75" t="s">
        <v>990</v>
      </c>
      <c r="AA263" s="68"/>
      <c r="AB263" s="76"/>
      <c r="AC263" s="68">
        <v>0</v>
      </c>
      <c r="AD263" s="68">
        <v>1</v>
      </c>
      <c r="AE263" s="68">
        <v>1</v>
      </c>
      <c r="AF263" s="77" t="s">
        <v>553</v>
      </c>
      <c r="AG263" s="78" t="s">
        <v>199</v>
      </c>
      <c r="AH263" s="78" t="s">
        <v>317</v>
      </c>
      <c r="AI263" s="193"/>
      <c r="AJ263" s="68"/>
      <c r="AK263" s="78" t="s">
        <v>554</v>
      </c>
      <c r="AL263" s="68" t="s">
        <v>627</v>
      </c>
      <c r="AM263" s="68"/>
      <c r="AN263" s="68"/>
      <c r="AO263" s="163"/>
      <c r="AP263" s="163"/>
      <c r="AQ263" s="163"/>
      <c r="AR263" s="163"/>
      <c r="AS263" s="68"/>
      <c r="AT263" s="74"/>
      <c r="AU263" s="70" t="s">
        <v>1678</v>
      </c>
      <c r="AV263" s="70" t="s">
        <v>556</v>
      </c>
      <c r="AW263" s="70"/>
      <c r="AX263" s="70"/>
      <c r="AY263" s="70"/>
      <c r="AZ263" s="70" t="s">
        <v>556</v>
      </c>
      <c r="BA263" s="70"/>
      <c r="BB263" s="89" t="s">
        <v>1679</v>
      </c>
      <c r="BC263" s="74"/>
      <c r="BD263" s="74"/>
      <c r="BE263" s="74"/>
      <c r="BF263" s="74"/>
      <c r="BG263" s="74"/>
      <c r="BH263" s="74"/>
      <c r="BI263" s="74"/>
      <c r="BJ263" s="73" t="s">
        <v>1680</v>
      </c>
      <c r="BK263" s="74"/>
      <c r="BL263" s="167"/>
      <c r="BM263" s="81" t="s">
        <v>607</v>
      </c>
      <c r="BN263" s="81" t="s">
        <v>565</v>
      </c>
    </row>
    <row r="264" spans="1:67" s="22" customFormat="1" ht="57" customHeight="1" x14ac:dyDescent="0.55000000000000004">
      <c r="A264" s="158" t="s">
        <v>616</v>
      </c>
      <c r="B264" s="68">
        <v>96</v>
      </c>
      <c r="C264" s="68" t="s">
        <v>840</v>
      </c>
      <c r="D264" s="68" t="s">
        <v>1681</v>
      </c>
      <c r="E264" s="68" t="s">
        <v>1682</v>
      </c>
      <c r="F264" s="69" t="s">
        <v>541</v>
      </c>
      <c r="G264" s="228" t="s">
        <v>1208</v>
      </c>
      <c r="H264" s="68" t="s">
        <v>541</v>
      </c>
      <c r="I264" s="68" t="s">
        <v>618</v>
      </c>
      <c r="J264" s="104" t="s">
        <v>1681</v>
      </c>
      <c r="K264" s="198" t="s">
        <v>1210</v>
      </c>
      <c r="L264" s="68" t="s">
        <v>545</v>
      </c>
      <c r="M264" s="68" t="s">
        <v>545</v>
      </c>
      <c r="N264" s="72" t="s">
        <v>546</v>
      </c>
      <c r="O264" s="68"/>
      <c r="P264" s="13" t="s">
        <v>1681</v>
      </c>
      <c r="Q264" s="329"/>
      <c r="R264" s="329"/>
      <c r="S264" s="68"/>
      <c r="T264" s="89" t="s">
        <v>16</v>
      </c>
      <c r="U264" s="89"/>
      <c r="V264" s="159" t="s">
        <v>1208</v>
      </c>
      <c r="W264" s="89" t="s">
        <v>16</v>
      </c>
      <c r="X264" s="163"/>
      <c r="Y264" s="68" t="s">
        <v>16</v>
      </c>
      <c r="Z264" s="75" t="s">
        <v>990</v>
      </c>
      <c r="AA264" s="68"/>
      <c r="AB264" s="76"/>
      <c r="AC264" s="68">
        <v>0</v>
      </c>
      <c r="AD264" s="68">
        <v>1</v>
      </c>
      <c r="AE264" s="68">
        <v>1</v>
      </c>
      <c r="AF264" s="77" t="s">
        <v>553</v>
      </c>
      <c r="AG264" s="78" t="s">
        <v>292</v>
      </c>
      <c r="AH264" s="79" t="s">
        <v>293</v>
      </c>
      <c r="AI264" s="193"/>
      <c r="AJ264" s="68"/>
      <c r="AK264" s="78" t="s">
        <v>554</v>
      </c>
      <c r="AL264" s="68" t="s">
        <v>199</v>
      </c>
      <c r="AM264" s="68" t="s">
        <v>199</v>
      </c>
      <c r="AN264" s="68"/>
      <c r="AO264" s="163"/>
      <c r="AP264" s="163"/>
      <c r="AQ264" s="163"/>
      <c r="AR264" s="163"/>
      <c r="AS264" s="68"/>
      <c r="AT264" s="68"/>
      <c r="AU264" s="70" t="s">
        <v>1284</v>
      </c>
      <c r="AV264" s="70" t="s">
        <v>556</v>
      </c>
      <c r="AW264" s="70"/>
      <c r="AX264" s="70" t="s">
        <v>556</v>
      </c>
      <c r="AY264" s="70"/>
      <c r="AZ264" s="70"/>
      <c r="BA264" s="70"/>
      <c r="BB264" s="89" t="s">
        <v>1683</v>
      </c>
      <c r="BC264" s="163"/>
      <c r="BD264" s="163"/>
      <c r="BE264" s="163"/>
      <c r="BF264" s="163"/>
      <c r="BG264" s="163"/>
      <c r="BH264" s="68"/>
      <c r="BI264" s="68"/>
      <c r="BJ264" s="163"/>
      <c r="BK264" s="167"/>
      <c r="BL264" s="167"/>
      <c r="BM264" s="81" t="s">
        <v>607</v>
      </c>
      <c r="BN264" s="81" t="s">
        <v>565</v>
      </c>
    </row>
    <row r="265" spans="1:67" s="7" customFormat="1" ht="37.4" customHeight="1" x14ac:dyDescent="0.55000000000000004">
      <c r="A265" s="158">
        <v>29</v>
      </c>
      <c r="B265" s="68">
        <v>131</v>
      </c>
      <c r="C265" s="68" t="s">
        <v>55</v>
      </c>
      <c r="D265" s="68" t="s">
        <v>1684</v>
      </c>
      <c r="E265" s="68" t="s">
        <v>1685</v>
      </c>
      <c r="F265" s="69" t="s">
        <v>541</v>
      </c>
      <c r="G265" s="159" t="s">
        <v>1208</v>
      </c>
      <c r="H265" s="68" t="s">
        <v>541</v>
      </c>
      <c r="I265" s="68" t="s">
        <v>55</v>
      </c>
      <c r="J265" s="104" t="s">
        <v>1681</v>
      </c>
      <c r="K265" s="89" t="s">
        <v>1210</v>
      </c>
      <c r="L265" s="68" t="s">
        <v>545</v>
      </c>
      <c r="M265" s="68" t="s">
        <v>545</v>
      </c>
      <c r="N265" s="72" t="s">
        <v>546</v>
      </c>
      <c r="O265" s="68"/>
      <c r="P265" s="89" t="s">
        <v>1681</v>
      </c>
      <c r="Q265" s="104"/>
      <c r="R265" s="104"/>
      <c r="S265" s="68"/>
      <c r="T265" s="89" t="s">
        <v>16</v>
      </c>
      <c r="U265" s="89"/>
      <c r="V265" s="159" t="s">
        <v>1208</v>
      </c>
      <c r="W265" s="89" t="s">
        <v>16</v>
      </c>
      <c r="X265" s="163"/>
      <c r="Y265" s="68" t="s">
        <v>16</v>
      </c>
      <c r="Z265" s="75" t="s">
        <v>990</v>
      </c>
      <c r="AA265" s="68"/>
      <c r="AB265" s="76"/>
      <c r="AC265" s="68">
        <v>0</v>
      </c>
      <c r="AD265" s="68">
        <v>1</v>
      </c>
      <c r="AE265" s="68">
        <v>1</v>
      </c>
      <c r="AF265" s="77" t="s">
        <v>553</v>
      </c>
      <c r="AG265" s="78" t="s">
        <v>292</v>
      </c>
      <c r="AH265" s="79" t="s">
        <v>293</v>
      </c>
      <c r="AI265" s="193"/>
      <c r="AJ265" s="68"/>
      <c r="AK265" s="78" t="s">
        <v>554</v>
      </c>
      <c r="AL265" s="68" t="s">
        <v>199</v>
      </c>
      <c r="AM265" s="68" t="s">
        <v>199</v>
      </c>
      <c r="AN265" s="68"/>
      <c r="AO265" s="163"/>
      <c r="AP265" s="163"/>
      <c r="AQ265" s="163"/>
      <c r="AR265" s="163"/>
      <c r="AS265" s="68"/>
      <c r="AT265" s="68"/>
      <c r="AU265" s="70" t="s">
        <v>1284</v>
      </c>
      <c r="AV265" s="68" t="s">
        <v>556</v>
      </c>
      <c r="AW265" s="68"/>
      <c r="AX265" s="68" t="s">
        <v>556</v>
      </c>
      <c r="AY265" s="68"/>
      <c r="AZ265" s="68"/>
      <c r="BA265" s="68"/>
      <c r="BB265" s="89" t="s">
        <v>1686</v>
      </c>
      <c r="BC265" s="163"/>
      <c r="BD265" s="163"/>
      <c r="BE265" s="163"/>
      <c r="BF265" s="163"/>
      <c r="BG265" s="163"/>
      <c r="BH265" s="68"/>
      <c r="BI265" s="68"/>
      <c r="BJ265" s="163"/>
      <c r="BK265" s="167"/>
      <c r="BL265" s="167"/>
      <c r="BM265" s="81" t="s">
        <v>607</v>
      </c>
      <c r="BN265" s="81" t="s">
        <v>565</v>
      </c>
    </row>
    <row r="266" spans="1:67" s="7" customFormat="1" ht="37.4" customHeight="1" x14ac:dyDescent="0.55000000000000004">
      <c r="A266" s="158">
        <v>153</v>
      </c>
      <c r="B266" s="68">
        <v>514</v>
      </c>
      <c r="C266" s="68"/>
      <c r="D266" s="68"/>
      <c r="E266" s="68"/>
      <c r="F266" s="69" t="s">
        <v>541</v>
      </c>
      <c r="G266" s="159" t="s">
        <v>1208</v>
      </c>
      <c r="H266" s="68" t="s">
        <v>541</v>
      </c>
      <c r="I266" s="68" t="s">
        <v>118</v>
      </c>
      <c r="J266" s="104" t="s">
        <v>1681</v>
      </c>
      <c r="K266" s="89" t="s">
        <v>1210</v>
      </c>
      <c r="L266" s="68" t="s">
        <v>545</v>
      </c>
      <c r="M266" s="68" t="s">
        <v>545</v>
      </c>
      <c r="N266" s="72" t="s">
        <v>546</v>
      </c>
      <c r="O266" s="68"/>
      <c r="P266" s="89" t="s">
        <v>1681</v>
      </c>
      <c r="Q266" s="104"/>
      <c r="R266" s="104"/>
      <c r="S266" s="68"/>
      <c r="T266" s="89" t="s">
        <v>16</v>
      </c>
      <c r="U266" s="89"/>
      <c r="V266" s="159" t="s">
        <v>1208</v>
      </c>
      <c r="W266" s="89" t="s">
        <v>16</v>
      </c>
      <c r="X266" s="163"/>
      <c r="Y266" s="68" t="s">
        <v>16</v>
      </c>
      <c r="Z266" s="75" t="s">
        <v>990</v>
      </c>
      <c r="AA266" s="68"/>
      <c r="AB266" s="76"/>
      <c r="AC266" s="68">
        <v>1</v>
      </c>
      <c r="AD266" s="68">
        <v>0</v>
      </c>
      <c r="AE266" s="68">
        <v>-1</v>
      </c>
      <c r="AF266" s="77" t="s">
        <v>553</v>
      </c>
      <c r="AG266" s="78" t="s">
        <v>292</v>
      </c>
      <c r="AH266" s="79" t="s">
        <v>293</v>
      </c>
      <c r="AI266" s="193"/>
      <c r="AJ266" s="68"/>
      <c r="AK266" s="68"/>
      <c r="AL266" s="68" t="s">
        <v>199</v>
      </c>
      <c r="AM266" s="68" t="s">
        <v>199</v>
      </c>
      <c r="AN266" s="68"/>
      <c r="AO266" s="163"/>
      <c r="AP266" s="163"/>
      <c r="AQ266" s="163"/>
      <c r="AR266" s="163"/>
      <c r="AS266" s="68"/>
      <c r="AT266" s="68"/>
      <c r="AU266" s="70" t="s">
        <v>747</v>
      </c>
      <c r="AV266" s="68" t="s">
        <v>556</v>
      </c>
      <c r="AW266" s="68"/>
      <c r="AX266" s="68"/>
      <c r="AY266" s="68"/>
      <c r="AZ266" s="68" t="s">
        <v>556</v>
      </c>
      <c r="BA266" s="68"/>
      <c r="BB266" s="89" t="s">
        <v>1687</v>
      </c>
      <c r="BC266" s="163"/>
      <c r="BD266" s="163"/>
      <c r="BE266" s="163"/>
      <c r="BF266" s="163"/>
      <c r="BG266" s="163"/>
      <c r="BH266" s="68"/>
      <c r="BI266" s="68"/>
      <c r="BJ266" s="163"/>
      <c r="BK266" s="167"/>
      <c r="BL266" s="167"/>
      <c r="BM266" s="81" t="s">
        <v>607</v>
      </c>
      <c r="BN266" s="81" t="s">
        <v>565</v>
      </c>
    </row>
    <row r="267" spans="1:67" s="7" customFormat="1" ht="90" customHeight="1" x14ac:dyDescent="0.55000000000000004">
      <c r="A267" s="158">
        <v>158</v>
      </c>
      <c r="B267" s="68">
        <v>515</v>
      </c>
      <c r="C267" s="68"/>
      <c r="D267" s="68"/>
      <c r="E267" s="68"/>
      <c r="F267" s="69" t="s">
        <v>1207</v>
      </c>
      <c r="G267" s="228" t="s">
        <v>1208</v>
      </c>
      <c r="H267" s="68" t="s">
        <v>1207</v>
      </c>
      <c r="I267" s="68" t="s">
        <v>118</v>
      </c>
      <c r="J267" s="104" t="s">
        <v>1688</v>
      </c>
      <c r="K267" s="319" t="s">
        <v>1210</v>
      </c>
      <c r="L267" s="68" t="s">
        <v>545</v>
      </c>
      <c r="M267" s="68" t="s">
        <v>545</v>
      </c>
      <c r="N267" s="78" t="s">
        <v>86</v>
      </c>
      <c r="O267" s="68"/>
      <c r="P267" s="161" t="s">
        <v>1689</v>
      </c>
      <c r="Q267" s="104"/>
      <c r="R267" s="104"/>
      <c r="S267" s="68"/>
      <c r="T267" s="89" t="s">
        <v>16</v>
      </c>
      <c r="U267" s="89"/>
      <c r="V267" s="159" t="s">
        <v>1208</v>
      </c>
      <c r="W267" s="89"/>
      <c r="X267" s="163"/>
      <c r="Y267" s="68" t="s">
        <v>13</v>
      </c>
      <c r="Z267" s="75"/>
      <c r="AA267" s="68"/>
      <c r="AB267" s="97"/>
      <c r="AC267" s="68">
        <v>1</v>
      </c>
      <c r="AD267" s="68">
        <v>0</v>
      </c>
      <c r="AE267" s="68">
        <v>-1</v>
      </c>
      <c r="AF267" s="77" t="s">
        <v>553</v>
      </c>
      <c r="AG267" s="78" t="s">
        <v>86</v>
      </c>
      <c r="AH267" s="78" t="s">
        <v>256</v>
      </c>
      <c r="AI267" s="193"/>
      <c r="AJ267" s="68"/>
      <c r="AK267" s="68"/>
      <c r="AL267" s="68" t="s">
        <v>301</v>
      </c>
      <c r="AM267" s="68" t="s">
        <v>301</v>
      </c>
      <c r="AN267" s="68"/>
      <c r="AO267" s="163"/>
      <c r="AP267" s="163"/>
      <c r="AQ267" s="163"/>
      <c r="AR267" s="163"/>
      <c r="AS267" s="68"/>
      <c r="AT267" s="68"/>
      <c r="AU267" s="68"/>
      <c r="AV267" s="68"/>
      <c r="AW267" s="68"/>
      <c r="AX267" s="68"/>
      <c r="AY267" s="68"/>
      <c r="AZ267" s="68"/>
      <c r="BA267" s="68"/>
      <c r="BB267" s="163"/>
      <c r="BC267" s="163"/>
      <c r="BD267" s="163"/>
      <c r="BE267" s="163"/>
      <c r="BF267" s="163"/>
      <c r="BG267" s="163"/>
      <c r="BH267" s="68"/>
      <c r="BI267" s="68"/>
      <c r="BJ267" s="163" t="s">
        <v>1689</v>
      </c>
      <c r="BK267" s="167"/>
      <c r="BL267" s="167"/>
      <c r="BM267" s="81" t="s">
        <v>607</v>
      </c>
      <c r="BN267" s="81" t="s">
        <v>565</v>
      </c>
    </row>
    <row r="268" spans="1:67" s="7" customFormat="1" ht="34.5" customHeight="1" x14ac:dyDescent="0.55000000000000004">
      <c r="A268" s="158" t="s">
        <v>616</v>
      </c>
      <c r="B268" s="68">
        <v>516</v>
      </c>
      <c r="C268" s="68"/>
      <c r="D268" s="68"/>
      <c r="E268" s="68"/>
      <c r="F268" s="69" t="s">
        <v>1207</v>
      </c>
      <c r="G268" s="159" t="s">
        <v>1208</v>
      </c>
      <c r="H268" s="68" t="s">
        <v>1207</v>
      </c>
      <c r="I268" s="68" t="s">
        <v>55</v>
      </c>
      <c r="J268" s="104" t="s">
        <v>1690</v>
      </c>
      <c r="K268" s="89" t="s">
        <v>1210</v>
      </c>
      <c r="L268" s="68" t="s">
        <v>545</v>
      </c>
      <c r="M268" s="68" t="s">
        <v>545</v>
      </c>
      <c r="N268" s="78" t="s">
        <v>86</v>
      </c>
      <c r="O268" s="68"/>
      <c r="P268" s="161" t="s">
        <v>1691</v>
      </c>
      <c r="Q268" s="104"/>
      <c r="R268" s="104"/>
      <c r="S268" s="68"/>
      <c r="T268" s="89" t="s">
        <v>16</v>
      </c>
      <c r="U268" s="89"/>
      <c r="V268" s="159" t="s">
        <v>1208</v>
      </c>
      <c r="W268" s="89"/>
      <c r="X268" s="163"/>
      <c r="Y268" s="68" t="s">
        <v>16</v>
      </c>
      <c r="Z268" s="75"/>
      <c r="AA268" s="68"/>
      <c r="AB268" s="76"/>
      <c r="AC268" s="68">
        <v>1</v>
      </c>
      <c r="AD268" s="68">
        <v>0</v>
      </c>
      <c r="AE268" s="68">
        <v>-1</v>
      </c>
      <c r="AF268" s="77" t="s">
        <v>553</v>
      </c>
      <c r="AG268" s="78" t="s">
        <v>86</v>
      </c>
      <c r="AH268" s="78" t="s">
        <v>256</v>
      </c>
      <c r="AI268" s="193"/>
      <c r="AJ268" s="68"/>
      <c r="AK268" s="79" t="s">
        <v>554</v>
      </c>
      <c r="AL268" s="68"/>
      <c r="AM268" s="123"/>
      <c r="AN268" s="68"/>
      <c r="AO268" s="163"/>
      <c r="AP268" s="163"/>
      <c r="AQ268" s="163"/>
      <c r="AR268" s="163"/>
      <c r="AS268" s="68"/>
      <c r="AT268" s="68"/>
      <c r="AU268" s="68" t="s">
        <v>650</v>
      </c>
      <c r="AV268" s="68"/>
      <c r="AW268" s="68"/>
      <c r="AX268" s="68"/>
      <c r="AY268" s="68"/>
      <c r="AZ268" s="68" t="s">
        <v>556</v>
      </c>
      <c r="BA268" s="68"/>
      <c r="BB268" s="163" t="s">
        <v>1240</v>
      </c>
      <c r="BC268" s="163"/>
      <c r="BD268" s="163"/>
      <c r="BE268" s="163"/>
      <c r="BF268" s="163"/>
      <c r="BG268" s="163"/>
      <c r="BH268" s="68"/>
      <c r="BI268" s="68"/>
      <c r="BJ268" s="163" t="s">
        <v>1228</v>
      </c>
      <c r="BK268" s="167"/>
      <c r="BL268" s="167"/>
      <c r="BM268" s="81" t="s">
        <v>607</v>
      </c>
      <c r="BN268" s="168" t="s">
        <v>565</v>
      </c>
    </row>
    <row r="269" spans="1:67" s="7" customFormat="1" ht="54" customHeight="1" x14ac:dyDescent="0.55000000000000004">
      <c r="A269" s="5" t="s">
        <v>616</v>
      </c>
      <c r="B269" s="68">
        <v>34</v>
      </c>
      <c r="C269" s="68" t="s">
        <v>1692</v>
      </c>
      <c r="D269" s="68" t="s">
        <v>1693</v>
      </c>
      <c r="E269" s="68" t="s">
        <v>1694</v>
      </c>
      <c r="F269" s="69" t="s">
        <v>867</v>
      </c>
      <c r="G269" s="159" t="s">
        <v>1208</v>
      </c>
      <c r="H269" s="68" t="s">
        <v>867</v>
      </c>
      <c r="I269" s="68" t="s">
        <v>618</v>
      </c>
      <c r="J269" s="104" t="s">
        <v>1693</v>
      </c>
      <c r="K269" s="89" t="s">
        <v>1210</v>
      </c>
      <c r="L269" s="68" t="s">
        <v>571</v>
      </c>
      <c r="M269" s="68" t="s">
        <v>545</v>
      </c>
      <c r="N269" s="78" t="s">
        <v>86</v>
      </c>
      <c r="O269" s="78" t="s">
        <v>1695</v>
      </c>
      <c r="P269" s="89" t="s">
        <v>1696</v>
      </c>
      <c r="Q269" s="104"/>
      <c r="R269" s="104"/>
      <c r="S269" s="79" t="s">
        <v>1697</v>
      </c>
      <c r="T269" s="89" t="s">
        <v>640</v>
      </c>
      <c r="U269" s="89"/>
      <c r="V269" s="159" t="s">
        <v>1208</v>
      </c>
      <c r="W269" s="89"/>
      <c r="X269" s="163"/>
      <c r="Y269" s="68" t="s">
        <v>16</v>
      </c>
      <c r="Z269" s="68" t="s">
        <v>990</v>
      </c>
      <c r="AA269" s="68"/>
      <c r="AB269" s="70"/>
      <c r="AC269" s="68">
        <v>0</v>
      </c>
      <c r="AD269" s="68">
        <v>1</v>
      </c>
      <c r="AE269" s="68">
        <v>1</v>
      </c>
      <c r="AF269" s="77" t="s">
        <v>624</v>
      </c>
      <c r="AG269" s="78" t="s">
        <v>86</v>
      </c>
      <c r="AH269" s="78" t="s">
        <v>87</v>
      </c>
      <c r="AI269" s="78" t="s">
        <v>1695</v>
      </c>
      <c r="AJ269" s="68"/>
      <c r="AK269" s="79" t="s">
        <v>554</v>
      </c>
      <c r="AL269" s="68" t="s">
        <v>627</v>
      </c>
      <c r="AM269" s="68"/>
      <c r="AN269" s="68"/>
      <c r="AO269" s="163"/>
      <c r="AP269" s="163"/>
      <c r="AQ269" s="163"/>
      <c r="AR269" s="163"/>
      <c r="AS269" s="68"/>
      <c r="AT269" s="68"/>
      <c r="AU269" s="70" t="s">
        <v>1284</v>
      </c>
      <c r="AV269" s="70" t="s">
        <v>556</v>
      </c>
      <c r="AW269" s="70"/>
      <c r="AX269" s="70" t="s">
        <v>556</v>
      </c>
      <c r="AY269" s="70"/>
      <c r="AZ269" s="70"/>
      <c r="BA269" s="70"/>
      <c r="BB269" s="89" t="s">
        <v>1396</v>
      </c>
      <c r="BC269" s="163"/>
      <c r="BD269" s="163"/>
      <c r="BE269" s="163"/>
      <c r="BF269" s="163"/>
      <c r="BG269" s="163"/>
      <c r="BH269" s="68"/>
      <c r="BI269" s="68"/>
      <c r="BJ269" s="163" t="s">
        <v>1698</v>
      </c>
      <c r="BK269" s="167"/>
      <c r="BL269" s="167"/>
      <c r="BM269" s="81" t="s">
        <v>607</v>
      </c>
      <c r="BN269" s="81" t="s">
        <v>565</v>
      </c>
    </row>
    <row r="270" spans="1:67" s="7" customFormat="1" ht="86.5" customHeight="1" x14ac:dyDescent="0.55000000000000004">
      <c r="A270" s="5" t="s">
        <v>616</v>
      </c>
      <c r="B270" s="68">
        <v>38</v>
      </c>
      <c r="C270" s="68" t="s">
        <v>840</v>
      </c>
      <c r="D270" s="68" t="s">
        <v>1699</v>
      </c>
      <c r="E270" s="68" t="s">
        <v>1700</v>
      </c>
      <c r="F270" s="69" t="s">
        <v>867</v>
      </c>
      <c r="G270" s="159" t="s">
        <v>1208</v>
      </c>
      <c r="H270" s="68" t="s">
        <v>867</v>
      </c>
      <c r="I270" s="68" t="s">
        <v>55</v>
      </c>
      <c r="J270" s="104" t="s">
        <v>1693</v>
      </c>
      <c r="K270" s="89" t="s">
        <v>1210</v>
      </c>
      <c r="L270" s="68" t="s">
        <v>571</v>
      </c>
      <c r="M270" s="68" t="s">
        <v>545</v>
      </c>
      <c r="N270" s="78" t="s">
        <v>86</v>
      </c>
      <c r="O270" s="78" t="s">
        <v>1701</v>
      </c>
      <c r="P270" s="89" t="s">
        <v>1702</v>
      </c>
      <c r="Q270" s="104"/>
      <c r="R270" s="104"/>
      <c r="S270" s="79" t="s">
        <v>1703</v>
      </c>
      <c r="T270" s="89" t="s">
        <v>640</v>
      </c>
      <c r="U270" s="89"/>
      <c r="V270" s="159" t="s">
        <v>1208</v>
      </c>
      <c r="W270" s="89"/>
      <c r="X270" s="163"/>
      <c r="Y270" s="68" t="s">
        <v>16</v>
      </c>
      <c r="Z270" s="68" t="s">
        <v>990</v>
      </c>
      <c r="AA270" s="68"/>
      <c r="AB270" s="70"/>
      <c r="AC270" s="68">
        <v>0</v>
      </c>
      <c r="AD270" s="68">
        <v>1</v>
      </c>
      <c r="AE270" s="68">
        <v>1</v>
      </c>
      <c r="AF270" s="77" t="s">
        <v>624</v>
      </c>
      <c r="AG270" s="78" t="s">
        <v>86</v>
      </c>
      <c r="AH270" s="78" t="s">
        <v>87</v>
      </c>
      <c r="AI270" s="78" t="s">
        <v>1701</v>
      </c>
      <c r="AJ270" s="68"/>
      <c r="AK270" s="68"/>
      <c r="AL270" s="68"/>
      <c r="AM270" s="68"/>
      <c r="AN270" s="68"/>
      <c r="AO270" s="163"/>
      <c r="AP270" s="163"/>
      <c r="AQ270" s="163"/>
      <c r="AR270" s="163"/>
      <c r="AS270" s="68"/>
      <c r="AT270" s="68"/>
      <c r="AU270" s="70" t="s">
        <v>1284</v>
      </c>
      <c r="AV270" s="70" t="s">
        <v>556</v>
      </c>
      <c r="AW270" s="70"/>
      <c r="AX270" s="70" t="s">
        <v>556</v>
      </c>
      <c r="AY270" s="70"/>
      <c r="AZ270" s="70"/>
      <c r="BA270" s="70"/>
      <c r="BB270" s="89" t="s">
        <v>1396</v>
      </c>
      <c r="BC270" s="163"/>
      <c r="BD270" s="163"/>
      <c r="BE270" s="163"/>
      <c r="BF270" s="163"/>
      <c r="BG270" s="163"/>
      <c r="BH270" s="68"/>
      <c r="BI270" s="68"/>
      <c r="BJ270" s="163"/>
      <c r="BK270" s="167"/>
      <c r="BL270" s="167"/>
      <c r="BM270" s="81" t="s">
        <v>607</v>
      </c>
      <c r="BN270" s="81" t="s">
        <v>565</v>
      </c>
    </row>
    <row r="271" spans="1:67" s="7" customFormat="1" ht="36" customHeight="1" x14ac:dyDescent="0.55000000000000004">
      <c r="B271" s="68">
        <v>527</v>
      </c>
      <c r="C271" s="68"/>
      <c r="D271" s="68"/>
      <c r="E271" s="68"/>
      <c r="F271" s="69" t="s">
        <v>1704</v>
      </c>
      <c r="G271" s="159" t="s">
        <v>1208</v>
      </c>
      <c r="H271" s="68" t="s">
        <v>735</v>
      </c>
      <c r="I271" s="68" t="s">
        <v>118</v>
      </c>
      <c r="J271" s="104" t="s">
        <v>1705</v>
      </c>
      <c r="K271" s="89" t="s">
        <v>1210</v>
      </c>
      <c r="L271" s="68" t="s">
        <v>545</v>
      </c>
      <c r="M271" s="68" t="s">
        <v>545</v>
      </c>
      <c r="N271" s="78" t="s">
        <v>86</v>
      </c>
      <c r="O271" s="68"/>
      <c r="P271" s="161" t="s">
        <v>1706</v>
      </c>
      <c r="Q271" s="104"/>
      <c r="R271" s="104"/>
      <c r="S271" s="68"/>
      <c r="T271" s="89" t="s">
        <v>16</v>
      </c>
      <c r="U271" s="89"/>
      <c r="V271" s="159" t="s">
        <v>1208</v>
      </c>
      <c r="W271" s="89"/>
      <c r="X271" s="163"/>
      <c r="Y271" s="68" t="s">
        <v>16</v>
      </c>
      <c r="Z271" s="68"/>
      <c r="AA271" s="68"/>
      <c r="AB271" s="70"/>
      <c r="AC271" s="68"/>
      <c r="AD271" s="68"/>
      <c r="AE271" s="68">
        <v>-1</v>
      </c>
      <c r="AF271" s="77" t="s">
        <v>553</v>
      </c>
      <c r="AG271" s="78" t="s">
        <v>86</v>
      </c>
      <c r="AH271" s="78" t="s">
        <v>256</v>
      </c>
      <c r="AI271" s="193"/>
      <c r="AJ271" s="68"/>
      <c r="AK271" s="68"/>
      <c r="AL271" s="68" t="s">
        <v>1704</v>
      </c>
      <c r="AM271" s="68"/>
      <c r="AN271" s="68"/>
      <c r="AO271" s="163"/>
      <c r="AP271" s="163"/>
      <c r="AQ271" s="163"/>
      <c r="AR271" s="163"/>
      <c r="AS271" s="68"/>
      <c r="AT271" s="68"/>
      <c r="AU271" s="68" t="s">
        <v>763</v>
      </c>
      <c r="AV271" s="68" t="s">
        <v>556</v>
      </c>
      <c r="AW271" s="68"/>
      <c r="AX271" s="68"/>
      <c r="AY271" s="68"/>
      <c r="AZ271" s="68"/>
      <c r="BA271" s="68"/>
      <c r="BB271" s="89" t="s">
        <v>1707</v>
      </c>
      <c r="BC271" s="163"/>
      <c r="BD271" s="163"/>
      <c r="BE271" s="163"/>
      <c r="BF271" s="163"/>
      <c r="BG271" s="163"/>
      <c r="BH271" s="68"/>
      <c r="BI271" s="68"/>
      <c r="BJ271" s="89" t="s">
        <v>1708</v>
      </c>
      <c r="BK271" s="167"/>
      <c r="BL271" s="167"/>
      <c r="BM271" s="17" t="s">
        <v>607</v>
      </c>
      <c r="BN271" s="83"/>
    </row>
    <row r="272" spans="1:67" s="7" customFormat="1" ht="36" customHeight="1" x14ac:dyDescent="0.55000000000000004">
      <c r="B272" s="68">
        <v>531</v>
      </c>
      <c r="C272" s="68"/>
      <c r="D272" s="68"/>
      <c r="E272" s="68"/>
      <c r="F272" s="69" t="s">
        <v>1704</v>
      </c>
      <c r="G272" s="159" t="s">
        <v>1208</v>
      </c>
      <c r="H272" s="68" t="s">
        <v>593</v>
      </c>
      <c r="I272" s="68" t="s">
        <v>118</v>
      </c>
      <c r="J272" s="89" t="s">
        <v>1709</v>
      </c>
      <c r="K272" s="89" t="s">
        <v>1210</v>
      </c>
      <c r="L272" s="68" t="s">
        <v>571</v>
      </c>
      <c r="M272" s="68" t="s">
        <v>545</v>
      </c>
      <c r="N272" s="78" t="s">
        <v>1710</v>
      </c>
      <c r="O272" s="68"/>
      <c r="P272" s="161" t="s">
        <v>1709</v>
      </c>
      <c r="Q272" s="89"/>
      <c r="R272" s="89"/>
      <c r="S272" s="68"/>
      <c r="T272" s="89" t="s">
        <v>16</v>
      </c>
      <c r="U272" s="89"/>
      <c r="V272" s="159" t="s">
        <v>1208</v>
      </c>
      <c r="W272" s="89"/>
      <c r="X272" s="163"/>
      <c r="Y272" s="68" t="s">
        <v>16</v>
      </c>
      <c r="Z272" s="68"/>
      <c r="AA272" s="68"/>
      <c r="AB272" s="70"/>
      <c r="AC272" s="68"/>
      <c r="AD272" s="68"/>
      <c r="AE272" s="68">
        <v>-1</v>
      </c>
      <c r="AF272" s="77" t="s">
        <v>624</v>
      </c>
      <c r="AG272" s="78" t="s">
        <v>1710</v>
      </c>
      <c r="AH272" s="78" t="s">
        <v>269</v>
      </c>
      <c r="AI272" s="193"/>
      <c r="AJ272" s="68"/>
      <c r="AK272" s="123"/>
      <c r="AL272" s="68" t="s">
        <v>1250</v>
      </c>
      <c r="AM272" s="68" t="s">
        <v>1250</v>
      </c>
      <c r="AN272" s="68"/>
      <c r="AO272" s="163"/>
      <c r="AP272" s="163"/>
      <c r="AQ272" s="163"/>
      <c r="AR272" s="163"/>
      <c r="AS272" s="68"/>
      <c r="AT272" s="68"/>
      <c r="AU272" s="68"/>
      <c r="AV272" s="68"/>
      <c r="AW272" s="68"/>
      <c r="AX272" s="68"/>
      <c r="AY272" s="68"/>
      <c r="AZ272" s="68"/>
      <c r="BA272" s="68"/>
      <c r="BB272" s="163"/>
      <c r="BC272" s="163"/>
      <c r="BD272" s="163"/>
      <c r="BE272" s="163"/>
      <c r="BF272" s="163"/>
      <c r="BG272" s="163"/>
      <c r="BH272" s="68"/>
      <c r="BI272" s="68"/>
      <c r="BJ272" s="163" t="s">
        <v>1711</v>
      </c>
      <c r="BK272" s="167"/>
      <c r="BL272" s="188"/>
      <c r="BM272" s="81" t="s">
        <v>607</v>
      </c>
      <c r="BN272" s="230" t="s">
        <v>187</v>
      </c>
    </row>
    <row r="273" spans="2:66" s="7" customFormat="1" ht="54" x14ac:dyDescent="0.55000000000000004">
      <c r="B273" s="68">
        <v>532</v>
      </c>
      <c r="C273" s="68"/>
      <c r="D273" s="68"/>
      <c r="E273" s="68"/>
      <c r="F273" s="69" t="s">
        <v>1704</v>
      </c>
      <c r="G273" s="159" t="s">
        <v>1208</v>
      </c>
      <c r="H273" s="68" t="s">
        <v>593</v>
      </c>
      <c r="I273" s="68" t="s">
        <v>118</v>
      </c>
      <c r="J273" s="89" t="s">
        <v>1712</v>
      </c>
      <c r="K273" s="89" t="s">
        <v>1210</v>
      </c>
      <c r="L273" s="68" t="s">
        <v>571</v>
      </c>
      <c r="M273" s="75" t="s">
        <v>545</v>
      </c>
      <c r="N273" s="78" t="s">
        <v>1710</v>
      </c>
      <c r="O273" s="68"/>
      <c r="P273" s="161" t="s">
        <v>1713</v>
      </c>
      <c r="Q273" s="89"/>
      <c r="R273" s="330"/>
      <c r="S273" s="68"/>
      <c r="T273" s="89" t="s">
        <v>16</v>
      </c>
      <c r="U273" s="89"/>
      <c r="V273" s="159" t="s">
        <v>1208</v>
      </c>
      <c r="W273" s="89"/>
      <c r="X273" s="163"/>
      <c r="Y273" s="68" t="s">
        <v>16</v>
      </c>
      <c r="Z273" s="68"/>
      <c r="AA273" s="68"/>
      <c r="AB273" s="70"/>
      <c r="AC273" s="68"/>
      <c r="AD273" s="68"/>
      <c r="AE273" s="68">
        <v>-1</v>
      </c>
      <c r="AF273" s="77" t="s">
        <v>624</v>
      </c>
      <c r="AG273" s="78" t="s">
        <v>1710</v>
      </c>
      <c r="AH273" s="78" t="s">
        <v>269</v>
      </c>
      <c r="AI273" s="193"/>
      <c r="AJ273" s="68"/>
      <c r="AK273" s="123"/>
      <c r="AL273" s="68" t="s">
        <v>1250</v>
      </c>
      <c r="AM273" s="68" t="s">
        <v>1250</v>
      </c>
      <c r="AN273" s="68"/>
      <c r="AO273" s="163"/>
      <c r="AP273" s="163"/>
      <c r="AQ273" s="163"/>
      <c r="AR273" s="163"/>
      <c r="AS273" s="68"/>
      <c r="AT273" s="68"/>
      <c r="AU273" s="68"/>
      <c r="AV273" s="68"/>
      <c r="AW273" s="68"/>
      <c r="AX273" s="68"/>
      <c r="AY273" s="68"/>
      <c r="AZ273" s="68"/>
      <c r="BA273" s="68"/>
      <c r="BB273" s="163"/>
      <c r="BC273" s="163"/>
      <c r="BD273" s="163"/>
      <c r="BE273" s="163"/>
      <c r="BF273" s="163"/>
      <c r="BG273" s="163"/>
      <c r="BH273" s="68"/>
      <c r="BI273" s="68"/>
      <c r="BJ273" s="163" t="s">
        <v>1714</v>
      </c>
      <c r="BK273" s="167"/>
      <c r="BL273" s="188"/>
      <c r="BM273" s="81" t="s">
        <v>607</v>
      </c>
      <c r="BN273" s="234" t="s">
        <v>646</v>
      </c>
    </row>
    <row r="274" spans="2:66" x14ac:dyDescent="0.55000000000000004">
      <c r="AA274" s="331"/>
    </row>
  </sheetData>
  <autoFilter ref="A3:BO273" xr:uid="{F7DA06BD-99D3-4502-8254-FD0A8EA00F83}"/>
  <pageMargins left="0.7" right="0.7" top="0.75" bottom="0.75" header="0.3" footer="0.3"/>
  <pageSetup paperSize="9" orientation="portrait" r:id="rId1"/>
  <headerFooter>
    <oddHeader>&amp;L&amp;"Calibri"&amp;10&amp;K000000 Confidential&amp;1#_x000D_</oddHead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B028680511B146A6B7EDC2D053315C" ma:contentTypeVersion="8" ma:contentTypeDescription="Create a new document." ma:contentTypeScope="" ma:versionID="02beab6383b30ea74232a3285e0b5945">
  <xsd:schema xmlns:xsd="http://www.w3.org/2001/XMLSchema" xmlns:xs="http://www.w3.org/2001/XMLSchema" xmlns:p="http://schemas.microsoft.com/office/2006/metadata/properties" xmlns:ns1="http://schemas.microsoft.com/sharepoint/v3" xmlns:ns2="aad6066e-f642-4f1d-b0d6-92e5ab17ca20" xmlns:ns3="de748167-212c-4bf5-9298-93692ffed99f" targetNamespace="http://schemas.microsoft.com/office/2006/metadata/properties" ma:root="true" ma:fieldsID="f5910ced69cac80db59d50dcd4d4ef40" ns1:_="" ns2:_="" ns3:_="">
    <xsd:import namespace="http://schemas.microsoft.com/sharepoint/v3"/>
    <xsd:import namespace="aad6066e-f642-4f1d-b0d6-92e5ab17ca20"/>
    <xsd:import namespace="de748167-212c-4bf5-9298-93692ffed99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ad6066e-f642-4f1d-b0d6-92e5ab17ca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e748167-212c-4bf5-9298-93692ffed99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B055C7-5775-48D0-87A2-4C8535201B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ad6066e-f642-4f1d-b0d6-92e5ab17ca20"/>
    <ds:schemaRef ds:uri="de748167-212c-4bf5-9298-93692ffed9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E3F982-3BD1-4C97-90F8-4471EA85B696}">
  <ds:schemaRefs>
    <ds:schemaRef ds:uri="http://schemas.microsoft.com/sharepoint/v3"/>
    <ds:schemaRef ds:uri="http://purl.org/dc/elements/1.1/"/>
    <ds:schemaRef ds:uri="http://schemas.microsoft.com/office/infopath/2007/PartnerControls"/>
    <ds:schemaRef ds:uri="http://schemas.openxmlformats.org/package/2006/metadata/core-properties"/>
    <ds:schemaRef ds:uri="aad6066e-f642-4f1d-b0d6-92e5ab17ca20"/>
    <ds:schemaRef ds:uri="http://schemas.microsoft.com/office/2006/documentManagement/types"/>
    <ds:schemaRef ds:uri="de748167-212c-4bf5-9298-93692ffed99f"/>
    <ds:schemaRef ds:uri="http://schemas.microsoft.com/office/2006/metadata/properti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0412813B-1450-40CC-B391-80A9C9DE21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Sheet1</vt:lpstr>
      <vt:lpstr>CL Approved</vt:lpstr>
      <vt:lpstr>CL Issued</vt:lpstr>
      <vt:lpstr>CL Countersigned</vt:lpstr>
      <vt:lpstr>Forward Sale</vt:lpstr>
      <vt:lpstr>Allocations published</vt:lpstr>
      <vt:lpstr>Phase I</vt:lpstr>
      <vt:lpstr>Phase III</vt:lpstr>
      <vt:lpstr>Phase II</vt:lpstr>
      <vt:lpstr>500 Data Fields</vt:lpstr>
      <vt:lpstr>Fee List</vt:lpstr>
      <vt:lpstr>Closing</vt:lpstr>
      <vt:lpstr>Use of Proceeds</vt:lpstr>
      <vt:lpstr>LFRC</vt:lpstr>
    </vt:vector>
  </TitlesOfParts>
  <Manager/>
  <Company>Santander Bank, NA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Peters, Ryan</dc:creator>
  <cp:keywords/>
  <dc:description/>
  <cp:lastModifiedBy>Azcoiti Navarro Carmen</cp:lastModifiedBy>
  <cp:revision/>
  <dcterms:created xsi:type="dcterms:W3CDTF">2024-10-23T15:31:23Z</dcterms:created>
  <dcterms:modified xsi:type="dcterms:W3CDTF">2025-01-14T17:25:27Z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0f90fca-59d9-4aac-bcc2-47e1f4ce48b8_Enabled">
    <vt:lpwstr>true</vt:lpwstr>
  </property>
  <property fmtid="{D5CDD505-2E9C-101B-9397-08002B2CF9AE}" pid="3" name="MSIP_Label_e0f90fca-59d9-4aac-bcc2-47e1f4ce48b8_SetDate">
    <vt:lpwstr>2024-10-23T16:10:30Z</vt:lpwstr>
  </property>
  <property fmtid="{D5CDD505-2E9C-101B-9397-08002B2CF9AE}" pid="4" name="MSIP_Label_e0f90fca-59d9-4aac-bcc2-47e1f4ce48b8_Method">
    <vt:lpwstr>Standard</vt:lpwstr>
  </property>
  <property fmtid="{D5CDD505-2E9C-101B-9397-08002B2CF9AE}" pid="5" name="MSIP_Label_e0f90fca-59d9-4aac-bcc2-47e1f4ce48b8_Name">
    <vt:lpwstr>US Confidential</vt:lpwstr>
  </property>
  <property fmtid="{D5CDD505-2E9C-101B-9397-08002B2CF9AE}" pid="6" name="MSIP_Label_e0f90fca-59d9-4aac-bcc2-47e1f4ce48b8_SiteId">
    <vt:lpwstr>35595a02-4d6d-44ac-99e1-f9ab4cd872db</vt:lpwstr>
  </property>
  <property fmtid="{D5CDD505-2E9C-101B-9397-08002B2CF9AE}" pid="7" name="MSIP_Label_e0f90fca-59d9-4aac-bcc2-47e1f4ce48b8_ActionId">
    <vt:lpwstr>302b31e3-1206-441e-89b3-5825fd4a64ed</vt:lpwstr>
  </property>
  <property fmtid="{D5CDD505-2E9C-101B-9397-08002B2CF9AE}" pid="8" name="MSIP_Label_e0f90fca-59d9-4aac-bcc2-47e1f4ce48b8_ContentBits">
    <vt:lpwstr>1</vt:lpwstr>
  </property>
  <property fmtid="{D5CDD505-2E9C-101B-9397-08002B2CF9AE}" pid="9" name="ContentTypeId">
    <vt:lpwstr>0x0101006FB028680511B146A6B7EDC2D053315C</vt:lpwstr>
  </property>
  <property fmtid="{D5CDD505-2E9C-101B-9397-08002B2CF9AE}" pid="10" name="MediaServiceImageTags">
    <vt:lpwstr/>
  </property>
  <property fmtid="{D5CDD505-2E9C-101B-9397-08002B2CF9AE}" pid="11" name="Record_x0020_Type">
    <vt:lpwstr/>
  </property>
  <property fmtid="{D5CDD505-2E9C-101B-9397-08002B2CF9AE}" pid="12" name="Record Type">
    <vt:lpwstr/>
  </property>
</Properties>
</file>