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<sst xmlns="http://schemas.openxmlformats.org/spreadsheetml/2006/main" count="37" uniqueCount="25">
  <si>
    <t>Prácticas</t>
  </si>
  <si>
    <t>Alumno</t>
  </si>
  <si>
    <t>Examen
(sobre 10)</t>
  </si>
  <si>
    <t>Práctica repaso SQL (sobre 14)</t>
  </si>
  <si>
    <t>Repaso SQL (sobre 10)</t>
  </si>
  <si>
    <t>Vistas dinámicas</t>
  </si>
  <si>
    <t>Rlwrap</t>
  </si>
  <si>
    <t>Total Prácticas</t>
  </si>
  <si>
    <t>Actitud</t>
  </si>
  <si>
    <t>Total Evaluación 65/30/5</t>
  </si>
  <si>
    <t>Total Evaluación 90/10</t>
  </si>
  <si>
    <t>CARDENAS MACIAS, ALEXANDER LEONARDO (R1)</t>
  </si>
  <si>
    <t>NP</t>
  </si>
  <si>
    <t>NE</t>
  </si>
  <si>
    <t>CATALIN TAICA, SEBASTIAN</t>
  </si>
  <si>
    <t>GONZÁLEZ AGUIRRE, SERGIO</t>
  </si>
  <si>
    <t>GUIJARRO HERNANDEZ, CARLOS</t>
  </si>
  <si>
    <t>LOPEZ MOCHALES, MARIA INES (R1)</t>
  </si>
  <si>
    <t>MEZA NINAMANGO, ALEJANDRO RONALD (R1)</t>
  </si>
  <si>
    <t>PEÑA BARTOLOMÉ, JAVIER</t>
  </si>
  <si>
    <t>RUIZ SERRANO, DAVID</t>
  </si>
  <si>
    <t>UCETA PINILLOS, ENRIQUE</t>
  </si>
  <si>
    <t>VILLARROEL MENDOZA, GENESIS NATHALIA</t>
  </si>
  <si>
    <t>¿Por qué Nathalia y Javier no están matriculados en el aula virtual?</t>
  </si>
  <si>
    <t>Extra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</si>
</sst>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9.0"/>
      <name val="&quot;Arial&quot;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/>
    </xf>
    <xf borderId="1" fillId="0" fontId="1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vertical="center" wrapText="1"/>
    </xf>
    <xf borderId="4" fillId="2" fontId="1" numFmtId="0" xfId="0" applyAlignment="1" applyBorder="1" applyFont="1">
      <alignment vertical="center" wrapText="1"/>
    </xf>
    <xf borderId="4" fillId="3" fontId="1" numFmtId="0" xfId="0" applyAlignment="1" applyBorder="1" applyFont="1">
      <alignment vertical="center" wrapText="1"/>
    </xf>
    <xf borderId="4" fillId="4" fontId="1" numFmtId="0" xfId="0" applyAlignment="1" applyBorder="1" applyFont="1">
      <alignment vertical="center" wrapText="1"/>
    </xf>
    <xf borderId="4" fillId="0" fontId="2" numFmtId="0" xfId="0" applyAlignment="1" applyBorder="1" applyFont="1">
      <alignment vertical="top"/>
    </xf>
    <xf borderId="4" fillId="2" fontId="1" numFmtId="0" xfId="0" applyBorder="1" applyFont="1"/>
    <xf borderId="4" fillId="2" fontId="1" numFmtId="0" xfId="0" applyAlignment="1" applyBorder="1" applyFont="1">
      <alignment/>
    </xf>
    <xf borderId="4" fillId="3" fontId="1" numFmtId="0" xfId="0" applyBorder="1" applyFont="1"/>
    <xf borderId="4" fillId="3" fontId="1" numFmtId="0" xfId="0" applyAlignment="1" applyBorder="1" applyFont="1">
      <alignment/>
    </xf>
    <xf borderId="4" fillId="4" fontId="1" numFmtId="0" xfId="0" applyAlignment="1" applyBorder="1" applyFont="1">
      <alignment/>
    </xf>
    <xf borderId="4" fillId="4" fontId="1" numFmtId="0" xfId="0" applyBorder="1" applyFont="1"/>
    <xf borderId="4" fillId="0" fontId="1" numFmtId="0" xfId="0" applyAlignment="1" applyBorder="1" applyFont="1">
      <alignment/>
    </xf>
    <xf borderId="4" fillId="0" fontId="1" numFmtId="0" xfId="0" applyBorder="1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9" xfId="0" applyAlignment="1" applyFont="1" applyNumberFormat="1">
      <alignment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41.71"/>
    <col customWidth="1" min="2" max="2" width="4.57"/>
    <col customWidth="1" min="3" max="3" width="3.57"/>
    <col customWidth="1" min="4" max="4" width="4.57"/>
    <col customWidth="1" min="5" max="6" width="2.0"/>
    <col customWidth="1" min="7" max="10" width="3.57"/>
    <col customWidth="1" min="11" max="11" width="4.57"/>
    <col customWidth="1" min="12" max="12" width="3.57"/>
    <col customWidth="1" min="13" max="13" width="3.0"/>
    <col customWidth="1" min="14" max="14" width="4.57"/>
    <col customWidth="1" min="15" max="15" width="3.0"/>
    <col hidden="1" min="17" max="17"/>
  </cols>
  <sheetData>
    <row r="1">
      <c r="A1" s="1"/>
      <c r="B1" s="2"/>
      <c r="C1" s="2"/>
      <c r="D1" s="2"/>
      <c r="E1" s="2"/>
      <c r="F1" s="2"/>
      <c r="G1" s="3"/>
      <c r="H1" s="3"/>
      <c r="I1" s="3"/>
      <c r="J1" s="3"/>
      <c r="K1" s="3"/>
      <c r="L1" s="4"/>
      <c r="M1" s="4"/>
      <c r="N1" s="4"/>
      <c r="O1" s="4"/>
      <c r="Q1" s="5" t="s">
        <v>0</v>
      </c>
      <c r="R1" s="6"/>
      <c r="S1" s="6"/>
      <c r="T1" s="6"/>
      <c r="U1" s="7"/>
    </row>
    <row r="2">
      <c r="A2" s="8" t="s">
        <v>1</v>
      </c>
      <c r="B2" s="9">
        <v>1.0</v>
      </c>
      <c r="C2" s="9">
        <v>2.0</v>
      </c>
      <c r="D2" s="9">
        <v>3.0</v>
      </c>
      <c r="E2" s="9">
        <v>4.0</v>
      </c>
      <c r="F2" s="9">
        <v>5.0</v>
      </c>
      <c r="G2" s="10">
        <v>6.0</v>
      </c>
      <c r="H2" s="10">
        <v>7.0</v>
      </c>
      <c r="I2" s="10">
        <v>8.0</v>
      </c>
      <c r="J2" s="10">
        <v>9.0</v>
      </c>
      <c r="K2" s="10">
        <v>10.0</v>
      </c>
      <c r="L2" s="11">
        <v>11.0</v>
      </c>
      <c r="M2" s="11">
        <v>12.0</v>
      </c>
      <c r="N2" s="11">
        <v>13.0</v>
      </c>
      <c r="O2" s="11">
        <v>14.0</v>
      </c>
      <c r="P2" s="8" t="s">
        <v>2</v>
      </c>
      <c r="Q2" s="8" t="s">
        <v>3</v>
      </c>
      <c r="R2" s="8" t="s">
        <v>4</v>
      </c>
      <c r="S2" s="8" t="s">
        <v>5</v>
      </c>
      <c r="T2" s="8" t="s">
        <v>6</v>
      </c>
      <c r="U2" s="8" t="s">
        <v>7</v>
      </c>
      <c r="V2" s="8" t="s">
        <v>8</v>
      </c>
      <c r="W2" s="8" t="s">
        <v>9</v>
      </c>
      <c r="X2" s="8" t="s">
        <v>10</v>
      </c>
    </row>
    <row r="3">
      <c r="A3" s="12" t="s">
        <v>11</v>
      </c>
      <c r="B3" s="13"/>
      <c r="C3" s="14"/>
      <c r="D3" s="14"/>
      <c r="E3" s="14"/>
      <c r="F3" s="14"/>
      <c r="G3" s="15"/>
      <c r="H3" s="16"/>
      <c r="I3" s="16"/>
      <c r="J3" s="16"/>
      <c r="K3" s="15"/>
      <c r="L3" s="17"/>
      <c r="M3" s="17"/>
      <c r="N3" s="18"/>
      <c r="O3" s="18"/>
      <c r="P3" s="19" t="s">
        <v>12</v>
      </c>
      <c r="Q3" s="19" t="s">
        <v>12</v>
      </c>
      <c r="R3" s="19" t="s">
        <v>12</v>
      </c>
      <c r="S3" s="19" t="s">
        <v>12</v>
      </c>
      <c r="T3" s="19"/>
      <c r="U3" s="19">
        <v>0.0</v>
      </c>
      <c r="V3" s="19">
        <v>7.0</v>
      </c>
      <c r="W3" s="19" t="s">
        <v>13</v>
      </c>
      <c r="X3" s="19" t="s">
        <v>13</v>
      </c>
    </row>
    <row r="4">
      <c r="A4" s="12" t="s">
        <v>14</v>
      </c>
      <c r="B4" s="14">
        <v>0.5</v>
      </c>
      <c r="C4" s="14">
        <v>1.0</v>
      </c>
      <c r="D4" s="14">
        <v>1.0</v>
      </c>
      <c r="E4" s="14">
        <v>1.0</v>
      </c>
      <c r="F4" s="14">
        <v>1.0</v>
      </c>
      <c r="G4" s="16"/>
      <c r="H4" s="16">
        <v>2.0</v>
      </c>
      <c r="I4" s="16"/>
      <c r="J4" s="16"/>
      <c r="K4" s="16"/>
      <c r="L4" s="17"/>
      <c r="M4" s="17">
        <v>1.0</v>
      </c>
      <c r="N4" s="17">
        <v>1.0</v>
      </c>
      <c r="O4" s="17"/>
      <c r="P4" s="20">
        <f t="shared" ref="P4:P12" si="1">SUM(B4:O4)*10/14.5</f>
        <v>5.862068966</v>
      </c>
      <c r="Q4" s="19">
        <v>14.0</v>
      </c>
      <c r="R4" s="19">
        <f t="shared" ref="R4:R8" si="2">Q4*10/14</f>
        <v>10</v>
      </c>
      <c r="S4" s="19">
        <v>10.0</v>
      </c>
      <c r="T4" s="19">
        <v>6.0</v>
      </c>
      <c r="U4" s="20">
        <f t="shared" ref="U4:U8" si="3">MIN(R4*0.8+S4*0.2+T4*0.2, 10)</f>
        <v>10</v>
      </c>
      <c r="V4" s="19">
        <v>7.0</v>
      </c>
      <c r="W4" s="20">
        <f t="shared" ref="W4:W12" si="4">P4*0.65+U4*0.3+V4*0.05</f>
        <v>7.160344828</v>
      </c>
      <c r="X4" s="20">
        <f t="shared" ref="X4:X12" si="5">P4*0.9+U4*0.1</f>
        <v>6.275862069</v>
      </c>
    </row>
    <row r="5">
      <c r="A5" s="12" t="s">
        <v>15</v>
      </c>
      <c r="B5" s="14">
        <v>0.75</v>
      </c>
      <c r="C5" s="14">
        <v>1.0</v>
      </c>
      <c r="D5" s="14">
        <v>2.0</v>
      </c>
      <c r="E5" s="14">
        <v>1.0</v>
      </c>
      <c r="F5" s="14">
        <v>1.0</v>
      </c>
      <c r="G5" s="16"/>
      <c r="H5" s="16">
        <v>0.5</v>
      </c>
      <c r="I5" s="16">
        <v>1.0</v>
      </c>
      <c r="J5" s="16">
        <v>0.75</v>
      </c>
      <c r="K5" s="16">
        <v>0.5</v>
      </c>
      <c r="L5" s="17"/>
      <c r="M5" s="17">
        <v>1.0</v>
      </c>
      <c r="N5" s="17">
        <v>1.0</v>
      </c>
      <c r="O5" s="17">
        <v>1.0</v>
      </c>
      <c r="P5" s="20">
        <f t="shared" si="1"/>
        <v>7.931034483</v>
      </c>
      <c r="Q5" s="19">
        <f>14-0.5*3</f>
        <v>12.5</v>
      </c>
      <c r="R5" s="19">
        <f t="shared" si="2"/>
        <v>8.928571429</v>
      </c>
      <c r="S5" s="19">
        <v>10.0</v>
      </c>
      <c r="T5" s="19">
        <v>10.0</v>
      </c>
      <c r="U5" s="20">
        <f t="shared" si="3"/>
        <v>10</v>
      </c>
      <c r="V5" s="19">
        <v>8.0</v>
      </c>
      <c r="W5" s="20">
        <f t="shared" si="4"/>
        <v>8.555172414</v>
      </c>
      <c r="X5" s="20">
        <f t="shared" si="5"/>
        <v>8.137931034</v>
      </c>
    </row>
    <row r="6">
      <c r="A6" s="12" t="s">
        <v>16</v>
      </c>
      <c r="B6" s="14"/>
      <c r="C6" s="14">
        <v>1.0</v>
      </c>
      <c r="D6" s="14"/>
      <c r="E6" s="14">
        <v>1.0</v>
      </c>
      <c r="F6" s="14"/>
      <c r="G6" s="16"/>
      <c r="H6" s="16">
        <v>2.0</v>
      </c>
      <c r="I6" s="16">
        <v>0.5</v>
      </c>
      <c r="J6" s="16">
        <v>1.0</v>
      </c>
      <c r="K6" s="16"/>
      <c r="L6" s="17">
        <v>0.5</v>
      </c>
      <c r="M6" s="17"/>
      <c r="N6" s="17">
        <v>0.5</v>
      </c>
      <c r="O6" s="17"/>
      <c r="P6" s="20">
        <f t="shared" si="1"/>
        <v>4.482758621</v>
      </c>
      <c r="Q6" s="19">
        <v>14.0</v>
      </c>
      <c r="R6" s="19">
        <f t="shared" si="2"/>
        <v>10</v>
      </c>
      <c r="S6" s="19">
        <v>10.0</v>
      </c>
      <c r="T6" s="19"/>
      <c r="U6" s="20">
        <f t="shared" si="3"/>
        <v>10</v>
      </c>
      <c r="V6" s="19">
        <v>7.0</v>
      </c>
      <c r="W6" s="20">
        <f t="shared" si="4"/>
        <v>6.263793103</v>
      </c>
      <c r="X6" s="20">
        <f t="shared" si="5"/>
        <v>5.034482759</v>
      </c>
    </row>
    <row r="7">
      <c r="A7" s="12" t="s">
        <v>17</v>
      </c>
      <c r="B7" s="14">
        <v>0.5</v>
      </c>
      <c r="C7" s="14">
        <v>1.0</v>
      </c>
      <c r="D7" s="14">
        <v>2.0</v>
      </c>
      <c r="E7" s="14">
        <v>1.0</v>
      </c>
      <c r="F7" s="14">
        <v>1.0</v>
      </c>
      <c r="G7" s="16">
        <v>0.25</v>
      </c>
      <c r="H7" s="16"/>
      <c r="I7" s="16">
        <v>0.5</v>
      </c>
      <c r="J7" s="16">
        <v>1.0</v>
      </c>
      <c r="K7" s="16">
        <f>1/2</f>
        <v>0.5</v>
      </c>
      <c r="L7" s="17">
        <v>0.0</v>
      </c>
      <c r="M7" s="17">
        <v>1.0</v>
      </c>
      <c r="N7" s="17">
        <v>1.0</v>
      </c>
      <c r="O7" s="17">
        <v>1.0</v>
      </c>
      <c r="P7" s="20">
        <f t="shared" si="1"/>
        <v>7.413793103</v>
      </c>
      <c r="Q7" s="19">
        <v>14.0</v>
      </c>
      <c r="R7" s="19">
        <f t="shared" si="2"/>
        <v>10</v>
      </c>
      <c r="S7" s="19">
        <v>10.0</v>
      </c>
      <c r="T7" s="19"/>
      <c r="U7" s="20">
        <f t="shared" si="3"/>
        <v>10</v>
      </c>
      <c r="V7" s="19">
        <v>10.0</v>
      </c>
      <c r="W7" s="20">
        <f t="shared" si="4"/>
        <v>8.318965517</v>
      </c>
      <c r="X7" s="20">
        <f t="shared" si="5"/>
        <v>7.672413793</v>
      </c>
    </row>
    <row r="8">
      <c r="A8" s="12" t="s">
        <v>18</v>
      </c>
      <c r="B8" s="14"/>
      <c r="C8" s="14"/>
      <c r="D8" s="14">
        <v>2.0</v>
      </c>
      <c r="E8" s="14"/>
      <c r="F8" s="14"/>
      <c r="G8" s="16"/>
      <c r="H8" s="16">
        <v>0.5</v>
      </c>
      <c r="I8" s="16"/>
      <c r="J8" s="16">
        <v>0.3</v>
      </c>
      <c r="K8" s="16">
        <f>1/4</f>
        <v>0.25</v>
      </c>
      <c r="L8" s="17"/>
      <c r="M8" s="17">
        <v>1.0</v>
      </c>
      <c r="N8" s="17"/>
      <c r="O8" s="17">
        <v>1.0</v>
      </c>
      <c r="P8" s="20">
        <f t="shared" si="1"/>
        <v>3.482758621</v>
      </c>
      <c r="Q8" s="19">
        <f>14-4</f>
        <v>10</v>
      </c>
      <c r="R8" s="19">
        <f t="shared" si="2"/>
        <v>7.142857143</v>
      </c>
      <c r="S8" s="19">
        <v>10.0</v>
      </c>
      <c r="T8" s="19">
        <v>10.0</v>
      </c>
      <c r="U8" s="20">
        <f t="shared" si="3"/>
        <v>9.714285714</v>
      </c>
      <c r="V8" s="19">
        <v>9.0</v>
      </c>
      <c r="W8" s="20">
        <f t="shared" si="4"/>
        <v>5.628078818</v>
      </c>
      <c r="X8" s="20">
        <f t="shared" si="5"/>
        <v>4.10591133</v>
      </c>
    </row>
    <row r="9">
      <c r="A9" s="12" t="s">
        <v>19</v>
      </c>
      <c r="B9" s="14">
        <v>0.25</v>
      </c>
      <c r="C9" s="14">
        <v>0.5</v>
      </c>
      <c r="D9" s="14"/>
      <c r="E9" s="14">
        <v>1.0</v>
      </c>
      <c r="F9" s="14"/>
      <c r="G9" s="16"/>
      <c r="H9" s="16">
        <v>2.0</v>
      </c>
      <c r="I9" s="16">
        <v>1.0</v>
      </c>
      <c r="J9" s="16">
        <v>1.0</v>
      </c>
      <c r="K9" s="16"/>
      <c r="L9" s="17">
        <v>0.5</v>
      </c>
      <c r="M9" s="17"/>
      <c r="N9" s="17">
        <v>0.25</v>
      </c>
      <c r="O9" s="17">
        <f>3/4</f>
        <v>0.75</v>
      </c>
      <c r="P9" s="20">
        <f t="shared" si="1"/>
        <v>5</v>
      </c>
      <c r="Q9" s="19" t="s">
        <v>12</v>
      </c>
      <c r="R9" s="19" t="s">
        <v>12</v>
      </c>
      <c r="S9" s="19" t="s">
        <v>12</v>
      </c>
      <c r="T9" s="19" t="s">
        <v>12</v>
      </c>
      <c r="U9" s="19">
        <v>0.0</v>
      </c>
      <c r="V9" s="19">
        <v>6.0</v>
      </c>
      <c r="W9" s="20">
        <f t="shared" si="4"/>
        <v>3.55</v>
      </c>
      <c r="X9" s="20">
        <f t="shared" si="5"/>
        <v>4.5</v>
      </c>
    </row>
    <row r="10">
      <c r="A10" s="12" t="s">
        <v>20</v>
      </c>
      <c r="B10" s="14">
        <v>0.5</v>
      </c>
      <c r="C10" s="14">
        <v>1.0</v>
      </c>
      <c r="D10" s="14">
        <v>1.0</v>
      </c>
      <c r="E10" s="14">
        <v>1.0</v>
      </c>
      <c r="F10" s="14">
        <v>1.0</v>
      </c>
      <c r="G10" s="16">
        <v>1.0</v>
      </c>
      <c r="H10" s="16">
        <v>2.0</v>
      </c>
      <c r="I10" s="16">
        <v>1.0</v>
      </c>
      <c r="J10" s="16">
        <v>1.0</v>
      </c>
      <c r="K10" s="16">
        <v>0.5</v>
      </c>
      <c r="L10" s="17">
        <v>0.5</v>
      </c>
      <c r="M10" s="17">
        <v>1.0</v>
      </c>
      <c r="N10" s="17">
        <v>1.0</v>
      </c>
      <c r="O10" s="17">
        <v>1.0</v>
      </c>
      <c r="P10" s="20">
        <f t="shared" si="1"/>
        <v>9.310344828</v>
      </c>
      <c r="Q10" s="19">
        <f>14-0.5</f>
        <v>13.5</v>
      </c>
      <c r="R10" s="19">
        <f t="shared" ref="R10:R11" si="6">Q10*10/14</f>
        <v>9.642857143</v>
      </c>
      <c r="S10" s="19">
        <v>10.0</v>
      </c>
      <c r="T10" s="19">
        <v>10.0</v>
      </c>
      <c r="U10" s="20">
        <f t="shared" ref="U10:U11" si="7">MIN(R10*0.8+S10*0.2+T10*0.2, 10)</f>
        <v>10</v>
      </c>
      <c r="V10" s="19">
        <v>10.0</v>
      </c>
      <c r="W10" s="20">
        <f t="shared" si="4"/>
        <v>9.551724138</v>
      </c>
      <c r="X10" s="20">
        <f t="shared" si="5"/>
        <v>9.379310345</v>
      </c>
    </row>
    <row r="11">
      <c r="A11" s="12" t="s">
        <v>21</v>
      </c>
      <c r="B11" s="14"/>
      <c r="C11" s="14">
        <v>1.0</v>
      </c>
      <c r="D11" s="14">
        <v>0.75</v>
      </c>
      <c r="E11" s="14">
        <v>1.0</v>
      </c>
      <c r="F11" s="14">
        <v>1.0</v>
      </c>
      <c r="G11" s="16">
        <v>0.5</v>
      </c>
      <c r="H11" s="16">
        <v>0.5</v>
      </c>
      <c r="I11" s="16"/>
      <c r="J11" s="16">
        <v>1.0</v>
      </c>
      <c r="K11" s="16">
        <v>1.0</v>
      </c>
      <c r="L11" s="17"/>
      <c r="M11" s="17">
        <v>1.0</v>
      </c>
      <c r="N11" s="17">
        <v>1.0</v>
      </c>
      <c r="O11" s="17"/>
      <c r="P11" s="20">
        <f t="shared" si="1"/>
        <v>6.034482759</v>
      </c>
      <c r="Q11" s="19">
        <v>14.0</v>
      </c>
      <c r="R11" s="19">
        <f t="shared" si="6"/>
        <v>10</v>
      </c>
      <c r="S11" s="19">
        <v>10.0</v>
      </c>
      <c r="T11" s="19">
        <v>10.0</v>
      </c>
      <c r="U11" s="20">
        <f t="shared" si="7"/>
        <v>10</v>
      </c>
      <c r="V11" s="19">
        <v>10.0</v>
      </c>
      <c r="W11" s="20">
        <f t="shared" si="4"/>
        <v>7.422413793</v>
      </c>
      <c r="X11" s="20">
        <f t="shared" si="5"/>
        <v>6.431034483</v>
      </c>
    </row>
    <row r="12">
      <c r="A12" s="12" t="s">
        <v>22</v>
      </c>
      <c r="B12" s="14"/>
      <c r="C12" s="14">
        <v>1.0</v>
      </c>
      <c r="D12" s="14">
        <f>6/8*2</f>
        <v>1.5</v>
      </c>
      <c r="E12" s="14">
        <v>1.0</v>
      </c>
      <c r="F12" s="14">
        <v>1.0</v>
      </c>
      <c r="G12" s="16">
        <v>0.5</v>
      </c>
      <c r="H12" s="16">
        <v>0.5</v>
      </c>
      <c r="I12" s="16">
        <v>1.0</v>
      </c>
      <c r="J12" s="16">
        <v>1.0</v>
      </c>
      <c r="K12" s="16">
        <v>0.5</v>
      </c>
      <c r="L12" s="17"/>
      <c r="M12" s="17">
        <v>1.0</v>
      </c>
      <c r="N12" s="17"/>
      <c r="O12" s="17">
        <v>1.0</v>
      </c>
      <c r="P12" s="20">
        <f t="shared" si="1"/>
        <v>6.896551724</v>
      </c>
      <c r="Q12" s="19" t="s">
        <v>12</v>
      </c>
      <c r="R12" s="19" t="s">
        <v>12</v>
      </c>
      <c r="S12" s="19" t="s">
        <v>12</v>
      </c>
      <c r="T12" s="19" t="s">
        <v>12</v>
      </c>
      <c r="U12" s="19">
        <v>0.0</v>
      </c>
      <c r="V12" s="19">
        <v>9.0</v>
      </c>
      <c r="W12" s="20">
        <f t="shared" si="4"/>
        <v>4.932758621</v>
      </c>
      <c r="X12" s="20">
        <f t="shared" si="5"/>
        <v>6.206896552</v>
      </c>
    </row>
    <row r="13">
      <c r="A13" s="21"/>
    </row>
    <row r="14">
      <c r="A14" s="21"/>
      <c r="B14" s="22" t="s">
        <v>23</v>
      </c>
      <c r="R14" s="23">
        <v>0.8</v>
      </c>
      <c r="S14" s="23">
        <v>0.2</v>
      </c>
      <c r="T14" s="23">
        <v>0.2</v>
      </c>
    </row>
    <row r="15">
      <c r="A15" s="21"/>
      <c r="T15" s="22" t="s">
        <v>24</v>
      </c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  <row r="30">
      <c r="A30" s="21"/>
    </row>
    <row r="31">
      <c r="A31" s="21"/>
    </row>
    <row r="32">
      <c r="A32" s="21"/>
    </row>
    <row r="33">
      <c r="A33" s="21"/>
    </row>
    <row r="34">
      <c r="A34" s="21"/>
    </row>
  </sheetData>
  <mergeCells count="1">
    <mergeCell ref="Q1:U1"/>
  </mergeCells>
  <conditionalFormatting sqref="P3:X12">
    <cfRule type="cellIs" dxfId="0" priority="1" operator="lessThanOrEqual">
      <formula>5</formula>
    </cfRule>
  </conditionalFormatting>
  <drawing r:id="rId1"/>
</worksheet>
</file>