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aca97956501d853/Desktop/"/>
    </mc:Choice>
  </mc:AlternateContent>
  <xr:revisionPtr revIDLastSave="0" documentId="8_{D2B0C900-6C2A-4A3C-B1A6-3003A2BE28E7}" xr6:coauthVersionLast="47" xr6:coauthVersionMax="47" xr10:uidLastSave="{00000000-0000-0000-0000-000000000000}"/>
  <bookViews>
    <workbookView xWindow="-120" yWindow="-120" windowWidth="20730" windowHeight="11040" xr2:uid="{F465D941-1F21-402D-B946-DD389E31488C}"/>
  </bookViews>
  <sheets>
    <sheet name="ANÁLISE" sheetId="1" r:id="rId1"/>
  </sheets>
  <externalReferences>
    <externalReference r:id="rId2"/>
  </externalReferences>
  <definedNames>
    <definedName name="\0">#REF!</definedName>
    <definedName name="\A">#REF!</definedName>
    <definedName name="\B">#REF!</definedName>
    <definedName name="\C">#REF!</definedName>
    <definedName name="\I">#REF!</definedName>
    <definedName name="\J">#REF!</definedName>
    <definedName name="\m">#REF!</definedName>
    <definedName name="\O">#REF!</definedName>
    <definedName name="\P">#REF!</definedName>
    <definedName name="_">#REF!</definedName>
    <definedName name="______ACR10">#REF!</definedName>
    <definedName name="______ACR15">#REF!</definedName>
    <definedName name="______acr20">#REF!</definedName>
    <definedName name="______acr5">#REF!</definedName>
    <definedName name="______ARQ1">#REF!</definedName>
    <definedName name="______QT100">#REF!</definedName>
    <definedName name="______QT2">#REF!</definedName>
    <definedName name="______QT3">#REF!</definedName>
    <definedName name="______QT4">#REF!</definedName>
    <definedName name="______QT50">#REF!</definedName>
    <definedName name="______QT75">#REF!</definedName>
    <definedName name="_____ACR10">#REF!</definedName>
    <definedName name="_____ACR15">#REF!</definedName>
    <definedName name="_____acr20">#REF!</definedName>
    <definedName name="_____acr5">#REF!</definedName>
    <definedName name="_____ARQ1">#REF!</definedName>
    <definedName name="_____QT100">#REF!</definedName>
    <definedName name="_____QT2">#REF!</definedName>
    <definedName name="_____QT3">#REF!</definedName>
    <definedName name="_____QT4">#REF!</definedName>
    <definedName name="_____QT50">#REF!</definedName>
    <definedName name="_____QT75">#REF!</definedName>
    <definedName name="____CUB01">#REF!</definedName>
    <definedName name="___ACR10">#REF!</definedName>
    <definedName name="___ACR15">#REF!</definedName>
    <definedName name="___acr20">#REF!</definedName>
    <definedName name="___acr5">#REF!</definedName>
    <definedName name="___ARQ1">#REF!</definedName>
    <definedName name="___CUB01">#REF!</definedName>
    <definedName name="___QT100">#REF!</definedName>
    <definedName name="___QT2">#REF!</definedName>
    <definedName name="___QT3">#REF!</definedName>
    <definedName name="___QT4">#REF!</definedName>
    <definedName name="___QT50">#REF!</definedName>
    <definedName name="___QT75">#REF!</definedName>
    <definedName name="__123Graph_A" hidden="1">#REF!</definedName>
    <definedName name="__123Graph_ADISTRIBUIÇÃO" hidden="1">#REF!</definedName>
    <definedName name="__123Graph_B" hidden="1">#REF!</definedName>
    <definedName name="__123Graph_BDISTRIBUIÇÃO" hidden="1">#REF!</definedName>
    <definedName name="__123Graph_D" hidden="1">#REF!</definedName>
    <definedName name="__123Graph_F" hidden="1">#REF!</definedName>
    <definedName name="__123Graph_X" hidden="1">#REF!</definedName>
    <definedName name="__123Graph_XDISTRIBUIÇÃO" hidden="1">#REF!</definedName>
    <definedName name="__ACR10">#REF!</definedName>
    <definedName name="__ACR15">#REF!</definedName>
    <definedName name="__acr20">#REF!</definedName>
    <definedName name="__acr5">#REF!</definedName>
    <definedName name="__ARQ1">#REF!</definedName>
    <definedName name="__CUB01">#REF!</definedName>
    <definedName name="__QT100">#REF!</definedName>
    <definedName name="__QT2">#REF!</definedName>
    <definedName name="__QT3">#REF!</definedName>
    <definedName name="__QT4">#REF!</definedName>
    <definedName name="__QT50">#REF!</definedName>
    <definedName name="__QT75">#REF!</definedName>
    <definedName name="_1">#REF!</definedName>
    <definedName name="_1__123Graph_ACHART_1" hidden="1">#REF!</definedName>
    <definedName name="_2">#REF!</definedName>
    <definedName name="_2__123Graph_BCHART_1" hidden="1">#REF!</definedName>
    <definedName name="_3">#REF!</definedName>
    <definedName name="_3__123Graph_ACHART_1" hidden="1">#REF!</definedName>
    <definedName name="_3__123Graph_XCHART_1" hidden="1">#REF!</definedName>
    <definedName name="_4">#REF!</definedName>
    <definedName name="_6__123Graph_BCHART_1" hidden="1">#REF!</definedName>
    <definedName name="_7__123Graph_XCHART_1" hidden="1">#REF!</definedName>
    <definedName name="_94">#REF!</definedName>
    <definedName name="_A">#REF!</definedName>
    <definedName name="_a1">#REF!</definedName>
    <definedName name="_a2">#REF!</definedName>
    <definedName name="_A65550">#REF!</definedName>
    <definedName name="_A65600">#REF!</definedName>
    <definedName name="_A66000">#REF!</definedName>
    <definedName name="_A66666">#REF!</definedName>
    <definedName name="_ACR10">#REF!</definedName>
    <definedName name="_ACR15">#REF!</definedName>
    <definedName name="_acr20">#REF!</definedName>
    <definedName name="_acr5">#REF!</definedName>
    <definedName name="_ARQ1">#REF!</definedName>
    <definedName name="_CUB01">#REF!</definedName>
    <definedName name="_Fill" hidden="1">#REF!</definedName>
    <definedName name="_IV65617">#REF!</definedName>
    <definedName name="_IV65999">#REF!</definedName>
    <definedName name="_IV66000">#REF!</definedName>
    <definedName name="_IV67021">#REF!</definedName>
    <definedName name="_IV67022">#REF!</definedName>
    <definedName name="_JAN01">#REF!</definedName>
    <definedName name="_jun01">#REF!</definedName>
    <definedName name="_Key1" hidden="1">#REF!</definedName>
    <definedName name="_la29" hidden="1">#REF!</definedName>
    <definedName name="_la3" hidden="1">#REF!</definedName>
    <definedName name="_la31" hidden="1">#REF!</definedName>
    <definedName name="_la32" hidden="1">#REF!</definedName>
    <definedName name="_la4" hidden="1">#REF!</definedName>
    <definedName name="_la5" hidden="1">#REF!</definedName>
    <definedName name="_la6" hidden="1">#REF!</definedName>
    <definedName name="_la7" hidden="1">#REF!</definedName>
    <definedName name="_la8" hidden="1">#REF!</definedName>
    <definedName name="_la9" hidden="1">#REF!</definedName>
    <definedName name="_lb1" hidden="1">#REF!</definedName>
    <definedName name="_lb10" hidden="1">#REF!</definedName>
    <definedName name="_lb11" hidden="1">#REF!</definedName>
    <definedName name="_lb12" hidden="1">#REF!</definedName>
    <definedName name="_lb13" hidden="1">#REF!</definedName>
    <definedName name="_lb14" hidden="1">#REF!</definedName>
    <definedName name="_lb15" hidden="1">#REF!</definedName>
    <definedName name="_lb16" hidden="1">#REF!</definedName>
    <definedName name="_lb17" hidden="1">#REF!</definedName>
    <definedName name="_lb18" hidden="1">#REF!</definedName>
    <definedName name="_lb19" hidden="1">#REF!</definedName>
    <definedName name="_lb2" hidden="1">#REF!</definedName>
    <definedName name="_lb20" hidden="1">#REF!</definedName>
    <definedName name="_lb21" hidden="1">#REF!</definedName>
    <definedName name="_lb22" hidden="1">#REF!</definedName>
    <definedName name="_lb23" hidden="1">#REF!</definedName>
    <definedName name="_lb24" hidden="1">#REF!</definedName>
    <definedName name="_lb25" hidden="1">#REF!</definedName>
    <definedName name="_lb27" hidden="1">#REF!</definedName>
    <definedName name="_lb28" hidden="1">#REF!</definedName>
    <definedName name="_lb29" hidden="1">#REF!</definedName>
    <definedName name="_lb3" hidden="1">#REF!</definedName>
    <definedName name="_lb30" hidden="1">#REF!</definedName>
    <definedName name="_lb31" hidden="1">#REF!</definedName>
    <definedName name="_lb32" hidden="1">#REF!</definedName>
    <definedName name="_lb4" hidden="1">#REF!</definedName>
    <definedName name="_lb5" hidden="1">#REF!</definedName>
    <definedName name="_lb6" hidden="1">#REF!</definedName>
    <definedName name="_lb7" hidden="1">#REF!</definedName>
    <definedName name="_lb8" hidden="1">#REF!</definedName>
    <definedName name="_lb9" hidden="1">#REF!</definedName>
    <definedName name="_lbc1" hidden="1">#REF!</definedName>
    <definedName name="_lbc10" hidden="1">#REF!</definedName>
    <definedName name="_lbc11" hidden="1">#REF!</definedName>
    <definedName name="_lbc12" hidden="1">#REF!</definedName>
    <definedName name="_lbc13" hidden="1">#REF!</definedName>
    <definedName name="_lbc14" hidden="1">#REF!</definedName>
    <definedName name="_lbc15" hidden="1">#REF!</definedName>
    <definedName name="_lbc16" hidden="1">#REF!</definedName>
    <definedName name="_lbc17" hidden="1">#REF!</definedName>
    <definedName name="_lbc18" hidden="1">#REF!</definedName>
    <definedName name="_lbc19" hidden="1">#REF!</definedName>
    <definedName name="_lbc2" hidden="1">#REF!</definedName>
    <definedName name="_lbc20" hidden="1">#REF!</definedName>
    <definedName name="_lbc21" hidden="1">#REF!</definedName>
    <definedName name="_lbc22" hidden="1">#REF!</definedName>
    <definedName name="_lbc23" hidden="1">#REF!</definedName>
    <definedName name="_lbc24" hidden="1">#REF!</definedName>
    <definedName name="_lbc25" hidden="1">#REF!</definedName>
    <definedName name="_lbc26" hidden="1">#REF!</definedName>
    <definedName name="_lbc27" hidden="1">#REF!</definedName>
    <definedName name="_lbc28" hidden="1">#REF!</definedName>
    <definedName name="_lbc29" hidden="1">#REF!</definedName>
    <definedName name="_lbc3" hidden="1">#REF!</definedName>
    <definedName name="_lbc31" hidden="1">#REF!</definedName>
    <definedName name="_lbc32" hidden="1">#REF!</definedName>
    <definedName name="_lbc4" hidden="1">#REF!</definedName>
    <definedName name="_lbc5" hidden="1">#REF!</definedName>
    <definedName name="_lbc6" hidden="1">#REF!</definedName>
    <definedName name="_lbc7" hidden="1">#REF!</definedName>
    <definedName name="_lbc8" hidden="1">#REF!</definedName>
    <definedName name="_lbc9" hidden="1">#REF!</definedName>
    <definedName name="_ld26" hidden="1">#REF!</definedName>
    <definedName name="_ld31" hidden="1">#REF!</definedName>
    <definedName name="_le31" hidden="1">#REF!</definedName>
    <definedName name="_lf31" hidden="1">#REF!</definedName>
    <definedName name="_MAR01">#REF!</definedName>
    <definedName name="_Order1" hidden="1">255</definedName>
    <definedName name="_Order2" hidden="1">0</definedName>
    <definedName name="_OUT99">#REF!</definedName>
    <definedName name="_p" hidden="1">#REF!</definedName>
    <definedName name="_QT100">#REF!</definedName>
    <definedName name="_QT2">#REF!</definedName>
    <definedName name="_QT3">#REF!</definedName>
    <definedName name="_QT4">#REF!</definedName>
    <definedName name="_QT50">#REF!</definedName>
    <definedName name="_QT75">#REF!</definedName>
    <definedName name="_Sort" hidden="1">#REF!</definedName>
    <definedName name="_T">#REF!</definedName>
    <definedName name="_Table1_In1" hidden="1">#REF!</definedName>
    <definedName name="_Table1_Out" hidden="1">#REF!</definedName>
    <definedName name="_TOT20">#REF!</definedName>
    <definedName name="_x10" hidden="1">#REF!</definedName>
    <definedName name="_x11" hidden="1">#REF!</definedName>
    <definedName name="_x12" hidden="1">#REF!</definedName>
    <definedName name="_x13" hidden="1">#REF!</definedName>
    <definedName name="_x14" hidden="1">#REF!</definedName>
    <definedName name="_x15" hidden="1">#REF!</definedName>
    <definedName name="_x16" hidden="1">#REF!</definedName>
    <definedName name="_x17" hidden="1">#REF!</definedName>
    <definedName name="_x18" hidden="1">#REF!</definedName>
    <definedName name="_x19" hidden="1">#REF!</definedName>
    <definedName name="_x20" hidden="1">#REF!</definedName>
    <definedName name="_x21" hidden="1">#REF!</definedName>
    <definedName name="_x22" hidden="1">#REF!</definedName>
    <definedName name="_x23" hidden="1">#REF!</definedName>
    <definedName name="_x24" hidden="1">#REF!</definedName>
    <definedName name="_x25" hidden="1">#REF!</definedName>
    <definedName name="_x28" hidden="1">#REF!</definedName>
    <definedName name="_x29" hidden="1">#REF!</definedName>
    <definedName name="_x32" hidden="1">#REF!</definedName>
    <definedName name="_x4" hidden="1">#REF!</definedName>
    <definedName name="_x5" hidden="1">#REF!</definedName>
    <definedName name="_x6" hidden="1">#REF!</definedName>
    <definedName name="_x7" hidden="1">#REF!</definedName>
    <definedName name="_x8" hidden="1">#REF!</definedName>
    <definedName name="_x9" hidden="1">#REF!</definedName>
    <definedName name="A">{"'TG'!$A$1:$L$37"}</definedName>
    <definedName name="AA">#REF!</definedName>
    <definedName name="aaa" hidden="1">#N/A</definedName>
    <definedName name="aaaa">#REF!</definedName>
    <definedName name="aaaaa" hidden="1">{"tabela",#N/A,FALSE,"Tabela";"decoração",#N/A,FALSE,"Decor.";"Informações",#N/A,FALSE,"Inform."}</definedName>
    <definedName name="aaaaaaa">#REF!</definedName>
    <definedName name="aaaaaaaaa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aaacccc" hidden="1">{#N/A,#N/A,FALSE,"Plan1";#N/A,#N/A,FALSE,"Plan2"}</definedName>
    <definedName name="AB">#REF!</definedName>
    <definedName name="abcpiloto">#REF!</definedName>
    <definedName name="abebqt">#REF!</definedName>
    <definedName name="AC">#REF!</definedName>
    <definedName name="ACADUC">#REF!</definedName>
    <definedName name="ACBEB">#REF!</definedName>
    <definedName name="ACBOMB">#REF!</definedName>
    <definedName name="ACCHAF">#REF!</definedName>
    <definedName name="ACDER">#REF!</definedName>
    <definedName name="ACDIV">#REF!</definedName>
    <definedName name="ACEQP">#REF!</definedName>
    <definedName name="ACHAFQT">#REF!</definedName>
    <definedName name="achar18" hidden="1">#REF!</definedName>
    <definedName name="achar19" hidden="1">#REF!</definedName>
    <definedName name="achart1" hidden="1">#REF!</definedName>
    <definedName name="achart10" hidden="1">#REF!</definedName>
    <definedName name="achart11" hidden="1">#REF!</definedName>
    <definedName name="achart12" hidden="1">#REF!</definedName>
    <definedName name="achart13" hidden="1">#REF!</definedName>
    <definedName name="achart14" hidden="1">#REF!</definedName>
    <definedName name="achart15" hidden="1">#REF!</definedName>
    <definedName name="achart16" hidden="1">#REF!</definedName>
    <definedName name="achart17" hidden="1">#REF!</definedName>
    <definedName name="achart2" hidden="1">#REF!</definedName>
    <definedName name="achart20" hidden="1">#REF!</definedName>
    <definedName name="achart21" hidden="1">#REF!</definedName>
    <definedName name="achart22" hidden="1">#REF!</definedName>
    <definedName name="achart23" hidden="1">#REF!</definedName>
    <definedName name="achart24" hidden="1">#REF!</definedName>
    <definedName name="achart25" hidden="1">#REF!</definedName>
    <definedName name="achart26" hidden="1">#REF!</definedName>
    <definedName name="achart27" hidden="1">#REF!</definedName>
    <definedName name="achart28" hidden="1">#REF!</definedName>
    <definedName name="achart29" hidden="1">#REF!</definedName>
    <definedName name="achart3" hidden="1">#REF!</definedName>
    <definedName name="achart30" hidden="1">#REF!</definedName>
    <definedName name="achart31" hidden="1">#REF!</definedName>
    <definedName name="achart32" hidden="1">#REF!</definedName>
    <definedName name="achart4" hidden="1">#REF!</definedName>
    <definedName name="achart5" hidden="1">#REF!</definedName>
    <definedName name="achart6" hidden="1">#REF!</definedName>
    <definedName name="achart7" hidden="1">#REF!</definedName>
    <definedName name="achart8" hidden="1">#REF!</definedName>
    <definedName name="achart9" hidden="1">#REF!</definedName>
    <definedName name="ACMUR">#REF!</definedName>
    <definedName name="ACONT2">#REF!</definedName>
    <definedName name="ACPIPA">#REF!</definedName>
    <definedName name="ACTRANSP">#REF!</definedName>
    <definedName name="Actual">(PeriodInActual*(#REF!&gt;0))*PeriodInPlan</definedName>
    <definedName name="ActualBeyond">PeriodInActual*(#REF!&gt;0)</definedName>
    <definedName name="ACwvu.PLANILHA2." hidden="1">#REF!</definedName>
    <definedName name="ADITIVO_BRUTO">#REF!</definedName>
    <definedName name="ADITIVO_LIQUIDO">#REF!</definedName>
    <definedName name="adm_rec_hold">#REF!</definedName>
    <definedName name="adm_rec_unid_neg">#REF!</definedName>
    <definedName name="ADUCQT">#REF!</definedName>
    <definedName name="Aimp">#REF!</definedName>
    <definedName name="AITEM">#REF!</definedName>
    <definedName name="aline">#REF!</definedName>
    <definedName name="ALTADUC">#REF!</definedName>
    <definedName name="ALTBOMB">#REF!</definedName>
    <definedName name="ALTCAP">#REF!</definedName>
    <definedName name="ALTDER">#REF!</definedName>
    <definedName name="ALTEQUIP">#REF!</definedName>
    <definedName name="ALTIEQP">#REF!</definedName>
    <definedName name="ALTMUR">#REF!</definedName>
    <definedName name="ALTRES10">#REF!</definedName>
    <definedName name="ALTRES15">#REF!</definedName>
    <definedName name="ALTRES20">#REF!</definedName>
    <definedName name="ALTTRANS">#REF!</definedName>
    <definedName name="am">#REF!</definedName>
    <definedName name="AMARCIO">#REF!</definedName>
    <definedName name="ami">#REF!</definedName>
    <definedName name="ammd">#REF!</definedName>
    <definedName name="ammi">#REF!</definedName>
    <definedName name="ammoi">#REF!</definedName>
    <definedName name="ANA">#REF!</definedName>
    <definedName name="ANDRE">TRUE</definedName>
    <definedName name="ANO">#REF!</definedName>
    <definedName name="anual1">#REF!</definedName>
    <definedName name="anual10">#REF!</definedName>
    <definedName name="anual2">#REF!</definedName>
    <definedName name="anual3">#REF!</definedName>
    <definedName name="anual4">#REF!</definedName>
    <definedName name="anual5">#REF!</definedName>
    <definedName name="anual6">#REF!</definedName>
    <definedName name="anual7">#REF!</definedName>
    <definedName name="anual8">#REF!</definedName>
    <definedName name="anual9">#REF!</definedName>
    <definedName name="AP">#REF!</definedName>
    <definedName name="apr">#REF!</definedName>
    <definedName name="AQTEMP1">#REF!</definedName>
    <definedName name="AQTEMP2">#REF!</definedName>
    <definedName name="ar">#REF!</definedName>
    <definedName name="arc">#REF!</definedName>
    <definedName name="_xlnm.Print_Area">#REF!</definedName>
    <definedName name="area_de_impressão_2">#REF!</definedName>
    <definedName name="Área_de_impressão2">#REF!</definedName>
    <definedName name="area_impressão_3">#REF!</definedName>
    <definedName name="Área_impressão_IM">#REF!</definedName>
    <definedName name="ARQ">#REF!</definedName>
    <definedName name="ARQERR">#REF!</definedName>
    <definedName name="ARQPLAN">#REF!</definedName>
    <definedName name="ARQT">#REF!</definedName>
    <definedName name="ARQTEMP">#REF!</definedName>
    <definedName name="ARQTXT">#REF!</definedName>
    <definedName name="ARTEMP">#REF!</definedName>
    <definedName name="AS" hidden="1">{"'TG'!$A$1:$L$37"}</definedName>
    <definedName name="asd">#REF!</definedName>
    <definedName name="asdf" hidden="1">#REF!</definedName>
    <definedName name="AT">#REF!</definedName>
    <definedName name="ata">#REF!</definedName>
    <definedName name="atc">#REF!</definedName>
    <definedName name="ato1_curta">#REF!</definedName>
    <definedName name="ato2_curta">#REF!</definedName>
    <definedName name="atual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VAL1">#REF!</definedName>
    <definedName name="AVAL2">#REF!</definedName>
    <definedName name="B" hidden="1">{"'TG'!$A$1:$L$37"}</definedName>
    <definedName name="banco">#REF!</definedName>
    <definedName name="_xlnm.Database">#REF!</definedName>
    <definedName name="BANCO1">#N/A</definedName>
    <definedName name="BANCO2">#N/A</definedName>
    <definedName name="BANCO3">#N/A</definedName>
    <definedName name="BANCO4">#N/A</definedName>
    <definedName name="BANCOSERVIÇO">#REF!</definedName>
    <definedName name="base">#REF!</definedName>
    <definedName name="Base_date">#REF!</definedName>
    <definedName name="bchar10" hidden="1">#REF!</definedName>
    <definedName name="bchart1" hidden="1">#REF!</definedName>
    <definedName name="bchart11" hidden="1">#REF!</definedName>
    <definedName name="bchart12" hidden="1">#REF!</definedName>
    <definedName name="bchart13" hidden="1">#REF!</definedName>
    <definedName name="bchart14" hidden="1">#REF!</definedName>
    <definedName name="bchart15" hidden="1">#REF!</definedName>
    <definedName name="bchart16" hidden="1">#REF!</definedName>
    <definedName name="bchart17" hidden="1">#REF!</definedName>
    <definedName name="bchart18" hidden="1">#REF!</definedName>
    <definedName name="bchart19" hidden="1">#REF!</definedName>
    <definedName name="bchart2" hidden="1">#REF!</definedName>
    <definedName name="bchart20" hidden="1">#REF!</definedName>
    <definedName name="bchart21" hidden="1">#REF!</definedName>
    <definedName name="bchart22" hidden="1">#REF!</definedName>
    <definedName name="bchart23" hidden="1">#REF!</definedName>
    <definedName name="bchart24" hidden="1">#REF!</definedName>
    <definedName name="bchart25" hidden="1">#REF!</definedName>
    <definedName name="bchart26" hidden="1">#REF!</definedName>
    <definedName name="bchart27" hidden="1">#REF!</definedName>
    <definedName name="bchart28" hidden="1">#REF!</definedName>
    <definedName name="bchart29" hidden="1">#REF!</definedName>
    <definedName name="bchart3" hidden="1">#REF!</definedName>
    <definedName name="bchart30" hidden="1">#REF!</definedName>
    <definedName name="bchart31" hidden="1">#REF!</definedName>
    <definedName name="bchart32" hidden="1">#REF!</definedName>
    <definedName name="bchart4" hidden="1">#REF!</definedName>
    <definedName name="bchart5" hidden="1">#REF!</definedName>
    <definedName name="bchart6" hidden="1">#REF!</definedName>
    <definedName name="bchart7" hidden="1">#REF!</definedName>
    <definedName name="bchart8" hidden="1">#REF!</definedName>
    <definedName name="bchart9" hidden="1">#REF!</definedName>
    <definedName name="BDI">#REF!</definedName>
    <definedName name="bebqt">#REF!</definedName>
    <definedName name="bimestral1">#REF!</definedName>
    <definedName name="bimestral10">#REF!</definedName>
    <definedName name="bimestral2">#REF!</definedName>
    <definedName name="bimestral3">#REF!</definedName>
    <definedName name="bimestral4">#REF!</definedName>
    <definedName name="bimestral5">#REF!</definedName>
    <definedName name="bimestral6">#REF!</definedName>
    <definedName name="bimestral7">#REF!</definedName>
    <definedName name="bimestral8">#REF!</definedName>
    <definedName name="bimestral9">#REF!</definedName>
    <definedName name="BuiltIn_Print_Area">#REF!</definedName>
    <definedName name="BuiltIn_Print_Area___0">#REF!</definedName>
    <definedName name="BuiltIn_Print_Titles">#REF!</definedName>
    <definedName name="BuiltIn_Print_Titles___0">#REF!</definedName>
    <definedName name="cad_pedidos">#REF!</definedName>
    <definedName name="calculo">#REF!</definedName>
    <definedName name="CAMP">#REF!</definedName>
    <definedName name="CAPA55">#REF!</definedName>
    <definedName name="CARLA" hidden="1">#REF!</definedName>
    <definedName name="catalogo_ref">#REF!</definedName>
    <definedName name="categori45">#REF!</definedName>
    <definedName name="CATEGORIA1">#REF!</definedName>
    <definedName name="CATEGORIA10">#REF!</definedName>
    <definedName name="CATEGORIA11">#REF!</definedName>
    <definedName name="CATEGORIA12">#REF!</definedName>
    <definedName name="CATEGORIA13">#REF!</definedName>
    <definedName name="CATEGORIA14">#REF!</definedName>
    <definedName name="CATEGORIA15">#REF!</definedName>
    <definedName name="CATEGORIA16">#REF!</definedName>
    <definedName name="CATEGORIA17">#REF!</definedName>
    <definedName name="CATEGORIA18">#REF!</definedName>
    <definedName name="CATEGORIA19">#REF!</definedName>
    <definedName name="CATEGORIA2">#REF!</definedName>
    <definedName name="CATEGORIA20">#REF!</definedName>
    <definedName name="CATEGORIA21">#REF!</definedName>
    <definedName name="CATEGORIA22">#REF!</definedName>
    <definedName name="CATEGORIA3">#REF!</definedName>
    <definedName name="CATEGORIA4">#REF!</definedName>
    <definedName name="CATEGORIA5">#REF!</definedName>
    <definedName name="CATEGORIA6">#REF!</definedName>
    <definedName name="CATEGORIA7">#REF!</definedName>
    <definedName name="CATEGORIA8">#REF!</definedName>
    <definedName name="CATEGORIA9">#REF!</definedName>
    <definedName name="causa">#REF!</definedName>
    <definedName name="cb">#REF!</definedName>
    <definedName name="cbd">#REF!</definedName>
    <definedName name="cbi">#REF!</definedName>
    <definedName name="cbmd">#REF!</definedName>
    <definedName name="cbmi">#REF!</definedName>
    <definedName name="cbmod">#REF!</definedName>
    <definedName name="cbmoi">#REF!</definedName>
    <definedName name="CC">#REF!</definedName>
    <definedName name="ccc">#REF!</definedName>
    <definedName name="ççç" hidden="1">{#N/A,#N/A,FALSE,"Plan1";#N/A,#N/A,FALSE,"Plan2"}</definedName>
    <definedName name="cccc" hidden="1">{#N/A,#N/A,FALSE,"Plan1";#N/A,#N/A,FALSE,"Plan2"}</definedName>
    <definedName name="ççççççç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cccccccc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cchart1" hidden="1">#REF!</definedName>
    <definedName name="cchart10" hidden="1">#REF!</definedName>
    <definedName name="cchart11" hidden="1">#REF!</definedName>
    <definedName name="cchart12" hidden="1">#REF!</definedName>
    <definedName name="cchart13" hidden="1">#REF!</definedName>
    <definedName name="cchart14" hidden="1">#REF!</definedName>
    <definedName name="cchart15" hidden="1">#REF!</definedName>
    <definedName name="cchart16" hidden="1">#REF!</definedName>
    <definedName name="cchart17" hidden="1">#REF!</definedName>
    <definedName name="cchart18" hidden="1">#REF!</definedName>
    <definedName name="cchart19" hidden="1">#REF!</definedName>
    <definedName name="cchart2" hidden="1">#REF!</definedName>
    <definedName name="cchart20" hidden="1">#REF!</definedName>
    <definedName name="cchart21" hidden="1">#REF!</definedName>
    <definedName name="cchart22" hidden="1">#REF!</definedName>
    <definedName name="cchart23" hidden="1">#REF!</definedName>
    <definedName name="cchart24" hidden="1">#REF!</definedName>
    <definedName name="cchart25" hidden="1">#REF!</definedName>
    <definedName name="cchart26" hidden="1">#REF!</definedName>
    <definedName name="cchart27" hidden="1">#REF!</definedName>
    <definedName name="cchart28" hidden="1">#REF!</definedName>
    <definedName name="cchart29" hidden="1">#REF!</definedName>
    <definedName name="cchart3" hidden="1">#REF!</definedName>
    <definedName name="cchart31" hidden="1">#REF!</definedName>
    <definedName name="cchart32" hidden="1">#REF!</definedName>
    <definedName name="cchart4" hidden="1">#REF!</definedName>
    <definedName name="cchart5" hidden="1">#REF!</definedName>
    <definedName name="cchart6" hidden="1">#REF!</definedName>
    <definedName name="cchart7" hidden="1">#REF!</definedName>
    <definedName name="cchart8" hidden="1">#REF!</definedName>
    <definedName name="cchart9" hidden="1">#REF!</definedName>
    <definedName name="CD">#REF!</definedName>
    <definedName name="cdvthd">#REF!</definedName>
    <definedName name="CestaExcel">#REF!</definedName>
    <definedName name="CHAFQT">#REF!</definedName>
    <definedName name="CI">#REF!</definedName>
    <definedName name="cidades">#REF!</definedName>
    <definedName name="CIFIXA">#REF!</definedName>
    <definedName name="CITOTAL">#REF!</definedName>
    <definedName name="CIVAR">#REF!</definedName>
    <definedName name="Classificação_ABC">#REF!</definedName>
    <definedName name="codigo2">#REF!</definedName>
    <definedName name="COLSUB">#REF!</definedName>
    <definedName name="comerc">#REF!</definedName>
    <definedName name="concreto">#REF!</definedName>
    <definedName name="CONT1">#REF!</definedName>
    <definedName name="CONT2">#REF!</definedName>
    <definedName name="CONT3">#REF!</definedName>
    <definedName name="CONTAIT">#REF!</definedName>
    <definedName name="contrato">#REF!</definedName>
    <definedName name="contratos02" hidden="1">#REF!</definedName>
    <definedName name="CONTREC">#REF!</definedName>
    <definedName name="CONTRES">#REF!</definedName>
    <definedName name="CONVERSÃO">#REF!</definedName>
    <definedName name="Corretagem">#REF!</definedName>
    <definedName name="corretor">#REF!</definedName>
    <definedName name="corte">#REF!</definedName>
    <definedName name="creche">#REF!</definedName>
    <definedName name="_xlnm.Criteria">#REF!</definedName>
    <definedName name="CubaQuadrada">#REF!</definedName>
    <definedName name="CubaQuadradadupla">#REF!</definedName>
    <definedName name="CubaRedonda">#REF!</definedName>
    <definedName name="CubaRedondadupla">#REF!</definedName>
    <definedName name="Currency">#REF!</definedName>
    <definedName name="Curva_ABC">#REF!</definedName>
    <definedName name="CUST_DIR_IND">#REF!</definedName>
    <definedName name="CUSTINDIRETO">#REF!</definedName>
    <definedName name="CUSTO">#REF!</definedName>
    <definedName name="CUSTO_DIR_IND">#REF!</definedName>
    <definedName name="custo_obra_total">#REF!</definedName>
    <definedName name="CUSTO_OUTROS">#REF!</definedName>
    <definedName name="Custo_Outros1">#REF!</definedName>
    <definedName name="CUSTODIRETO">#REF!</definedName>
    <definedName name="CUSTODIRETO_R">#REF!</definedName>
    <definedName name="CUSTODIRETO_U">#REF!</definedName>
    <definedName name="CUSTODIRETO1">#REF!</definedName>
    <definedName name="CUSTOFIN">#REF!</definedName>
    <definedName name="CustoIncorrido01">#REF!</definedName>
    <definedName name="CustoPrev">#REF!</definedName>
    <definedName name="CustoRealiz">#REF!</definedName>
    <definedName name="cv" hidden="1">#REF!</definedName>
    <definedName name="cvf" hidden="1">#REF!</definedName>
    <definedName name="D">#REF!</definedName>
    <definedName name="da">#REF!</definedName>
    <definedName name="DADDOS">#REF!</definedName>
    <definedName name="DADOS">#REF!</definedName>
    <definedName name="Dados_Resumo">#REF!</definedName>
    <definedName name="DadosResumo">#REF!</definedName>
    <definedName name="DATA">#REF!</definedName>
    <definedName name="DATA_BASE">#REF!</definedName>
    <definedName name="DATA_COTAÇÃO">#REF!</definedName>
    <definedName name="DATA_ENTREGA">#REF!</definedName>
    <definedName name="DATA_FECHA">#REF!</definedName>
    <definedName name="Data_Inicio">#REF!</definedName>
    <definedName name="DATA1">#REF!</definedName>
    <definedName name="DATA2">#REF!</definedName>
    <definedName name="datachaves">#REF!</definedName>
    <definedName name="DATAS_DE_VENCIMENTO">#REF!</definedName>
    <definedName name="Dates">#REF!</definedName>
    <definedName name="DAVAL1">#REF!</definedName>
    <definedName name="dchart26" hidden="1">#REF!</definedName>
    <definedName name="dchart31" hidden="1">#REF!</definedName>
    <definedName name="dd" hidden="1">#REF!</definedName>
    <definedName name="dddd">OFFSET(#REF!,0,0,COUNTA(#REF!),1)</definedName>
    <definedName name="ddddd" hidden="1">{#N/A,#N/A,FALSE,"Plan1";#N/A,#N/A,FALSE,"Plan2"}</definedName>
    <definedName name="dddddddddddd">#REF!</definedName>
    <definedName name="dddddddddddddddddddddddddd">#REF!</definedName>
    <definedName name="dddddddddddddppppppppp">#REF!</definedName>
    <definedName name="ddgfdvgdg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der">#REF!</definedName>
    <definedName name="DERIVQT">#REF!</definedName>
    <definedName name="des" hidden="1">{#N/A,#N/A,FALSE,"Plan1";#N/A,#N/A,FALSE,"Plan2"}</definedName>
    <definedName name="desc" hidden="1">{#N/A,#N/A,FALSE,"Plan1";#N/A,#N/A,FALSE,"Plan2"}</definedName>
    <definedName name="DESC2">#REF!</definedName>
    <definedName name="DESCRIÇÃO_OBRA">#REF!</definedName>
    <definedName name="desp_capital">#REF!</definedName>
    <definedName name="DEST1">#REF!</definedName>
    <definedName name="DEST2">#REF!</definedName>
    <definedName name="DEST2A">#REF!</definedName>
    <definedName name="DEST2B">#REF!</definedName>
    <definedName name="DEST2C">#REF!</definedName>
    <definedName name="DEST4B">#REF!</definedName>
    <definedName name="dfda">#REF!</definedName>
    <definedName name="dfijvnqienvvnjv">#REF!</definedName>
    <definedName name="dggfdg" hidden="1">{#N/A,#N/A,FALSE,"Plan1";#N/A,#N/A,FALSE,"Plan2"}</definedName>
    <definedName name="diagramas" hidden="1">#REF!</definedName>
    <definedName name="DIFQT">#REF!</definedName>
    <definedName name="DIR_OPER">#REF!</definedName>
    <definedName name="DIR_TECNICO">#REF!</definedName>
    <definedName name="DIRETORIA">#REF!</definedName>
    <definedName name="diretorias">#REF!</definedName>
    <definedName name="DistCidade">#REF!</definedName>
    <definedName name="DOCUMENT">#REF!</definedName>
    <definedName name="ds">#REF!</definedName>
    <definedName name="dsad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dsd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dsds" hidden="1">{#N/A,#N/A,FALSE,"Plan1";#N/A,#N/A,FALSE,"Plan2"}</definedName>
    <definedName name="dsfasdgasgdsag">#REF!</definedName>
    <definedName name="dwqhdjwqgdwq">#REF!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C_624">#REF!</definedName>
    <definedName name="echart31" hidden="1">#REF!</definedName>
    <definedName name="EFICIÊNCIA">#REF!</definedName>
    <definedName name="Eficiência1">#REF!</definedName>
    <definedName name="EMOP0205">#REF!</definedName>
    <definedName name="empreendimento">#REF!</definedName>
    <definedName name="empresas">#REF!</definedName>
    <definedName name="epi">#REF!</definedName>
    <definedName name="EQUIP">#REF!</definedName>
    <definedName name="erro">#REF!</definedName>
    <definedName name="erros_incc">#REF!</definedName>
    <definedName name="esdr" hidden="1">{#N/A,#N/A,FALSE,"ROTINA";#N/A,#N/A,FALSE,"ITENS";#N/A,#N/A,FALSE,"ACOMP"}</definedName>
    <definedName name="estaca">#REF!</definedName>
    <definedName name="ESTADO">#REF!</definedName>
    <definedName name="estados">#REF!</definedName>
    <definedName name="estoque_total">#REF!</definedName>
    <definedName name="Excel_BuiltIn__FilterDatabase_2">#REF!</definedName>
    <definedName name="Excel_BuiltIn__FilterDatabase_2_2">#REF!</definedName>
    <definedName name="Excel_BuiltIn_Print_Area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2">#REF!</definedName>
    <definedName name="Excel_BuiltIn_Print_Area_2_1">#REF!</definedName>
    <definedName name="Excel_BuiltIn_Print_Area_3_1">#REF!</definedName>
    <definedName name="Excel_BuiltIn_Print_Area_3_1_1">#REF!</definedName>
    <definedName name="Excel_BuiltIn_Print_Area_7">#REF!</definedName>
    <definedName name="Excel_BuiltIn_Print_Titles_1">#REF!</definedName>
    <definedName name="Excel_BuiltIn_Print_Titles_1_1">#REF!</definedName>
    <definedName name="Excel_BuiltIn_Print_Titles_3_1">#REF!</definedName>
    <definedName name="F">#REF!</definedName>
    <definedName name="FACULDADE">#REF!</definedName>
    <definedName name="FAL">#REF!</definedName>
    <definedName name="FATOR_K">#REF!</definedName>
    <definedName name="FATORK">#REF!</definedName>
    <definedName name="FBancaria">#REF!</definedName>
    <definedName name="fchart31" hidden="1">#REF!</definedName>
    <definedName name="fdg">#REF!</definedName>
    <definedName name="fdgaf" hidden="1">{#N/A,#N/A,FALSE,"Plan1";#N/A,#N/A,FALSE,"Plan2"}</definedName>
    <definedName name="fdhgfdf" hidden="1">{#N/A,#N/A,FALSE,"Plan1";#N/A,#N/A,FALSE,"Plan2"}</definedName>
    <definedName name="FDSAFDSF">#REF!</definedName>
    <definedName name="fffefes">#REF!</definedName>
    <definedName name="fffff" hidden="1">{#N/A,#N/A,FALSE,"Plan1";#N/A,#N/A,FALSE,"Plan2"}</definedName>
    <definedName name="FGJHFGK" hidden="1">{#N/A,#N/A,FALSE,"Plan1";#N/A,#N/A,FALSE,"Plan2"}</definedName>
    <definedName name="FJGHJ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FJHJHG" hidden="1">{#N/A,#N/A,FALSE,"Plan1";#N/A,#N/A,FALSE,"Plan2"}</definedName>
    <definedName name="Folga" comment="É a forga na escavação usada para instalar as formas. Ésta folga nesta planilha é de 20 cm de cada lado do baldrame.">#REF!</definedName>
    <definedName name="Format">#REF!</definedName>
    <definedName name="FORMULA">#REF!</definedName>
    <definedName name="FOTOS">INDEX(#REF!,MATCH(#REF!,#REF!,0),0)</definedName>
    <definedName name="GER_TECNICO">#REF!</definedName>
    <definedName name="Gerentes">#REF!</definedName>
    <definedName name="ggggg">#REF!</definedName>
    <definedName name="gggggggggg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ghgh">#REF!</definedName>
    <definedName name="H">#REF!</definedName>
    <definedName name="H181.">#REF!</definedName>
    <definedName name="hbjgjuae">#REF!</definedName>
    <definedName name="Header">#REF!</definedName>
    <definedName name="HOJE">#REF!</definedName>
    <definedName name="HOTEL">#REF!</definedName>
    <definedName name="I">0.01</definedName>
    <definedName name="ia">#REF!</definedName>
    <definedName name="IDP">OFFSET(#REF!,0,0,1,MATCH(#REF!,#REF!,0))</definedName>
    <definedName name="IDP_PMG">OFFSET(#REF!,0,0,1,MATCH(#REF!,#REF!,0))</definedName>
    <definedName name="II">#REF!</definedName>
    <definedName name="iii">#REF!</definedName>
    <definedName name="IMPF">#REF!</definedName>
    <definedName name="IMPI">#REF!</definedName>
    <definedName name="ImprCronograma">#REF!</definedName>
    <definedName name="ImprEvco">#REF!</definedName>
    <definedName name="incc">#REF!</definedName>
    <definedName name="incidência">#REF!</definedName>
    <definedName name="incorporação">#REF!</definedName>
    <definedName name="Incorrido01">#REF!</definedName>
    <definedName name="IndAnt">#REF!</definedName>
    <definedName name="Índice_do_CritérioContrato">#REF!</definedName>
    <definedName name="Índice_Lançado">#REF!</definedName>
    <definedName name="indireto" hidden="1">#REF!</definedName>
    <definedName name="IndMes">#REF!</definedName>
    <definedName name="IndPro">#REF!</definedName>
    <definedName name="ini_vpl_cf">#REF!</definedName>
    <definedName name="ini_vpl_sf">#REF!</definedName>
    <definedName name="Inicio">MIN(#REF!)</definedName>
    <definedName name="inicio_tir_cfin">#REF!</definedName>
    <definedName name="inicio_tir_sfin">#REF!</definedName>
    <definedName name="instalacoes">#REF!</definedName>
    <definedName name="INSUMO">#REF!</definedName>
    <definedName name="INSUMOMAODEOBRA">#REF!</definedName>
    <definedName name="Intervalo_1">#REF!</definedName>
    <definedName name="Intervalo_2">#REF!</definedName>
    <definedName name="IR_Contribuição_Social">#REF!</definedName>
    <definedName name="itbi_terreno">#REF!</definedName>
    <definedName name="ITEMCONT">#REF!</definedName>
    <definedName name="ITEMDER">#REF!</definedName>
    <definedName name="ITEMR20">#REF!</definedName>
    <definedName name="ITENS">#REF!</definedName>
    <definedName name="Itens_dos_Serviços">#REF!</definedName>
    <definedName name="ITENS_SBS">#REF!</definedName>
    <definedName name="ITENS0">#REF!</definedName>
    <definedName name="ITENS1">#REF!</definedName>
    <definedName name="ITENSP">#REF!</definedName>
    <definedName name="ITENSPMED">#REF!</definedName>
    <definedName name="JAN00">#REF!</definedName>
    <definedName name="JJ">#REF!</definedName>
    <definedName name="jjjjjjjjjjjjjjjjjjjj">#REF!</definedName>
    <definedName name="JOALDO">#REF!</definedName>
    <definedName name="JU" hidden="1">#REF!</definedName>
    <definedName name="juro_pago">#REF!</definedName>
    <definedName name="juro_recebido">#REF!</definedName>
    <definedName name="juros">#REF!</definedName>
    <definedName name="juros_fin">#REF!</definedName>
    <definedName name="K">#REF!</definedName>
    <definedName name="K_1">#REF!</definedName>
    <definedName name="ka">#REF!</definedName>
    <definedName name="kapa">#REF!</definedName>
    <definedName name="KLKKLKÇJÇ" hidden="1">{#N/A,#N/A,FALSE,"Plan1";#N/A,#N/A,FALSE,"Plan2"}</definedName>
    <definedName name="kubus">#REF!</definedName>
    <definedName name="kubus1">#REF!</definedName>
    <definedName name="kubuspalmeiras">#REF!</definedName>
    <definedName name="kubusretiro">#REF!</definedName>
    <definedName name="l476.">#REF!</definedName>
    <definedName name="Lança_Avaliações">#REF!</definedName>
    <definedName name="Lastro">#REF!</definedName>
    <definedName name="LAURA">#REF!</definedName>
    <definedName name="lbla1" hidden="1">#REF!</definedName>
    <definedName name="lbla10" hidden="1">#REF!</definedName>
    <definedName name="lbla11" hidden="1">#REF!</definedName>
    <definedName name="lbla12" hidden="1">#REF!</definedName>
    <definedName name="lbla13" hidden="1">#REF!</definedName>
    <definedName name="lbla14" hidden="1">#REF!</definedName>
    <definedName name="lbla15" hidden="1">#REF!</definedName>
    <definedName name="lbla16" hidden="1">#REF!</definedName>
    <definedName name="lbla17" hidden="1">#REF!</definedName>
    <definedName name="lbla18" hidden="1">#REF!</definedName>
    <definedName name="lbla19" hidden="1">#REF!</definedName>
    <definedName name="lbla2" hidden="1">#REF!</definedName>
    <definedName name="lbla20" hidden="1">#REF!</definedName>
    <definedName name="lbla21" hidden="1">#REF!</definedName>
    <definedName name="lbla22" hidden="1">#REF!</definedName>
    <definedName name="lbla23" hidden="1">#REF!</definedName>
    <definedName name="lbla24" hidden="1">#REF!</definedName>
    <definedName name="lbla25" hidden="1">#REF!</definedName>
    <definedName name="lbla27" hidden="1">#REF!</definedName>
    <definedName name="lbla28" hidden="1">#REF!</definedName>
    <definedName name="LevMozaik01.xlsx_I">#REF!</definedName>
    <definedName name="LIDER_OPER">#REF!</definedName>
    <definedName name="Limpar_001">#REF!</definedName>
    <definedName name="Limpar001">#REF!</definedName>
    <definedName name="LIN">#REF!</definedName>
    <definedName name="lista5">#REF!</definedName>
    <definedName name="LISTSEL">#REF!</definedName>
    <definedName name="LOCALMENU">#REF!</definedName>
    <definedName name="LOCALOBRA">#REF!</definedName>
    <definedName name="loja">#REF!</definedName>
    <definedName name="LS">#REF!</definedName>
    <definedName name="lsh">#REF!</definedName>
    <definedName name="lsm">#REF!</definedName>
    <definedName name="LUCRO">#REF!</definedName>
    <definedName name="Lucro1">#REF!</definedName>
    <definedName name="M">#REF!</definedName>
    <definedName name="ma">#REF!</definedName>
    <definedName name="MAIO">#REF!</definedName>
    <definedName name="manut">#REF!</definedName>
    <definedName name="MAO_DE_OBRA">#REF!</definedName>
    <definedName name="Mar_98">"Mestre05"</definedName>
    <definedName name="MARCAX">#REF!</definedName>
    <definedName name="martha">#REF!</definedName>
    <definedName name="MASMAMSFPOEWIo9ufelKS">#REF!</definedName>
    <definedName name="MATERIAL">#REF!</definedName>
    <definedName name="MED">#REF!</definedName>
    <definedName name="medi">#REF!</definedName>
    <definedName name="medido">#REF!</definedName>
    <definedName name="mem">#REF!</definedName>
    <definedName name="mensais_curta">#REF!</definedName>
    <definedName name="mensal1">#REF!</definedName>
    <definedName name="mensal10">#REF!</definedName>
    <definedName name="mensal2">#REF!</definedName>
    <definedName name="mensal3">#REF!</definedName>
    <definedName name="mensal4">#REF!</definedName>
    <definedName name="mensal5">#REF!</definedName>
    <definedName name="mensal6">#REF!</definedName>
    <definedName name="mensal7">#REF!</definedName>
    <definedName name="mensal8">#REF!</definedName>
    <definedName name="mensal9">#REF!</definedName>
    <definedName name="MENU">#REF!</definedName>
    <definedName name="MENUBOM">#REF!</definedName>
    <definedName name="MENUEQP">#REF!</definedName>
    <definedName name="MENUFIM">#REF!</definedName>
    <definedName name="MENUMED">#REF!</definedName>
    <definedName name="MENUOBRA">#REF!</definedName>
    <definedName name="MENUOUT">#REF!</definedName>
    <definedName name="MENUOUTRO">#REF!</definedName>
    <definedName name="menures">#REF!</definedName>
    <definedName name="MES">#REF!</definedName>
    <definedName name="Mês_Índice_Contrato">#REF!</definedName>
    <definedName name="MESES">#REF!</definedName>
    <definedName name="Mestre_02">#REF!</definedName>
    <definedName name="Mestre02">#REF!</definedName>
    <definedName name="Mestre03">#REF!</definedName>
    <definedName name="Mestre04">#REF!</definedName>
    <definedName name="Mestre05">#REF!</definedName>
    <definedName name="metas_total">#REF!</definedName>
    <definedName name="mmm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mmm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mmmm" hidden="1">{"tabela",#N/A,FALSE,"Tabela";"decoração",#N/A,FALSE,"Decor.";"Informações",#N/A,FALSE,"Inform."}</definedName>
    <definedName name="mmmmmmm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mmmmmmnnn">#REF!</definedName>
    <definedName name="mol">#REF!</definedName>
    <definedName name="mult">#REF!</definedName>
    <definedName name="MURBOMB">#REF!</definedName>
    <definedName name="n">27</definedName>
    <definedName name="n_1">#REF!</definedName>
    <definedName name="n_1_2">#REF!</definedName>
    <definedName name="nada">#REF!</definedName>
    <definedName name="nao">#REF!</definedName>
    <definedName name="NDATA">#REF!</definedName>
    <definedName name="ndfldslvjnvberugberqubquierbv">#REF!</definedName>
    <definedName name="new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nl">#REF!</definedName>
    <definedName name="No_Período_Mês">#REF!</definedName>
    <definedName name="nome2">#REF!</definedName>
    <definedName name="NOMECLATURA_ORÇAMENTO">#REF!</definedName>
    <definedName name="NOMEITEM">#REF!</definedName>
    <definedName name="NOMEOBRA">#REF!</definedName>
    <definedName name="nommmm">#REF!</definedName>
    <definedName name="NOVA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nova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NOVO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novo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NUCOPIAS">#REF!</definedName>
    <definedName name="NUMOBRA">#REF!</definedName>
    <definedName name="OBRALOC">#REF!</definedName>
    <definedName name="OBRASEL">#REF!</definedName>
    <definedName name="OBRATOTAL">#REF!</definedName>
    <definedName name="OFICIAL">#REF!</definedName>
    <definedName name="oi">#REF!</definedName>
    <definedName name="ok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OO">#REF!</definedName>
    <definedName name="Orç.Res.HAB">#REF!</definedName>
    <definedName name="ORCAMEN">#REF!</definedName>
    <definedName name="Orcamentistas">#REF!</definedName>
    <definedName name="ORÇAMENTO">#REF!</definedName>
    <definedName name="ORÇAMENTO_APROVADO">#REF!</definedName>
    <definedName name="ORIG1">#REF!</definedName>
    <definedName name="ORIG2">#REF!</definedName>
    <definedName name="OUTRO">#REF!</definedName>
    <definedName name="OUTROS">#REF!</definedName>
    <definedName name="OUTROS_CCUSTO">#REF!</definedName>
    <definedName name="Outros1">#REF!</definedName>
    <definedName name="P">0.2225</definedName>
    <definedName name="P3VN_COMPRIMENTO">#REF!</definedName>
    <definedName name="P4_COMPRIMENTO">#REF!</definedName>
    <definedName name="Painel_Custo">#REF!</definedName>
    <definedName name="Painel_Fluxo_Desemb">#REF!</definedName>
    <definedName name="Painel_Prazo">#REF!</definedName>
    <definedName name="Painel_Qualidade">#REF!</definedName>
    <definedName name="Panorama">#REF!</definedName>
    <definedName name="PARAM_FIS_1">#REF!</definedName>
    <definedName name="PARAM_FIS_2">#REF!</definedName>
    <definedName name="parc_financ1">#REF!</definedName>
    <definedName name="parc_financ10">#REF!</definedName>
    <definedName name="parc_financ2">#REF!</definedName>
    <definedName name="parc_financ3">#REF!</definedName>
    <definedName name="parc_financ4">#REF!</definedName>
    <definedName name="parc_financ5">#REF!</definedName>
    <definedName name="parc_financ6">#REF!</definedName>
    <definedName name="parc_financ7">#REF!</definedName>
    <definedName name="parc_financ8">#REF!</definedName>
    <definedName name="parc_financ9">#REF!</definedName>
    <definedName name="parcela_chaves1">#REF!</definedName>
    <definedName name="parcela_chaves10">#REF!</definedName>
    <definedName name="parcela_chaves2">#REF!</definedName>
    <definedName name="parcela_chaves3">#REF!</definedName>
    <definedName name="parcela_chaves4">#REF!</definedName>
    <definedName name="parcela_chaves5">#REF!</definedName>
    <definedName name="parcela_chaves6">#REF!</definedName>
    <definedName name="parcela_chaves7">#REF!</definedName>
    <definedName name="parcela_chaves8">#REF!</definedName>
    <definedName name="parcela_chaves9">#REF!</definedName>
    <definedName name="participacao">#REF!</definedName>
    <definedName name="pavtos">OFFSET(#REF!,0,0,COUNTA(#REF!),1)</definedName>
    <definedName name="pay_back_com_f">#REF!</definedName>
    <definedName name="pay_back_sem_f">#REF!</definedName>
    <definedName name="PDER">#REF!</definedName>
    <definedName name="PDIVERS">#REF!</definedName>
    <definedName name="PED_CONTRATOS">#REF!</definedName>
    <definedName name="PEMD">#REF!</definedName>
    <definedName name="pentamestral1">#REF!</definedName>
    <definedName name="pentamestral10">#REF!</definedName>
    <definedName name="pentamestral2">#REF!</definedName>
    <definedName name="pentamestral3">#REF!</definedName>
    <definedName name="pentamestral4">#REF!</definedName>
    <definedName name="pentamestral5">#REF!</definedName>
    <definedName name="pentamestral6">#REF!</definedName>
    <definedName name="pentamestral7">#REF!</definedName>
    <definedName name="pentamestral8">#REF!</definedName>
    <definedName name="pentamestral9">#REF!</definedName>
    <definedName name="Percent_Financeiro">#REF!</definedName>
    <definedName name="Percent_Fisico">#REF!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centual_Ato1">#REF!</definedName>
    <definedName name="Percentual_Mensais">#REF!</definedName>
    <definedName name="PercentualConcluído">PercentualConcluídoAlém*PeríodonoPlano</definedName>
    <definedName name="PercentualConcluídoAlém">(#REF!=MEDIAN(#REF!,#REF!,#REF!+#REF!)*(#REF!&gt;0))*((#REF!&lt;(INT(#REF!+#REF!*#REF!)))+(#REF!=#REF!))*(#REF!&gt;0)</definedName>
    <definedName name="perda">#REF!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eríodo_selecionado">#REF!</definedName>
    <definedName name="PeríodonoPlano">#REF!=MEDIAN(#REF!,#REF!,#REF!+#REF!-1)</definedName>
    <definedName name="PeríodoReal">#REF!=MEDIAN(#REF!,#REF!,#REF!+#REF!-1)</definedName>
    <definedName name="PIEQUIP">#REF!</definedName>
    <definedName name="PIS_COFINS">#REF!</definedName>
    <definedName name="piscina">#REF!</definedName>
    <definedName name="PisCofins">#REF!</definedName>
    <definedName name="Plan">PeriodInPlan*(#REF!&gt;0)</definedName>
    <definedName name="Plano">PeríodonoPlano*(#REF!&gt;0)</definedName>
    <definedName name="PlanoDeContas">#REF!</definedName>
    <definedName name="PMUR">#REF!</definedName>
    <definedName name="ponte">#REF!</definedName>
    <definedName name="prazo">#REF!</definedName>
    <definedName name="prazo_c_financ">#REF!</definedName>
    <definedName name="PRAZO_EDITAL">#REF!</definedName>
    <definedName name="prazo_obra">#REF!</definedName>
    <definedName name="PRAZO_ORC">#REF!</definedName>
    <definedName name="prazo_s_financ">#REF!</definedName>
    <definedName name="preços">#REF!</definedName>
    <definedName name="Previsão_Vento1">#REF!</definedName>
    <definedName name="principal">0.2225</definedName>
    <definedName name="Print_Area_MI">#REF!</definedName>
    <definedName name="Print_Titles">#N/A</definedName>
    <definedName name="PRINT_TITLES_MI">#REF!</definedName>
    <definedName name="Prioridade1">#REF!</definedName>
    <definedName name="Projeção_de_Custos">#REF!</definedName>
    <definedName name="Project_Stage">#REF!</definedName>
    <definedName name="projetos">#REF!</definedName>
    <definedName name="proteção">#REF!</definedName>
    <definedName name="publ_mkt_total">#REF!</definedName>
    <definedName name="publ_mkt_vgv">#REF!</definedName>
    <definedName name="Publicidade">#REF!</definedName>
    <definedName name="PV">#REF!</definedName>
    <definedName name="PVA">#REF!</definedName>
    <definedName name="q" hidden="1">#REF!</definedName>
    <definedName name="QCLIENTE_PCLIENTE">#REF!</definedName>
    <definedName name="QCliente_PCliente1">#REF!</definedName>
    <definedName name="QOAS_POAS">#REF!</definedName>
    <definedName name="QQQ">#REF!:#REF!</definedName>
    <definedName name="QREAL_PCLIENTE">#REF!</definedName>
    <definedName name="QReal_PCliente1">#REF!</definedName>
    <definedName name="Qtde_Indice">#REF!</definedName>
    <definedName name="QTNULO">#REF!</definedName>
    <definedName name="QTPADRAO">#REF!</definedName>
    <definedName name="QTRES">#REF!</definedName>
    <definedName name="quadrimestral1">#REF!</definedName>
    <definedName name="quadrimestral10">#REF!</definedName>
    <definedName name="quadrimestral2">#REF!</definedName>
    <definedName name="quadrimestral3">#REF!</definedName>
    <definedName name="quadrimestral4">#REF!</definedName>
    <definedName name="quadrimestral5">#REF!</definedName>
    <definedName name="quadrimestral6">#REF!</definedName>
    <definedName name="quadrimestral7">#REF!</definedName>
    <definedName name="quadrimestral8">#REF!</definedName>
    <definedName name="quadrimestral9">#REF!</definedName>
    <definedName name="QUANT">#REF!</definedName>
    <definedName name="QUANTP">#REF!</definedName>
    <definedName name="RAL">#REF!</definedName>
    <definedName name="RARQIMP">#REF!</definedName>
    <definedName name="RawData">#REF!</definedName>
    <definedName name="Real">(PeríodoReal*(#REF!&gt;0))*PeríodonoPlano</definedName>
    <definedName name="REAL_ACUM.">OFFSET(#REF!,0,0,1,MATCH(#REF!,#REF!,0))</definedName>
    <definedName name="REAL_ACUM.PMG">OFFSET(#REF!,0,0,1,MATCH(#REF!,#REF!,0))</definedName>
    <definedName name="REAL_MENSAL">OFFSET(#REF!,0,0,1,MATCH(#REF!,#REF!,0))</definedName>
    <definedName name="REAL_MENSAL.PMG">OFFSET(#REF!,0,0,1,MATCH(#REF!,#REF!,0))</definedName>
    <definedName name="RealAlém">PeríodoReal*(#REF!&gt;0)</definedName>
    <definedName name="REALIZADO">#REF!</definedName>
    <definedName name="RECADUC">#REF!</definedName>
    <definedName name="receita_total">#REF!</definedName>
    <definedName name="RegiãodoTítulo..BO60">#REF!</definedName>
    <definedName name="RELAT2">#REF!</definedName>
    <definedName name="relat3">#REF!</definedName>
    <definedName name="renata">#REF!</definedName>
    <definedName name="renatak">#REF!</definedName>
    <definedName name="Responsável_pelo_levantamento__Adriana_Flor">#REF!</definedName>
    <definedName name="resum">OFFSET(#REF!,0,0,COUNTA(#REF!),1)</definedName>
    <definedName name="resumo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reun">#REF!</definedName>
    <definedName name="ridbeb">#REF!</definedName>
    <definedName name="RIDCHAF">#REF!</definedName>
    <definedName name="ridres05">#REF!</definedName>
    <definedName name="RIDRES10">#REF!</definedName>
    <definedName name="RIDRES15">#REF!</definedName>
    <definedName name="riv">#REF!</definedName>
    <definedName name="rm">#REF!</definedName>
    <definedName name="rmd">#REF!</definedName>
    <definedName name="rmi">#REF!</definedName>
    <definedName name="rmmd">#REF!</definedName>
    <definedName name="rmmi">#REF!</definedName>
    <definedName name="rmmod">#REF!</definedName>
    <definedName name="ROMANO">#REF!</definedName>
    <definedName name="ROTCOMP">#REF!</definedName>
    <definedName name="ROTIMP">#REF!</definedName>
    <definedName name="ROTRES">#REF!</definedName>
    <definedName name="RQTADUC">#REF!</definedName>
    <definedName name="rqtbeb">#REF!</definedName>
    <definedName name="RQTCHAF">#REF!</definedName>
    <definedName name="RQTDERV">#REF!</definedName>
    <definedName name="RR">#REF!</definedName>
    <definedName name="rres05">#REF!</definedName>
    <definedName name="RRES10">#REF!</definedName>
    <definedName name="RRES15">#REF!</definedName>
    <definedName name="RRES20">#REF!</definedName>
    <definedName name="RSEQ">#REF!</definedName>
    <definedName name="RSUBTOT">#REF!</definedName>
    <definedName name="rtitbeb">#REF!</definedName>
    <definedName name="RTITCHAF">#REF!</definedName>
    <definedName name="rtubos">#REF!</definedName>
    <definedName name="S">#REF!</definedName>
    <definedName name="SDDFSF">#REF!</definedName>
    <definedName name="SE">#REF!</definedName>
    <definedName name="seg">#REF!</definedName>
    <definedName name="selet">#REF!</definedName>
    <definedName name="SEM">#REF!</definedName>
    <definedName name="semana">#REF!</definedName>
    <definedName name="semestral1">#REF!</definedName>
    <definedName name="semestral10">#REF!</definedName>
    <definedName name="semestral2">#REF!</definedName>
    <definedName name="semestral3">#REF!</definedName>
    <definedName name="semestral4">#REF!</definedName>
    <definedName name="semestral5">#REF!</definedName>
    <definedName name="semestral6">#REF!</definedName>
    <definedName name="semestral7">#REF!</definedName>
    <definedName name="semestral8">#REF!</definedName>
    <definedName name="semestral9">#REF!</definedName>
    <definedName name="semjuros1">#REF!</definedName>
    <definedName name="semjuros10">#REF!</definedName>
    <definedName name="semjuros2">#REF!</definedName>
    <definedName name="semjuros3">#REF!</definedName>
    <definedName name="semjuros4">#REF!</definedName>
    <definedName name="semjuros5">#REF!</definedName>
    <definedName name="semjuros6">#REF!</definedName>
    <definedName name="semjuros7">#REF!</definedName>
    <definedName name="semjuros8">#REF!</definedName>
    <definedName name="semjuros9">#REF!</definedName>
    <definedName name="SEQUENCIA">#REF!</definedName>
    <definedName name="SERV">#REF!</definedName>
    <definedName name="SERVIÇO">#REF!</definedName>
    <definedName name="Serviços_Decrescente">#REF!</definedName>
    <definedName name="sfasdgfdg">#REF!</definedName>
    <definedName name="SGarantia">#REF!</definedName>
    <definedName name="SHARED_FORMULA_0">#N/A</definedName>
    <definedName name="SHARED_FORMULA_1">#N/A</definedName>
    <definedName name="SHARED_FORMULA_10">#N/A</definedName>
    <definedName name="SHARED_FORMULA_11">#N/A</definedName>
    <definedName name="SHARED_FORMULA_12">#N/A</definedName>
    <definedName name="SHARED_FORMULA_13">#N/A</definedName>
    <definedName name="SHARED_FORMULA_14">#N/A</definedName>
    <definedName name="SHARED_FORMULA_15">#N/A</definedName>
    <definedName name="SHARED_FORMULA_16">#N/A</definedName>
    <definedName name="SHARED_FORMULA_17">#N/A</definedName>
    <definedName name="SHARED_FORMULA_18">#N/A</definedName>
    <definedName name="SHARED_FORMULA_19">#N/A</definedName>
    <definedName name="SHARED_FORMULA_2">#N/A</definedName>
    <definedName name="SHARED_FORMULA_20">#N/A</definedName>
    <definedName name="SHARED_FORMULA_21">#N/A</definedName>
    <definedName name="SHARED_FORMULA_22">#N/A</definedName>
    <definedName name="SHARED_FORMULA_23">#N/A</definedName>
    <definedName name="SHARED_FORMULA_24">#N/A</definedName>
    <definedName name="SHARED_FORMULA_25">#N/A</definedName>
    <definedName name="SHARED_FORMULA_26">#N/A</definedName>
    <definedName name="SHARED_FORMULA_27">#N/A</definedName>
    <definedName name="SHARED_FORMULA_28">#N/A</definedName>
    <definedName name="SHARED_FORMULA_29">#N/A</definedName>
    <definedName name="SHARED_FORMULA_3">#N/A</definedName>
    <definedName name="SHARED_FORMULA_30">#N/A</definedName>
    <definedName name="SHARED_FORMULA_31">#N/A</definedName>
    <definedName name="SHARED_FORMULA_32">#N/A</definedName>
    <definedName name="SHARED_FORMULA_33">#N/A</definedName>
    <definedName name="SHARED_FORMULA_34">#N/A</definedName>
    <definedName name="SHARED_FORMULA_35">#N/A</definedName>
    <definedName name="SHARED_FORMULA_36">#N/A</definedName>
    <definedName name="SHARED_FORMULA_37">#N/A</definedName>
    <definedName name="SHARED_FORMULA_38">#N/A</definedName>
    <definedName name="SHARED_FORMULA_39">#N/A</definedName>
    <definedName name="SHARED_FORMULA_4">#N/A</definedName>
    <definedName name="SHARED_FORMULA_40">#N/A</definedName>
    <definedName name="SHARED_FORMULA_41">#N/A</definedName>
    <definedName name="SHARED_FORMULA_42">#N/A</definedName>
    <definedName name="SHARED_FORMULA_43">#N/A</definedName>
    <definedName name="SHARED_FORMULA_44">#N/A</definedName>
    <definedName name="SHARED_FORMULA_45">#N/A</definedName>
    <definedName name="SHARED_FORMULA_46">#N/A</definedName>
    <definedName name="SHARED_FORMULA_47">#N/A</definedName>
    <definedName name="SHARED_FORMULA_48">#N/A</definedName>
    <definedName name="SHARED_FORMULA_49">#N/A</definedName>
    <definedName name="SHARED_FORMULA_5">#N/A</definedName>
    <definedName name="SHARED_FORMULA_50">#N/A</definedName>
    <definedName name="SHARED_FORMULA_51">#N/A</definedName>
    <definedName name="SHARED_FORMULA_52">#N/A</definedName>
    <definedName name="SHARED_FORMULA_53">#N/A</definedName>
    <definedName name="SHARED_FORMULA_54">#N/A</definedName>
    <definedName name="SHARED_FORMULA_55">#N/A</definedName>
    <definedName name="SHARED_FORMULA_56">#N/A</definedName>
    <definedName name="SHARED_FORMULA_57">#N/A</definedName>
    <definedName name="SHARED_FORMULA_58">#N/A</definedName>
    <definedName name="SHARED_FORMULA_59">#N/A</definedName>
    <definedName name="SHARED_FORMULA_6">#N/A</definedName>
    <definedName name="SHARED_FORMULA_60">#N/A</definedName>
    <definedName name="SHARED_FORMULA_61">#N/A</definedName>
    <definedName name="SHARED_FORMULA_62">#N/A</definedName>
    <definedName name="SHARED_FORMULA_7">#N/A</definedName>
    <definedName name="SHARED_FORMULA_8">#N/A</definedName>
    <definedName name="SHARED_FORMULA_9">#N/A</definedName>
    <definedName name="Sinal1">#REF!</definedName>
    <definedName name="Sinal10">#REF!</definedName>
    <definedName name="Sinal2">#REF!</definedName>
    <definedName name="Sinal3">#REF!</definedName>
    <definedName name="Sinal4">#REF!</definedName>
    <definedName name="Sinal5">#REF!</definedName>
    <definedName name="Sinal6">#REF!</definedName>
    <definedName name="Sinal7">#REF!</definedName>
    <definedName name="Sinal8">#REF!</definedName>
    <definedName name="Sinal9">#REF!</definedName>
    <definedName name="SISTEM1">#REF!</definedName>
    <definedName name="SISTEM2">#REF!</definedName>
    <definedName name="soma1">#REF!</definedName>
    <definedName name="soma2">#REF!</definedName>
    <definedName name="soma3">#REF!</definedName>
    <definedName name="soma4">#REF!</definedName>
    <definedName name="Ss">#REF!</definedName>
    <definedName name="sss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TI">#REF!</definedName>
    <definedName name="SUBDER">#REF!</definedName>
    <definedName name="SUBDIV">#REF!</definedName>
    <definedName name="SUBEQP">#REF!</definedName>
    <definedName name="SUBMUR">#REF!</definedName>
    <definedName name="sv">#REF!</definedName>
    <definedName name="svd">#REF!</definedName>
    <definedName name="svi">#REF!</definedName>
    <definedName name="svmd">#REF!</definedName>
    <definedName name="svmi">#REF!</definedName>
    <definedName name="svmod">#REF!</definedName>
    <definedName name="svmoi">#REF!</definedName>
    <definedName name="swdwedfwe" hidden="1">#REF!</definedName>
    <definedName name="Swvu.PLANILHA2." hidden="1">#REF!</definedName>
    <definedName name="t" hidden="1">{"'TG'!$A$1:$L$37"}</definedName>
    <definedName name="tab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TAB_TRADE_FRA">#REF!</definedName>
    <definedName name="TABELA">#REF!</definedName>
    <definedName name="tabelavendas1">#REF!</definedName>
    <definedName name="tabelavendas2">#REF!</definedName>
    <definedName name="tabelavendas3">#REF!</definedName>
    <definedName name="tabelavendas4">#REF!</definedName>
    <definedName name="tabelavendas5">#REF!</definedName>
    <definedName name="tabelavendas6">#REF!</definedName>
    <definedName name="tabelavendas7">#REF!</definedName>
    <definedName name="tabelavendas8">#REF!</definedName>
    <definedName name="Taxa_de_administração">#REF!</definedName>
    <definedName name="Taxa_de_juros">#REF!</definedName>
    <definedName name="Taxa_de_juros_financiamento">#REF!</definedName>
    <definedName name="TAXA_VENTO">#REF!</definedName>
    <definedName name="taxa_vpl">#REF!</definedName>
    <definedName name="TAXAS">#REF!</definedName>
    <definedName name="terreno">#REF!</definedName>
    <definedName name="test" hidden="1">{#N/A,#N/A,FALSE,"ROTINA";#N/A,#N/A,FALSE,"ITENS";#N/A,#N/A,FALSE,"ACOMP"}</definedName>
    <definedName name="teste">#REF!</definedName>
    <definedName name="teste2">#REF!</definedName>
    <definedName name="tetuytw">#REF!</definedName>
    <definedName name="Tipo_do_cliente">#REF!</definedName>
    <definedName name="titbeb">#REF!</definedName>
    <definedName name="TITCHAF">#REF!</definedName>
    <definedName name="_xlnm.Print_Titles">#REF!</definedName>
    <definedName name="torrea">#REF!</definedName>
    <definedName name="torreb">#REF!</definedName>
    <definedName name="torrec">#REF!</definedName>
    <definedName name="torred">#REF!</definedName>
    <definedName name="torree">#REF!</definedName>
    <definedName name="TOTAIS">#REF!</definedName>
    <definedName name="TOTAL">#REF!</definedName>
    <definedName name="total_dados">#REF!</definedName>
    <definedName name="TOTALITEM">#REF!</definedName>
    <definedName name="TOTQTS">#REF!</definedName>
    <definedName name="Transferencia1">#REF!</definedName>
    <definedName name="TRES">#REF!</definedName>
    <definedName name="trimestral1">#REF!</definedName>
    <definedName name="trimestral10">#REF!</definedName>
    <definedName name="trimestral2">#REF!</definedName>
    <definedName name="trimestral3">#REF!</definedName>
    <definedName name="trimestral4">#REF!</definedName>
    <definedName name="trimestral5">#REF!</definedName>
    <definedName name="trimestral6">#REF!</definedName>
    <definedName name="trimestral7">#REF!</definedName>
    <definedName name="trimestral8">#REF!</definedName>
    <definedName name="trimestral9">#REF!</definedName>
    <definedName name="TTT">#REF!</definedName>
    <definedName name="Tubulão">#REF!</definedName>
    <definedName name="TURNO">#REF!</definedName>
    <definedName name="TXTEQUIP">#REF!</definedName>
    <definedName name="TXTMARCA">#REF!</definedName>
    <definedName name="TXTMOD">#REF!</definedName>
    <definedName name="TXTPOT">#REF!</definedName>
    <definedName name="U">#REF!</definedName>
    <definedName name="ufg">#REF!</definedName>
    <definedName name="ultimo_mes">#REF!</definedName>
    <definedName name="UNIDADE">#REF!</definedName>
    <definedName name="USADO">#REF!</definedName>
    <definedName name="UU">#REF!</definedName>
    <definedName name="V">#REF!</definedName>
    <definedName name="VALIDADE_EXECUÇÃO">#REF!</definedName>
    <definedName name="VALOR_BRUTO">#REF!</definedName>
    <definedName name="Valor_Moeda_Real">#REF!</definedName>
    <definedName name="VALOR_REAIS">#REF!</definedName>
    <definedName name="Valor_Replanejado_R">#REF!</definedName>
    <definedName name="VALOR_VENDA">#REF!</definedName>
    <definedName name="Veiculos">#REF!</definedName>
    <definedName name="venda">#REF!</definedName>
    <definedName name="VENDA_ADOTADA">#REF!</definedName>
    <definedName name="VENDAFINAL_R">#REF!</definedName>
    <definedName name="VENDAFINAL_U">#REF!</definedName>
    <definedName name="VERNISSAGE" hidden="1">#REF!</definedName>
    <definedName name="vpl_c_fin">#REF!</definedName>
    <definedName name="vpl_s_fin">#REF!</definedName>
    <definedName name="vr">#REF!</definedName>
    <definedName name="vri">#REF!</definedName>
    <definedName name="vrmd">#REF!</definedName>
    <definedName name="vrmi">#REF!</definedName>
    <definedName name="vrmoi">#REF!</definedName>
    <definedName name="vt">#REF!</definedName>
    <definedName name="vtd">#REF!</definedName>
    <definedName name="vti">#REF!</definedName>
    <definedName name="vtmd">#REF!</definedName>
    <definedName name="vtmi">#REF!</definedName>
    <definedName name="vtmod">#REF!</definedName>
    <definedName name="vtmoi">#REF!</definedName>
    <definedName name="vvbb" hidden="1">{"tabela",#N/A,FALSE,"Tabela";"decoração",#N/A,FALSE,"Decor.";"Informações",#N/A,FALSE,"Inform."}</definedName>
    <definedName name="vvcbnb" hidden="1">{#N/A,#N/A,FALSE,"Plan1";#N/A,#N/A,FALSE,"Plan2"}</definedName>
    <definedName name="vvvvv" hidden="1">{#N/A,#N/A,FALSE,"Plan1";#N/A,#N/A,FALSE,"Plan2"}</definedName>
    <definedName name="vvvvvv" hidden="1">{#N/A,#N/A,FALSE,"Plan1";#N/A,#N/A,FALSE,"Plan2"}</definedName>
    <definedName name="W">#REF!</definedName>
    <definedName name="wacc">#REF!</definedName>
    <definedName name="WBS_Etapa">#REF!</definedName>
    <definedName name="When">#REF!</definedName>
    <definedName name="Where">#REF!</definedName>
    <definedName name="William">#REF!</definedName>
    <definedName name="WITENS">#REF!</definedName>
    <definedName name="WNMLOCAL">#REF!</definedName>
    <definedName name="WNMMUN">#REF!</definedName>
    <definedName name="WNMSERV">#REF!</definedName>
    <definedName name="wrn.DIRETRIZ." hidden="1">{#N/A,#N/A,FALSE,"ROTINA";#N/A,#N/A,FALSE,"ITENS";#N/A,#N/A,FALSE,"ACOMP"}</definedName>
    <definedName name="wrn.IMPRESSO." hidden="1">{#N/A,#N/A,FALSE,"Plan1";#N/A,#N/A,FALSE,"Plan2"}</definedName>
    <definedName name="wrn.Imprimir." hidden="1">{"tabela",#N/A,FALSE,"Tabela";"decoração",#N/A,FALSE,"Decor.";"Informações",#N/A,FALSE,"Inform."}</definedName>
    <definedName name="wrn.PENDENCIAS.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sdfcsddfdsa">#REF!</definedName>
    <definedName name="wvu.PLANILHA2.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X">#REF!</definedName>
    <definedName name="XALFA">#REF!</definedName>
    <definedName name="XDATA">#REF!</definedName>
    <definedName name="XITEM">#REF!</definedName>
    <definedName name="XLOC">#REF!</definedName>
    <definedName name="xnInforme_quantos_bebedouros____bebqt__if_bebqt__0__xlQt.bebedouros_invalida___ENTER_p_reinformar__xresp__branch_rqtderv">#REF!</definedName>
    <definedName name="XNUCOPIAS">#REF!</definedName>
    <definedName name="XRESP">#REF!</definedName>
    <definedName name="XTITRES">#REF!</definedName>
    <definedName name="xx">#REF!</definedName>
    <definedName name="xxx">#REF!</definedName>
    <definedName name="xxxx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ytdju">#REF!</definedName>
    <definedName name="YU">#REF!</definedName>
    <definedName name="YY">#REF!</definedName>
    <definedName name="Z_BDB4B167_E3AA_11D7_8D7A_00B0D08F20DC_.wvu.PrintArea" hidden="1">#REF!</definedName>
    <definedName name="zxx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19" i="1" l="1"/>
  <c r="AK119" i="1"/>
  <c r="V118" i="1"/>
  <c r="U118" i="1"/>
  <c r="M118" i="1"/>
  <c r="K118" i="1"/>
  <c r="G118" i="1"/>
  <c r="V117" i="1"/>
  <c r="M117" i="1"/>
  <c r="U117" i="1" s="1"/>
  <c r="K117" i="1"/>
  <c r="G117" i="1"/>
  <c r="V116" i="1"/>
  <c r="U116" i="1"/>
  <c r="M116" i="1"/>
  <c r="K116" i="1"/>
  <c r="G116" i="1"/>
  <c r="V115" i="1"/>
  <c r="M115" i="1"/>
  <c r="U115" i="1" s="1"/>
  <c r="K115" i="1"/>
  <c r="G115" i="1"/>
  <c r="V114" i="1"/>
  <c r="M114" i="1"/>
  <c r="U114" i="1" s="1"/>
  <c r="K114" i="1"/>
  <c r="G114" i="1"/>
  <c r="V113" i="1"/>
  <c r="U113" i="1"/>
  <c r="M113" i="1"/>
  <c r="K113" i="1"/>
  <c r="G113" i="1"/>
  <c r="V112" i="1"/>
  <c r="M112" i="1"/>
  <c r="U112" i="1" s="1"/>
  <c r="K112" i="1"/>
  <c r="G112" i="1"/>
  <c r="V111" i="1"/>
  <c r="M111" i="1"/>
  <c r="U111" i="1" s="1"/>
  <c r="K111" i="1"/>
  <c r="G111" i="1"/>
  <c r="V110" i="1"/>
  <c r="U110" i="1"/>
  <c r="M110" i="1"/>
  <c r="K110" i="1"/>
  <c r="G110" i="1"/>
  <c r="V109" i="1"/>
  <c r="M109" i="1"/>
  <c r="U109" i="1" s="1"/>
  <c r="K109" i="1"/>
  <c r="G109" i="1"/>
  <c r="V108" i="1"/>
  <c r="M108" i="1"/>
  <c r="U108" i="1" s="1"/>
  <c r="K108" i="1"/>
  <c r="G108" i="1"/>
  <c r="V107" i="1"/>
  <c r="M107" i="1"/>
  <c r="U107" i="1" s="1"/>
  <c r="K107" i="1"/>
  <c r="G107" i="1"/>
  <c r="V106" i="1"/>
  <c r="M106" i="1"/>
  <c r="U106" i="1" s="1"/>
  <c r="K106" i="1"/>
  <c r="G106" i="1"/>
  <c r="V105" i="1"/>
  <c r="M105" i="1"/>
  <c r="U105" i="1" s="1"/>
  <c r="K105" i="1"/>
  <c r="G105" i="1"/>
  <c r="V104" i="1"/>
  <c r="M104" i="1"/>
  <c r="U104" i="1" s="1"/>
  <c r="K104" i="1"/>
  <c r="G104" i="1"/>
  <c r="V103" i="1"/>
  <c r="M103" i="1"/>
  <c r="U103" i="1" s="1"/>
  <c r="K103" i="1"/>
  <c r="G103" i="1"/>
  <c r="V102" i="1"/>
  <c r="U102" i="1"/>
  <c r="R102" i="1"/>
  <c r="M102" i="1"/>
  <c r="K102" i="1"/>
  <c r="G102" i="1"/>
  <c r="V101" i="1"/>
  <c r="M101" i="1"/>
  <c r="U101" i="1" s="1"/>
  <c r="K101" i="1"/>
  <c r="G101" i="1"/>
  <c r="V100" i="1"/>
  <c r="M100" i="1"/>
  <c r="U100" i="1" s="1"/>
  <c r="K100" i="1"/>
  <c r="G100" i="1"/>
  <c r="V99" i="1"/>
  <c r="U99" i="1"/>
  <c r="M99" i="1"/>
  <c r="R99" i="1" s="1"/>
  <c r="K99" i="1"/>
  <c r="G99" i="1"/>
  <c r="V98" i="1"/>
  <c r="U98" i="1"/>
  <c r="R98" i="1"/>
  <c r="M98" i="1"/>
  <c r="K98" i="1"/>
  <c r="G98" i="1"/>
  <c r="V97" i="1"/>
  <c r="M97" i="1"/>
  <c r="U97" i="1" s="1"/>
  <c r="K97" i="1"/>
  <c r="G97" i="1"/>
  <c r="V96" i="1"/>
  <c r="M96" i="1"/>
  <c r="U96" i="1" s="1"/>
  <c r="K96" i="1"/>
  <c r="G96" i="1"/>
  <c r="V95" i="1"/>
  <c r="U95" i="1"/>
  <c r="M95" i="1"/>
  <c r="R95" i="1" s="1"/>
  <c r="K95" i="1"/>
  <c r="G95" i="1"/>
  <c r="V94" i="1"/>
  <c r="U94" i="1"/>
  <c r="R94" i="1"/>
  <c r="M94" i="1"/>
  <c r="K94" i="1"/>
  <c r="G94" i="1"/>
  <c r="V93" i="1"/>
  <c r="M93" i="1"/>
  <c r="U93" i="1" s="1"/>
  <c r="K93" i="1"/>
  <c r="G93" i="1"/>
  <c r="V92" i="1"/>
  <c r="M92" i="1"/>
  <c r="U92" i="1" s="1"/>
  <c r="K92" i="1"/>
  <c r="G92" i="1"/>
  <c r="V91" i="1"/>
  <c r="U91" i="1"/>
  <c r="M91" i="1"/>
  <c r="R91" i="1" s="1"/>
  <c r="K91" i="1"/>
  <c r="G91" i="1"/>
  <c r="V90" i="1"/>
  <c r="U90" i="1"/>
  <c r="R90" i="1"/>
  <c r="M90" i="1"/>
  <c r="K90" i="1"/>
  <c r="G90" i="1"/>
  <c r="V89" i="1"/>
  <c r="M89" i="1"/>
  <c r="U89" i="1" s="1"/>
  <c r="K89" i="1"/>
  <c r="G89" i="1"/>
  <c r="V88" i="1"/>
  <c r="M88" i="1"/>
  <c r="U88" i="1" s="1"/>
  <c r="K88" i="1"/>
  <c r="G88" i="1"/>
  <c r="V87" i="1"/>
  <c r="U87" i="1"/>
  <c r="M87" i="1"/>
  <c r="R87" i="1" s="1"/>
  <c r="K87" i="1"/>
  <c r="G87" i="1"/>
  <c r="V86" i="1"/>
  <c r="U86" i="1"/>
  <c r="R86" i="1"/>
  <c r="M86" i="1"/>
  <c r="K86" i="1"/>
  <c r="G86" i="1"/>
  <c r="V85" i="1"/>
  <c r="M85" i="1"/>
  <c r="U85" i="1" s="1"/>
  <c r="K85" i="1"/>
  <c r="G85" i="1"/>
  <c r="V84" i="1"/>
  <c r="M84" i="1"/>
  <c r="U84" i="1" s="1"/>
  <c r="K84" i="1"/>
  <c r="G84" i="1"/>
  <c r="V83" i="1"/>
  <c r="U83" i="1"/>
  <c r="M83" i="1"/>
  <c r="R83" i="1" s="1"/>
  <c r="K83" i="1"/>
  <c r="G83" i="1"/>
  <c r="V82" i="1"/>
  <c r="U82" i="1"/>
  <c r="R82" i="1"/>
  <c r="M82" i="1"/>
  <c r="K82" i="1"/>
  <c r="G82" i="1"/>
  <c r="V81" i="1"/>
  <c r="M81" i="1"/>
  <c r="U81" i="1" s="1"/>
  <c r="K81" i="1"/>
  <c r="G81" i="1"/>
  <c r="V80" i="1"/>
  <c r="M80" i="1"/>
  <c r="U80" i="1" s="1"/>
  <c r="K80" i="1"/>
  <c r="G80" i="1"/>
  <c r="V79" i="1"/>
  <c r="U79" i="1"/>
  <c r="M79" i="1"/>
  <c r="R79" i="1" s="1"/>
  <c r="K79" i="1"/>
  <c r="G79" i="1"/>
  <c r="V78" i="1"/>
  <c r="U78" i="1"/>
  <c r="R78" i="1"/>
  <c r="M78" i="1"/>
  <c r="K78" i="1"/>
  <c r="G78" i="1"/>
  <c r="V77" i="1"/>
  <c r="M77" i="1"/>
  <c r="U77" i="1" s="1"/>
  <c r="K77" i="1"/>
  <c r="G77" i="1"/>
  <c r="V76" i="1"/>
  <c r="M76" i="1"/>
  <c r="U76" i="1" s="1"/>
  <c r="K76" i="1"/>
  <c r="G76" i="1"/>
  <c r="V75" i="1"/>
  <c r="U75" i="1"/>
  <c r="M75" i="1"/>
  <c r="R75" i="1" s="1"/>
  <c r="K75" i="1"/>
  <c r="G75" i="1"/>
  <c r="V74" i="1"/>
  <c r="U74" i="1"/>
  <c r="R74" i="1"/>
  <c r="M74" i="1"/>
  <c r="K74" i="1"/>
  <c r="G74" i="1"/>
  <c r="V73" i="1"/>
  <c r="M73" i="1"/>
  <c r="U73" i="1" s="1"/>
  <c r="K73" i="1"/>
  <c r="G73" i="1"/>
  <c r="V72" i="1"/>
  <c r="M72" i="1"/>
  <c r="U72" i="1" s="1"/>
  <c r="K72" i="1"/>
  <c r="G72" i="1"/>
  <c r="V71" i="1"/>
  <c r="U71" i="1"/>
  <c r="M71" i="1"/>
  <c r="R71" i="1" s="1"/>
  <c r="K71" i="1"/>
  <c r="G71" i="1"/>
  <c r="V70" i="1"/>
  <c r="U70" i="1"/>
  <c r="R70" i="1"/>
  <c r="M70" i="1"/>
  <c r="K70" i="1"/>
  <c r="G70" i="1"/>
  <c r="V69" i="1"/>
  <c r="M69" i="1"/>
  <c r="U69" i="1" s="1"/>
  <c r="K69" i="1"/>
  <c r="G69" i="1"/>
  <c r="V68" i="1"/>
  <c r="M68" i="1"/>
  <c r="U68" i="1" s="1"/>
  <c r="K68" i="1"/>
  <c r="G68" i="1"/>
  <c r="V67" i="1"/>
  <c r="U67" i="1"/>
  <c r="M67" i="1"/>
  <c r="R67" i="1" s="1"/>
  <c r="K67" i="1"/>
  <c r="G67" i="1"/>
  <c r="V66" i="1"/>
  <c r="U66" i="1"/>
  <c r="R66" i="1"/>
  <c r="M66" i="1"/>
  <c r="K66" i="1"/>
  <c r="G66" i="1"/>
  <c r="V65" i="1"/>
  <c r="M65" i="1"/>
  <c r="U65" i="1" s="1"/>
  <c r="K65" i="1"/>
  <c r="G65" i="1"/>
  <c r="V64" i="1"/>
  <c r="M64" i="1"/>
  <c r="U64" i="1" s="1"/>
  <c r="K64" i="1"/>
  <c r="G64" i="1"/>
  <c r="V63" i="1"/>
  <c r="U63" i="1"/>
  <c r="M63" i="1"/>
  <c r="R63" i="1" s="1"/>
  <c r="K63" i="1"/>
  <c r="G63" i="1"/>
  <c r="V62" i="1"/>
  <c r="U62" i="1"/>
  <c r="R62" i="1"/>
  <c r="M62" i="1"/>
  <c r="K62" i="1"/>
  <c r="G62" i="1"/>
  <c r="V61" i="1"/>
  <c r="M61" i="1"/>
  <c r="U61" i="1" s="1"/>
  <c r="K61" i="1"/>
  <c r="G61" i="1"/>
  <c r="V60" i="1"/>
  <c r="M60" i="1"/>
  <c r="U60" i="1" s="1"/>
  <c r="K60" i="1"/>
  <c r="G60" i="1"/>
  <c r="V59" i="1"/>
  <c r="U59" i="1"/>
  <c r="M59" i="1"/>
  <c r="R59" i="1" s="1"/>
  <c r="K59" i="1"/>
  <c r="G59" i="1"/>
  <c r="V58" i="1"/>
  <c r="U58" i="1"/>
  <c r="R58" i="1"/>
  <c r="M58" i="1"/>
  <c r="K58" i="1"/>
  <c r="G58" i="1"/>
  <c r="V57" i="1"/>
  <c r="M57" i="1"/>
  <c r="U57" i="1" s="1"/>
  <c r="K57" i="1"/>
  <c r="G57" i="1"/>
  <c r="V56" i="1"/>
  <c r="M56" i="1"/>
  <c r="U56" i="1" s="1"/>
  <c r="K56" i="1"/>
  <c r="G56" i="1"/>
  <c r="V55" i="1"/>
  <c r="U55" i="1"/>
  <c r="M55" i="1"/>
  <c r="R55" i="1" s="1"/>
  <c r="K55" i="1"/>
  <c r="G55" i="1"/>
  <c r="V54" i="1"/>
  <c r="U54" i="1"/>
  <c r="R54" i="1"/>
  <c r="M54" i="1"/>
  <c r="K54" i="1"/>
  <c r="G54" i="1"/>
  <c r="V53" i="1"/>
  <c r="M53" i="1"/>
  <c r="U53" i="1" s="1"/>
  <c r="K53" i="1"/>
  <c r="G53" i="1"/>
  <c r="V52" i="1"/>
  <c r="M52" i="1"/>
  <c r="U52" i="1" s="1"/>
  <c r="K52" i="1"/>
  <c r="G52" i="1"/>
  <c r="V51" i="1"/>
  <c r="U51" i="1"/>
  <c r="M51" i="1"/>
  <c r="R51" i="1" s="1"/>
  <c r="K51" i="1"/>
  <c r="G51" i="1"/>
  <c r="V50" i="1"/>
  <c r="U50" i="1"/>
  <c r="R50" i="1"/>
  <c r="M50" i="1"/>
  <c r="K50" i="1"/>
  <c r="G50" i="1"/>
  <c r="V49" i="1"/>
  <c r="M49" i="1"/>
  <c r="U49" i="1" s="1"/>
  <c r="K49" i="1"/>
  <c r="G49" i="1"/>
  <c r="V48" i="1"/>
  <c r="M48" i="1"/>
  <c r="U48" i="1" s="1"/>
  <c r="K48" i="1"/>
  <c r="G48" i="1"/>
  <c r="V47" i="1"/>
  <c r="U47" i="1"/>
  <c r="M47" i="1"/>
  <c r="R47" i="1" s="1"/>
  <c r="K47" i="1"/>
  <c r="G47" i="1"/>
  <c r="V46" i="1"/>
  <c r="U46" i="1"/>
  <c r="R46" i="1"/>
  <c r="M46" i="1"/>
  <c r="K46" i="1"/>
  <c r="G46" i="1"/>
  <c r="V45" i="1"/>
  <c r="M45" i="1"/>
  <c r="U45" i="1" s="1"/>
  <c r="K45" i="1"/>
  <c r="G45" i="1"/>
  <c r="V44" i="1"/>
  <c r="M44" i="1"/>
  <c r="U44" i="1" s="1"/>
  <c r="K44" i="1"/>
  <c r="G44" i="1"/>
  <c r="V43" i="1"/>
  <c r="U43" i="1"/>
  <c r="M43" i="1"/>
  <c r="R43" i="1" s="1"/>
  <c r="K43" i="1"/>
  <c r="G43" i="1"/>
  <c r="V42" i="1"/>
  <c r="U42" i="1"/>
  <c r="R42" i="1"/>
  <c r="M42" i="1"/>
  <c r="K42" i="1"/>
  <c r="G42" i="1"/>
  <c r="V41" i="1"/>
  <c r="M41" i="1"/>
  <c r="R41" i="1" s="1"/>
  <c r="K41" i="1"/>
  <c r="G41" i="1"/>
  <c r="V40" i="1"/>
  <c r="M40" i="1"/>
  <c r="U40" i="1" s="1"/>
  <c r="K40" i="1"/>
  <c r="G40" i="1"/>
  <c r="V39" i="1"/>
  <c r="U39" i="1"/>
  <c r="M39" i="1"/>
  <c r="R39" i="1" s="1"/>
  <c r="K39" i="1"/>
  <c r="G39" i="1"/>
  <c r="V38" i="1"/>
  <c r="U38" i="1"/>
  <c r="R38" i="1"/>
  <c r="M38" i="1"/>
  <c r="K38" i="1"/>
  <c r="G38" i="1"/>
  <c r="V37" i="1"/>
  <c r="M37" i="1"/>
  <c r="U37" i="1" s="1"/>
  <c r="K37" i="1"/>
  <c r="G37" i="1"/>
  <c r="V36" i="1"/>
  <c r="M36" i="1"/>
  <c r="U36" i="1" s="1"/>
  <c r="K36" i="1"/>
  <c r="G36" i="1"/>
  <c r="V35" i="1"/>
  <c r="U35" i="1"/>
  <c r="M35" i="1"/>
  <c r="R35" i="1" s="1"/>
  <c r="K35" i="1"/>
  <c r="G35" i="1"/>
  <c r="V34" i="1"/>
  <c r="U34" i="1"/>
  <c r="R34" i="1"/>
  <c r="M34" i="1"/>
  <c r="K34" i="1"/>
  <c r="G34" i="1"/>
  <c r="V33" i="1"/>
  <c r="M33" i="1"/>
  <c r="U33" i="1" s="1"/>
  <c r="K33" i="1"/>
  <c r="G33" i="1"/>
  <c r="V32" i="1"/>
  <c r="M32" i="1"/>
  <c r="U32" i="1" s="1"/>
  <c r="K32" i="1"/>
  <c r="G32" i="1"/>
  <c r="V31" i="1"/>
  <c r="U31" i="1"/>
  <c r="M31" i="1"/>
  <c r="R31" i="1" s="1"/>
  <c r="K31" i="1"/>
  <c r="G31" i="1"/>
  <c r="V30" i="1"/>
  <c r="U30" i="1"/>
  <c r="R30" i="1"/>
  <c r="M30" i="1"/>
  <c r="K30" i="1"/>
  <c r="G30" i="1"/>
  <c r="V29" i="1"/>
  <c r="M29" i="1"/>
  <c r="U29" i="1" s="1"/>
  <c r="K29" i="1"/>
  <c r="G29" i="1"/>
  <c r="V28" i="1"/>
  <c r="M28" i="1"/>
  <c r="U28" i="1" s="1"/>
  <c r="K28" i="1"/>
  <c r="G28" i="1"/>
  <c r="V27" i="1"/>
  <c r="U27" i="1"/>
  <c r="M27" i="1"/>
  <c r="R27" i="1" s="1"/>
  <c r="K27" i="1"/>
  <c r="G27" i="1"/>
  <c r="V26" i="1"/>
  <c r="U26" i="1"/>
  <c r="R26" i="1"/>
  <c r="M26" i="1"/>
  <c r="K26" i="1"/>
  <c r="G26" i="1"/>
  <c r="V25" i="1"/>
  <c r="M25" i="1"/>
  <c r="R25" i="1" s="1"/>
  <c r="K25" i="1"/>
  <c r="G25" i="1"/>
  <c r="V24" i="1"/>
  <c r="M24" i="1"/>
  <c r="U24" i="1" s="1"/>
  <c r="K24" i="1"/>
  <c r="G24" i="1"/>
  <c r="V23" i="1"/>
  <c r="U23" i="1"/>
  <c r="M23" i="1"/>
  <c r="R23" i="1" s="1"/>
  <c r="K23" i="1"/>
  <c r="G23" i="1"/>
  <c r="V22" i="1"/>
  <c r="U22" i="1"/>
  <c r="R22" i="1"/>
  <c r="M22" i="1"/>
  <c r="K22" i="1"/>
  <c r="G22" i="1"/>
  <c r="V21" i="1"/>
  <c r="M21" i="1"/>
  <c r="U21" i="1" s="1"/>
  <c r="K21" i="1"/>
  <c r="G21" i="1"/>
  <c r="V20" i="1"/>
  <c r="M20" i="1"/>
  <c r="U20" i="1" s="1"/>
  <c r="K20" i="1"/>
  <c r="G20" i="1"/>
  <c r="V19" i="1"/>
  <c r="U19" i="1"/>
  <c r="M19" i="1"/>
  <c r="R19" i="1" s="1"/>
  <c r="K19" i="1"/>
  <c r="G19" i="1"/>
  <c r="V18" i="1"/>
  <c r="U18" i="1"/>
  <c r="R18" i="1"/>
  <c r="M18" i="1"/>
  <c r="K18" i="1"/>
  <c r="G18" i="1"/>
  <c r="V17" i="1"/>
  <c r="M17" i="1"/>
  <c r="R17" i="1" s="1"/>
  <c r="K17" i="1"/>
  <c r="G17" i="1"/>
  <c r="V16" i="1"/>
  <c r="M16" i="1"/>
  <c r="U16" i="1" s="1"/>
  <c r="K16" i="1"/>
  <c r="G16" i="1"/>
  <c r="V15" i="1"/>
  <c r="U15" i="1"/>
  <c r="M15" i="1"/>
  <c r="R15" i="1" s="1"/>
  <c r="K15" i="1"/>
  <c r="G15" i="1"/>
  <c r="V14" i="1"/>
  <c r="U14" i="1"/>
  <c r="R14" i="1"/>
  <c r="M14" i="1"/>
  <c r="K14" i="1"/>
  <c r="G14" i="1"/>
  <c r="V13" i="1"/>
  <c r="M13" i="1"/>
  <c r="U13" i="1" s="1"/>
  <c r="K13" i="1"/>
  <c r="G13" i="1"/>
  <c r="V12" i="1"/>
  <c r="M12" i="1"/>
  <c r="U12" i="1" s="1"/>
  <c r="K12" i="1"/>
  <c r="G12" i="1"/>
  <c r="V11" i="1"/>
  <c r="U11" i="1"/>
  <c r="M11" i="1"/>
  <c r="R11" i="1" s="1"/>
  <c r="K11" i="1"/>
  <c r="G11" i="1"/>
  <c r="V10" i="1"/>
  <c r="U10" i="1"/>
  <c r="R10" i="1"/>
  <c r="M10" i="1"/>
  <c r="K10" i="1"/>
  <c r="G10" i="1"/>
  <c r="V9" i="1"/>
  <c r="M9" i="1"/>
  <c r="R9" i="1" s="1"/>
  <c r="K9" i="1"/>
  <c r="G9" i="1"/>
  <c r="V8" i="1"/>
  <c r="M8" i="1"/>
  <c r="U8" i="1" s="1"/>
  <c r="K8" i="1"/>
  <c r="G8" i="1"/>
  <c r="V7" i="1"/>
  <c r="U7" i="1"/>
  <c r="M7" i="1"/>
  <c r="R7" i="1" s="1"/>
  <c r="K7" i="1"/>
  <c r="G7" i="1"/>
  <c r="V6" i="1"/>
  <c r="U6" i="1"/>
  <c r="R6" i="1"/>
  <c r="M6" i="1"/>
  <c r="K6" i="1"/>
  <c r="G6" i="1"/>
  <c r="V5" i="1"/>
  <c r="M5" i="1"/>
  <c r="R5" i="1" s="1"/>
  <c r="K5" i="1"/>
  <c r="G5" i="1"/>
  <c r="V4" i="1"/>
  <c r="M4" i="1"/>
  <c r="U4" i="1" s="1"/>
  <c r="K4" i="1"/>
  <c r="G4" i="1"/>
  <c r="V3" i="1"/>
  <c r="U3" i="1"/>
  <c r="M3" i="1"/>
  <c r="R3" i="1" s="1"/>
  <c r="K3" i="1"/>
  <c r="G3" i="1"/>
  <c r="V2" i="1"/>
  <c r="U2" i="1"/>
  <c r="R2" i="1"/>
  <c r="M2" i="1"/>
  <c r="K2" i="1"/>
  <c r="G2" i="1"/>
  <c r="R13" i="1" l="1"/>
  <c r="R21" i="1"/>
  <c r="R29" i="1"/>
  <c r="R33" i="1"/>
  <c r="R37" i="1"/>
  <c r="R49" i="1"/>
  <c r="R53" i="1"/>
  <c r="R57" i="1"/>
  <c r="R61" i="1"/>
  <c r="R65" i="1"/>
  <c r="R69" i="1"/>
  <c r="R73" i="1"/>
  <c r="R81" i="1"/>
  <c r="R89" i="1"/>
  <c r="R97" i="1"/>
  <c r="U5" i="1"/>
  <c r="U9" i="1"/>
  <c r="U17" i="1"/>
  <c r="U25" i="1"/>
  <c r="U41" i="1"/>
  <c r="R103" i="1"/>
  <c r="R45" i="1"/>
  <c r="R77" i="1"/>
  <c r="R85" i="1"/>
  <c r="R93" i="1"/>
  <c r="R101" i="1"/>
  <c r="R4" i="1"/>
  <c r="R8" i="1"/>
  <c r="R12" i="1"/>
  <c r="R16" i="1"/>
  <c r="R20" i="1"/>
  <c r="R24" i="1"/>
  <c r="R28" i="1"/>
  <c r="R32" i="1"/>
  <c r="R36" i="1"/>
  <c r="R40" i="1"/>
  <c r="R44" i="1"/>
  <c r="R48" i="1"/>
  <c r="R52" i="1"/>
  <c r="R56" i="1"/>
  <c r="R60" i="1"/>
  <c r="R64" i="1"/>
  <c r="R68" i="1"/>
  <c r="R72" i="1"/>
  <c r="R76" i="1"/>
  <c r="R80" i="1"/>
  <c r="R84" i="1"/>
  <c r="R88" i="1"/>
  <c r="R92" i="1"/>
  <c r="R96" i="1"/>
  <c r="R1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S1" authorId="0" shapeId="0" xr:uid="{B93926BC-4ED0-4C36-8122-52C7C1F5F66C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"ÍNDICE PROJETADO": Esta coluna pode representar uma relação percentual entre valores projetados e realizados.</t>
        </r>
      </text>
    </comment>
    <comment ref="U1" authorId="0" shapeId="0" xr:uid="{AB1BA64F-EACB-49FE-AF01-C03FD7CB1F2C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"DESVIO_PERCENTUAL": Esta coluna representa o desvio percentual entre o "CUSTO TOTAL REALIZADO" e o "TOTAL ORÇADO TAKEOFF" (orçamento inicial). É calculada como: (CUSTO TOTAL REALIZADO - TOTAL ORÇADO TAKEOFF) / TOTAL ORÇADO TAKEOFF * 100.</t>
        </r>
      </text>
    </comment>
    <comment ref="V1" authorId="0" shapeId="0" xr:uid="{DAF5DD68-E019-4533-B677-783771BD929C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Valor absoluto da diferença entre o custo realizado e o orçamento, em R$</t>
        </r>
      </text>
    </comment>
    <comment ref="W1" authorId="0" shapeId="0" xr:uid="{E9C96671-41A5-4937-A1DF-45489198B507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Diferença entre o custo total realizado e o orçamento inicial</t>
        </r>
      </text>
    </comment>
    <comment ref="X1" authorId="0" shapeId="0" xr:uid="{F83FBEA1-6705-4285-9FFA-468ADBF5A098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Percentual de desvio em relação ao orçamento inicial</t>
        </r>
      </text>
    </comment>
    <comment ref="Y1" authorId="0" shapeId="0" xr:uid="{D295E224-BC59-4864-B113-D4C3713F91E5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Valor unitário efetivamente pago/realizado</t>
        </r>
      </text>
    </comment>
    <comment ref="AB1" authorId="0" shapeId="0" xr:uid="{7E3D5B14-1724-42A7-B4E4-1085A9AD2037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VARIACAO_QUANTIDADE" mostra a diferença absoluta na unidade de medida do item
"VARIACAO_QUANTIDADE_PCT" mostra a variação percentual
Para relatórios gerenciais e apresentações, geralmente o formato percentual (%) é mais adequado por facilitar comparações entre itens diferentes. Já para análises técnicas detalhadas, o valor absoluto na unidade original pode ser mais relevante para entender o impacto real no projeto.</t>
        </r>
      </text>
    </comment>
    <comment ref="AC1" authorId="0" shapeId="0" xr:uid="{4C3BBAD4-03A4-471D-8D87-343E3EBB59F2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Percentual de variação da quantidade</t>
        </r>
      </text>
    </comment>
    <comment ref="AD1" authorId="0" shapeId="0" xr:uid="{CFDE228C-F7C3-4ADE-A1A8-88CAE0E87B61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Parcela do desvio atribuída exclusivamente à variação de preço</t>
        </r>
      </text>
    </comment>
    <comment ref="AE1" authorId="0" shapeId="0" xr:uid="{ADA496E6-A099-4E02-9ADD-D016BD9497EF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: Parcela do desvio atribuída exclusivamente à variação de quantidade</t>
        </r>
      </text>
    </comment>
    <comment ref="AF1" authorId="0" shapeId="0" xr:uid="{B755E727-F5C0-4A71-ABF9-E461DFCE63AF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representa a parte do desvio orçamentário que é causada pela interação simultânea entre a variação de preço e a variação de quantidade.
Quando analisamos um desvio orçamentário, ele pode ser decomposto em três componentes:
DESVIO_DEVIDO_PRECO: O desvio causado apenas pela variação do preço unitário (mantendo a quantidade original constante)
DESVIO_DEVIDO_QUANTIDADE: O desvio causado apenas pela variação da quantidade (mantendo o preço unitário original constante)
DESVIO_DEVIDO_INTERACAO: O desvio causado pela interação entre as duas variações
Matematicamente, o DESVIO_DEVIDO_INTERACAO é calculado como:
(Variação de Quantidade) × (Variação de Preço Unitário)
</t>
        </r>
      </text>
    </comment>
    <comment ref="AH1" authorId="0" shapeId="0" xr:uid="{5A8942F7-1E1A-42BF-BC83-DD1FF2CB5CF3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representa a porcentagem do desvio total que é atribuída especificamente à variação de preço unitário.</t>
        </r>
      </text>
    </comment>
    <comment ref="AI1" authorId="0" shapeId="0" xr:uid="{2A5E8958-383F-4A4A-9E4C-4644EF773AF5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Parcela do desvio atribuída exclusivamente à variação de quantidade</t>
        </r>
      </text>
    </comment>
    <comment ref="AJ1" authorId="0" shapeId="0" xr:uid="{4C735027-DD17-4545-97A2-AD31733299CD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Parcela do desvio atribuída à interação entre variação de preço e quantidade</t>
        </r>
      </text>
    </comment>
    <comment ref="AK1" authorId="0" shapeId="0" xr:uid="{8E502630-4CD0-4456-B368-40A33BE70043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Percentual de variação do preço unitário</t>
        </r>
      </text>
    </comment>
    <comment ref="AL1" authorId="0" shapeId="0" xr:uid="{C8D0A742-46C2-4EEC-A7D7-6B081D28EFE5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Diferença absoluta entre o valor unitário realizado e o valor unitário orçado</t>
        </r>
      </text>
    </comment>
  </commentList>
</comments>
</file>

<file path=xl/sharedStrings.xml><?xml version="1.0" encoding="utf-8"?>
<sst xmlns="http://schemas.openxmlformats.org/spreadsheetml/2006/main" count="745" uniqueCount="170">
  <si>
    <t>Unnamed: 0</t>
  </si>
  <si>
    <t>ITEM</t>
  </si>
  <si>
    <t>DESCRIÇÃO</t>
  </si>
  <si>
    <t>UN</t>
  </si>
  <si>
    <t>QTDE TOTAL</t>
  </si>
  <si>
    <t>VALOR UNITÁRIO</t>
  </si>
  <si>
    <t>VALOR TOTAL</t>
  </si>
  <si>
    <t>CLASSE</t>
  </si>
  <si>
    <t>TOTAL ORÇADO TAKEOFF</t>
  </si>
  <si>
    <t>TOTAL INCORRIDO ANTERIOR AO TAKEOFF (Até Setembro/2023)</t>
  </si>
  <si>
    <t>TOTAL GLOBAL      (Incorrido + TakeOff)</t>
  </si>
  <si>
    <t>ORÇAMENTO CORRIGIDO</t>
  </si>
  <si>
    <t>ORÇAMENTO REALIZADO (PREVISTO) ATÉ MARÇO 2025</t>
  </si>
  <si>
    <t>CUSTO TOTAL REALIZADO ATÉ MARÇO 2025</t>
  </si>
  <si>
    <t>RESULTADO ACUMULADO ATÉ MARÇO 2025</t>
  </si>
  <si>
    <t>AVANÇO FÍSICO PREVISTO</t>
  </si>
  <si>
    <t>AVANÇO FÍSICO EXECUTADO</t>
  </si>
  <si>
    <t>PROJEÇÃO DE CUSTOS DE ACORDO COM O % DE AVANÇO PREVISTO</t>
  </si>
  <si>
    <t>DESVIO</t>
  </si>
  <si>
    <t>ÍNDICE PROJETADO</t>
  </si>
  <si>
    <t>DESVIO_VALOR</t>
  </si>
  <si>
    <t>DESVIO ABSOLUTO</t>
  </si>
  <si>
    <t>DESVIO_VALOR2</t>
  </si>
  <si>
    <t>VARIACAO PRECO UNITARIO - DESVIO PERCENTUAL</t>
  </si>
  <si>
    <t>VARIACAO_PRECO_UNITARIO_PCT</t>
  </si>
  <si>
    <t>DESVIO_PROJETADO_PCT</t>
  </si>
  <si>
    <t>TENDENCIA</t>
  </si>
  <si>
    <t>VARIACAO_QUANTIDADE</t>
  </si>
  <si>
    <t>VARIACAO_QUANTIDADE_PCT</t>
  </si>
  <si>
    <t>DESVIO_DEVIDO_PRECO</t>
  </si>
  <si>
    <t>DESVIO_DEVIDO_QUANTIDADE</t>
  </si>
  <si>
    <t>DESVIO_DEVIDO_INTERACAO</t>
  </si>
  <si>
    <t>CAUSA_PRINCIPAL</t>
  </si>
  <si>
    <t>DESVIO_DEVIDO_PRECO_PCT</t>
  </si>
  <si>
    <t>DESVIO_DEVIDO_QUANTIDADE_PCT</t>
  </si>
  <si>
    <t>DESVIO_DEVIDO_INTERACAO_PCT</t>
  </si>
  <si>
    <t>DESVIO_PROJETADO</t>
  </si>
  <si>
    <t>PROJECAO_CUSTO_FINAL TENDENCIA- VARIACAO_PRECO_UNITARIO</t>
  </si>
  <si>
    <t>AÇO CA 50/60 - ESTRUTURA - MT</t>
  </si>
  <si>
    <t>KG</t>
  </si>
  <si>
    <t>TOTAL</t>
  </si>
  <si>
    <t>Decrescente (Melhorando)</t>
  </si>
  <si>
    <t>PREÇO</t>
  </si>
  <si>
    <t>CONCRETO ESTRUTURAL USINADO BOMBEAVEL FCK &gt;= 30 MPA - FUNDAÇÃO PROFUNDA</t>
  </si>
  <si>
    <t>M3</t>
  </si>
  <si>
    <t>Crescente (Piorando)</t>
  </si>
  <si>
    <t>CONCRETO ESTRUTURAL USINADO BOMBEAVEL FCK &gt;= 40 MPA</t>
  </si>
  <si>
    <t>inf</t>
  </si>
  <si>
    <t>AÇO CA 50/60 - FUNDAÇÃO SUPERFICIAL - MT</t>
  </si>
  <si>
    <t>FORMA PARA LAJES, PILARES, VIGAS E ESCADAS - ST</t>
  </si>
  <si>
    <t>M2</t>
  </si>
  <si>
    <t>-inf</t>
  </si>
  <si>
    <t>ESCAVAÇÃO MECÂNICA DE ESTACÃO</t>
  </si>
  <si>
    <t>M</t>
  </si>
  <si>
    <t>AÇO CA 50/60 - ESTRUTURA - ST</t>
  </si>
  <si>
    <t>PROJETO ARQUITETÔNICO (VIABILIDADE, LEGAL, EXECUTIVO E DETALHAMENTO) - GUSTAVO PENNA</t>
  </si>
  <si>
    <t>VB</t>
  </si>
  <si>
    <t>BOTA FORA DE MATERIAL ESCAVADO - FUNDAÇÃO SUPERFICIAL</t>
  </si>
  <si>
    <t>CONCRETO ESTRUTURAL USINADO BOMBEAVEL FCK &gt;= 35 MPA EM LAJES, VIGAS E PILARES</t>
  </si>
  <si>
    <t>AÇO CA 50/60 - FUNDAÇÃO PROFUNDA - MT</t>
  </si>
  <si>
    <t>CONCRETO ESTRUTURAL USINADO BOMBEAVEL FCK &gt;= 30 MPA - CONTENÇÃO</t>
  </si>
  <si>
    <t>AÇO CA 50/60 - CONTENÇÃO - MT</t>
  </si>
  <si>
    <t>AÇO CA 50/60 - FUNDAÇÃO SUPERFICIAL - ST</t>
  </si>
  <si>
    <t>CESTA BÁSICA</t>
  </si>
  <si>
    <t>PROJETO ESTRUTURAL</t>
  </si>
  <si>
    <t>CONTENÇÃO EM TIRANTE E SOLO GRAMPEADO</t>
  </si>
  <si>
    <t>ESCAVAÇÃO, CARGA, DESCARGA E BOTA FORA</t>
  </si>
  <si>
    <t>RETROESCAVADEIRA</t>
  </si>
  <si>
    <t>Mes</t>
  </si>
  <si>
    <t>ENGENHEIRO DE OBRA I</t>
  </si>
  <si>
    <t>ESCAVAÇÃO MANUAL PARA TUBULÃO (DIAMETRO DE 90) - CONTENÇÃO</t>
  </si>
  <si>
    <t>BARRACAO PARA CANTEIRO DE OBRAS</t>
  </si>
  <si>
    <t>ESCAVAÇÃO DE SOLO - MANUAL</t>
  </si>
  <si>
    <t>BOTA FORA DE MATERIAL ESCAVADO - FUNDAÇÃO PROFUNDA</t>
  </si>
  <si>
    <t>COORDENAÇÃO DE OBRAS</t>
  </si>
  <si>
    <t>ESCAVAÇÃO MECÂNICA DE ESTACÃO - DIAMETRO 80CM</t>
  </si>
  <si>
    <t>MESTRE DE OBRAS</t>
  </si>
  <si>
    <t>GUARDA-CORPO DE SEGURANÇA EM MADEIRA</t>
  </si>
  <si>
    <t xml:space="preserve">ENCARREGADO FEITOR DE TURMA </t>
  </si>
  <si>
    <t>AÇO CA 50/60 - FUNDAÇÃO PROFUNDA - ST</t>
  </si>
  <si>
    <t>ENSAIO - PROVA DE CARGA</t>
  </si>
  <si>
    <t>CAFÉ (MANHÃ E TARDE)</t>
  </si>
  <si>
    <t>FORMA PARA FUNDAÇÃO</t>
  </si>
  <si>
    <t>ESCAVAÇÃO MANUAL PARA TUBULÃO (DIAMETRO DE 90)</t>
  </si>
  <si>
    <t>GUARDA-CORPO METÁLICO 120 X 120 CM (TOTAL DE 18 MESES)</t>
  </si>
  <si>
    <t>TAPUME</t>
  </si>
  <si>
    <t>CONCRETO ESTRUTURAL USINADO BOMBEAVEL FCK &gt;= 50 MPA - FUNDAÇÃO SUPERFICIAL</t>
  </si>
  <si>
    <t>PROJETO DE FUNDAÇÃO E CONTENÇÃO</t>
  </si>
  <si>
    <t>TÚNEL DE VENTO</t>
  </si>
  <si>
    <t>MANUTENÇÃO DE CANTEIRO DE OBRA</t>
  </si>
  <si>
    <t>PEQUENAS FERRAMENTAS</t>
  </si>
  <si>
    <t>ACESSÓRIOS PARA GRUA</t>
  </si>
  <si>
    <t>CONCRETO ESTRUTURAL USINADO BOMBEAVEL FCK &gt;= 35 MPA - FUNDAÇÃO SUPERFICIAL</t>
  </si>
  <si>
    <t>APROVAÇÃO DE PROJETO ARQUITETÔNICO</t>
  </si>
  <si>
    <t>EQUIPAMENTOS DE PROTEÇÃO COLETIVA (EPC'S)</t>
  </si>
  <si>
    <t>PROLONGAMENTO DE REDE DA CEMIG - PROVISÓRIO</t>
  </si>
  <si>
    <t>TÉCNICO DE SEGURANÇA (RATEIO)</t>
  </si>
  <si>
    <t>ENGENHEIRO DE SEGURANÇA (RATEIO)</t>
  </si>
  <si>
    <t>CONSULTORIA ENGENHEIRO DE FUNDAÇÃO</t>
  </si>
  <si>
    <t>CONTROLE TECNOLÓGICO - FUNDAÇÃO PROFUNDA</t>
  </si>
  <si>
    <t>BANDEJA APARA LIXO PRIMARIA</t>
  </si>
  <si>
    <t>EXAME ADMISSIONAL / DEMISSIONAL</t>
  </si>
  <si>
    <t>TAXA DE MOBILIZAÇÃO E DESMOBILIZAÇÃO DE EQUIPAMENTO</t>
  </si>
  <si>
    <t>SONDAGEM</t>
  </si>
  <si>
    <t>CORTE E PREPARO DA CABEÇA DA ESTACA - CONTENÇÃO</t>
  </si>
  <si>
    <t xml:space="preserve">LEVANTAMENTO TOPOGRAFICO </t>
  </si>
  <si>
    <t>DI</t>
  </si>
  <si>
    <t>LASTRO DE BRITA</t>
  </si>
  <si>
    <t>GERADOR - LOCAÇÃO E COMBUSTIVEL</t>
  </si>
  <si>
    <t>PROJETO DE INSTALAÇÕES HIDRAULICAS, ELÉTRICAS, TELEFÔNICAS, SPDA, ENTRADA ENERGIA</t>
  </si>
  <si>
    <t>BOTA FORA DE MATERIAL ESCAVADO - CONTENÇÃO</t>
  </si>
  <si>
    <t>ALMOXARIFE</t>
  </si>
  <si>
    <t>VIBRADOR COM MANGOTE - LOCAÇÃO (3 x24 meses)</t>
  </si>
  <si>
    <t>MARTELETE 10 KG (3 UNID x 35 MESES)</t>
  </si>
  <si>
    <t>CONTROLE TECNOLÓGICO - FUNDAÇÕES SUPERFICIAIS</t>
  </si>
  <si>
    <t>MANUTENÇÃO ELEVADOR CREMALHEIRA (02 CABINAS)</t>
  </si>
  <si>
    <t>IPTU</t>
  </si>
  <si>
    <t>CONSULTORIA ENGENHEIRO DE CONTENÇÃO</t>
  </si>
  <si>
    <t>LOCAÇÃO DE OBRA - GABARITO</t>
  </si>
  <si>
    <t>AUXILIAR DE ALMOXARIFE</t>
  </si>
  <si>
    <t>CONTROLE TECNOLÓGICO - ESTRUTURA</t>
  </si>
  <si>
    <t>APILOAMENTO MANUAL DO FUNDO DE VALAS</t>
  </si>
  <si>
    <t>MATERIAL DE ESCRITORIO</t>
  </si>
  <si>
    <t>TAXA DE MOBILIZAÇÃO E DESMOBILIZAÇÃO DE EQUIPAMENTO (CONTENÇÃO)</t>
  </si>
  <si>
    <t>CAMINHÃO PIPA - 15.000 LITROS</t>
  </si>
  <si>
    <t>REATERRO MANUAL</t>
  </si>
  <si>
    <t>EQUIPAMENTOS DE PROTEÇÃO INDIVIDUAL (EPI'S)</t>
  </si>
  <si>
    <t>PLOTAGEM</t>
  </si>
  <si>
    <t>FURADEIRA MANUAL (6 UNID x 39 MESES)</t>
  </si>
  <si>
    <t>SUPERVISÃO DE QUALIDADE</t>
  </si>
  <si>
    <t>PROJETO DE INCENDIO</t>
  </si>
  <si>
    <t>TRATAMENTO DE CONCRETO</t>
  </si>
  <si>
    <t>APROVAÇÃO DE PROJETO DO HELIPONTO</t>
  </si>
  <si>
    <t>FORMA DE MADEIRA PARA VIGA DO TIRANATE</t>
  </si>
  <si>
    <t>LONA PLASTICA</t>
  </si>
  <si>
    <t>CONTROLE TECNOLÓGICO - CONTENÇÃO</t>
  </si>
  <si>
    <t>CORTE E PREPARO DE CABEÇA DE ESTACA 160/150/140CM</t>
  </si>
  <si>
    <t>SERRA MANUAL (2UNx25 MESES)</t>
  </si>
  <si>
    <t>UND</t>
  </si>
  <si>
    <t>ELETRICISTA</t>
  </si>
  <si>
    <t>COORDENAÇÃO DE INSTALAÇÕES</t>
  </si>
  <si>
    <t>AÇO CA 50/60 - CONTENÇÃO - ST</t>
  </si>
  <si>
    <t>LIGAÇÕES PROVISÓRIAS DE ENERGIA ELETRICA (NOVO PADRÃO)</t>
  </si>
  <si>
    <t>REBOCO / EMBOCO EXTERNO</t>
  </si>
  <si>
    <t>ST</t>
  </si>
  <si>
    <t>LASTRO DE CONCRETO</t>
  </si>
  <si>
    <t>MONTAGEM GRUA (INCLUSO FRETE)</t>
  </si>
  <si>
    <t>MANUTENÇÃO MÁQUINAS DE CORTE E DOBRA DE AÇO</t>
  </si>
  <si>
    <t>CONSULTORIA PARA EXECUÇÃO DO BLOCO PRINCIPAL DE FUNDAÇÃO</t>
  </si>
  <si>
    <t>SINALIZADOR DE GRUA (02 UNID X 27 MESES)</t>
  </si>
  <si>
    <t>PORTEIRO</t>
  </si>
  <si>
    <t>PLACAS DE OBRA</t>
  </si>
  <si>
    <t>OUTROS</t>
  </si>
  <si>
    <t>DIRETO</t>
  </si>
  <si>
    <t>MAT LIMPEZA / CONSUMIVEIS</t>
  </si>
  <si>
    <t>IMPERMEABILIZAÇÃO COM ARGAMASSA CRISTALIZANTE</t>
  </si>
  <si>
    <t>BOMBA SUCÇÃO E DRENAGEM (1 UNID x 30 MESES)</t>
  </si>
  <si>
    <t>RADIO PARA COMUNICAÇÃO (15 UNID x 35 MESES)</t>
  </si>
  <si>
    <t>APLICAÇÃO DE NIVEL ZERO EM CONCRETO VASSOURADO</t>
  </si>
  <si>
    <t>GIRICA</t>
  </si>
  <si>
    <t>RELOGIO DE PONTO</t>
  </si>
  <si>
    <t>ESTUFA</t>
  </si>
  <si>
    <t>ESMERILHADEIRA 7" 2undx28meses</t>
  </si>
  <si>
    <t>CORTE E PREPARO DA CABEÇA DA ESTACA</t>
  </si>
  <si>
    <t>COMPACTADOR DE PLACA</t>
  </si>
  <si>
    <t>GUINCHO</t>
  </si>
  <si>
    <t>TARIFA DE TELEFONE / NET</t>
  </si>
  <si>
    <t>AJUDANTE DE ELETRICA</t>
  </si>
  <si>
    <t>NEO</t>
  </si>
  <si>
    <t>PROJETO DE SISTEMA DE AQUECIMENTO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</si>
</sst>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u/>
      <sz val="11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4" fontId="3" fillId="2" borderId="1" xfId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9" fontId="3" fillId="2" borderId="1" xfId="2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9" fontId="3" fillId="3" borderId="1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2" applyNumberFormat="1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44" fontId="3" fillId="3" borderId="1" xfId="1" applyFont="1" applyFill="1" applyBorder="1" applyAlignment="1">
      <alignment horizontal="center" vertical="center" wrapText="1"/>
    </xf>
    <xf numFmtId="164" fontId="4" fillId="4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4" fontId="0" fillId="0" borderId="0" xfId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5" borderId="0" xfId="1" applyNumberFormat="1" applyFont="1" applyFill="1" applyAlignment="1">
      <alignment horizontal="center" vertical="center"/>
    </xf>
    <xf numFmtId="9" fontId="0" fillId="0" borderId="0" xfId="2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2" applyNumberFormat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77">
    <dxf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aca97956501d853/Desktop/Estudo%20de%20custos%20-%20Quatro%20Esta&#231;&#245;es/V&#193;LIDO/DEFINITIVO/PLANILHAS/TRABALHAR%20COM%20BETO/VALIDADO%20JORGE/AN&#193;LISE%20%20DE%20ITENS%20ACIMA%20DO%20OR&#199;AMENTO%20E%20PROJE&#199;&#213;ES_JORGE.xlsx" TargetMode="External"/><Relationship Id="rId1" Type="http://schemas.openxmlformats.org/officeDocument/2006/relationships/externalLinkPath" Target="Estudo%20de%20custos%20-%20Quatro%20Esta&#231;&#245;es/V&#193;LIDO/DEFINITIVO/PLANILHAS/TRABALHAR%20COM%20BETO/VALIDADO%20JORGE/AN&#193;LISE%20%20DE%20ITENS%20ACIMA%20DO%20OR&#199;AMENTO%20E%20PROJE&#199;&#213;ES_JOR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ÁLISE"/>
      <sheetName val="ANALISE_MACRO"/>
      <sheetName val="EXPLICAÇÃO FORMULA"/>
      <sheetName val="AVALIAÇÃO COM JUSTIFICATIVAS"/>
      <sheetName val="RESUMO DO LEVANTAMENTO"/>
      <sheetName val="DIFERENÇA"/>
      <sheetName val="PLANILHA CONTROLE"/>
      <sheetName val="NF (RDO)"/>
      <sheetName val="CRONOGRAMA TAKEOFF SEM FORMU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71C90D-6836-484B-A8E7-4A044BEC2053}" name="Tabela1" displayName="Tabela1" ref="A1:AJ119" totalsRowCount="1" headerRowDxfId="75" dataDxfId="74" headerRowBorderDxfId="72" tableBorderDxfId="73">
  <autoFilter ref="A1:AJ118" xr:uid="{C0D9CB88-4061-44DA-8B1E-F5543557989F}"/>
  <tableColumns count="36">
    <tableColumn id="1" xr3:uid="{263B58D2-600C-49E4-A56F-CCBFD3CE5090}" name="Unnamed: 0" dataDxfId="70" totalsRowDxfId="71"/>
    <tableColumn id="2" xr3:uid="{4C0A983E-A155-4B6B-8BA5-7507AB90B9D4}" name="ITEM" dataDxfId="68" totalsRowDxfId="69"/>
    <tableColumn id="3" xr3:uid="{32EDDA78-DFE0-45E4-979C-326D53F9C90C}" name="DESCRIÇÃO" dataDxfId="66" totalsRowDxfId="67"/>
    <tableColumn id="4" xr3:uid="{FC0C16BF-A8AC-422A-9FB8-32221A4DC1F2}" name="UN" dataDxfId="64" totalsRowDxfId="65"/>
    <tableColumn id="5" xr3:uid="{9B17B14A-DE20-40DD-8A42-E8B5BA958074}" name="QTDE TOTAL" dataDxfId="62" totalsRowDxfId="63"/>
    <tableColumn id="6" xr3:uid="{D704556E-9696-485D-92AE-8996246D439D}" name="VALOR UNITÁRIO" dataDxfId="60" totalsRowDxfId="61"/>
    <tableColumn id="7" xr3:uid="{AC2428D2-71DC-45AE-B7DA-A2219B7674B9}" name="VALOR TOTAL" dataDxfId="58" totalsRowDxfId="59" dataCellStyle="Moeda">
      <calculatedColumnFormula>E2*F2</calculatedColumnFormula>
    </tableColumn>
    <tableColumn id="8" xr3:uid="{3E215B99-AE05-4EA9-A880-C995B2E81AAA}" name="CLASSE" dataDxfId="56" totalsRowDxfId="57"/>
    <tableColumn id="9" xr3:uid="{3BAA73FE-B16C-44CC-83FA-F2223C7CF9D3}" name="TOTAL ORÇADO TAKEOFF" dataDxfId="54" totalsRowDxfId="55" dataCellStyle="Moeda"/>
    <tableColumn id="10" xr3:uid="{88FE4448-7E47-47AC-B74C-08FEF19E39B6}" name="TOTAL INCORRIDO ANTERIOR AO TAKEOFF (Até Setembro/2023)" dataDxfId="52" totalsRowDxfId="53" dataCellStyle="Moeda"/>
    <tableColumn id="11" xr3:uid="{D5C9CE3D-BBE8-4D42-9204-047143C42AE8}" name="TOTAL GLOBAL      (Incorrido + TakeOff)" dataDxfId="50" totalsRowDxfId="51" dataCellStyle="Moeda">
      <calculatedColumnFormula>I2+J2</calculatedColumnFormula>
    </tableColumn>
    <tableColumn id="13" xr3:uid="{AD702AE5-78EC-4872-9DF2-1C79BE88B3AD}" name="ORÇAMENTO CORRIGIDO" dataDxfId="48" totalsRowDxfId="49" dataCellStyle="Moeda"/>
    <tableColumn id="14" xr3:uid="{F3E6CD2C-BA6F-41E8-865D-D74DBDE25FF2}" name="ORÇAMENTO REALIZADO (PREVISTO) ATÉ MARÇO 2025" dataDxfId="46" totalsRowDxfId="47" dataCellStyle="Moeda">
      <calculatedColumnFormula>L2*P2</calculatedColumnFormula>
    </tableColumn>
    <tableColumn id="15" xr3:uid="{C13C0009-6B69-4263-AD6B-E489F41E6580}" name="CUSTO TOTAL REALIZADO ATÉ MARÇO 2025" dataDxfId="44" totalsRowDxfId="45" dataCellStyle="Moeda"/>
    <tableColumn id="16" xr3:uid="{E7DE72F9-318F-4A2E-9C1F-3BA29BF99A6E}" name="RESULTADO ACUMULADO ATÉ MARÇO 2025" dataDxfId="42" totalsRowDxfId="43" dataCellStyle="Moeda"/>
    <tableColumn id="17" xr3:uid="{2A22E4CA-9CB4-4BBF-A8FB-BDBA1DBED462}" name="AVANÇO FÍSICO PREVISTO" dataDxfId="40" totalsRowDxfId="41" dataCellStyle="Porcentagem"/>
    <tableColumn id="18" xr3:uid="{2A38C391-7BCD-4BE4-A160-E1F7DF681A15}" name="AVANÇO FÍSICO EXECUTADO" dataDxfId="38" totalsRowDxfId="39" dataCellStyle="Porcentagem"/>
    <tableColumn id="19" xr3:uid="{AC9BA8D7-0AA6-4B4A-9732-03509FF1FE65}" name="PROJEÇÃO DE CUSTOS DE ACORDO COM O % DE AVANÇO PREVISTO" dataDxfId="36" totalsRowDxfId="37" dataCellStyle="Moeda"/>
    <tableColumn id="20" xr3:uid="{19CF3936-C11E-4952-B3DA-78AA0DAFAE57}" name="DESVIO" dataDxfId="34" totalsRowDxfId="35" dataCellStyle="Moeda"/>
    <tableColumn id="21" xr3:uid="{9E64852C-8938-4DA5-B24D-3A11460F48AF}" name="ÍNDICE PROJETADO" dataDxfId="32" totalsRowDxfId="33"/>
    <tableColumn id="22" xr3:uid="{262648CD-974C-4B14-9D6F-396C7A07795D}" name="DESVIO_VALOR" dataDxfId="30" totalsRowDxfId="31" dataCellStyle="Moeda">
      <calculatedColumnFormula>ABS(N2-M2)</calculatedColumnFormula>
    </tableColumn>
    <tableColumn id="23" xr3:uid="{0469A4A6-2447-41DD-A928-7901E78092A5}" name="DESVIO ABSOLUTO" dataDxfId="28" totalsRowDxfId="29" dataCellStyle="Porcentagem" totalsRowCellStyle="Porcentagem">
      <calculatedColumnFormula>ABS(P2-Q2)</calculatedColumnFormula>
    </tableColumn>
    <tableColumn id="24" xr3:uid="{D7FF20A0-734A-4307-A5BD-EEC87EE6DD29}" name="DESVIO_VALOR2" dataDxfId="26" totalsRowDxfId="27"/>
    <tableColumn id="25" xr3:uid="{9A3F0750-EB50-4E52-8681-77ED368A35CF}" name="VARIACAO PRECO UNITARIO - DESVIO PERCENTUAL" dataDxfId="24" totalsRowDxfId="25" dataCellStyle="Porcentagem"/>
    <tableColumn id="26" xr3:uid="{2CFFD8F1-4429-40CC-933F-DB9F09FCA81A}" name="VARIACAO_PRECO_UNITARIO_PCT" dataDxfId="22" totalsRowDxfId="23"/>
    <tableColumn id="29" xr3:uid="{17145FF7-51D6-45E7-B90A-44C323148E3C}" name="DESVIO_PROJETADO_PCT" dataDxfId="20" totalsRowDxfId="21" dataCellStyle="Porcentagem"/>
    <tableColumn id="30" xr3:uid="{EFAB5DAD-6DB1-40B8-BCC2-88A18FD0401C}" name="TENDENCIA" dataDxfId="18" totalsRowDxfId="19"/>
    <tableColumn id="32" xr3:uid="{D5485784-6AF8-43C0-A25F-0F6ACF6B0DEA}" name="VARIACAO_QUANTIDADE" dataDxfId="16" totalsRowDxfId="17" dataCellStyle="Porcentagem"/>
    <tableColumn id="33" xr3:uid="{452B676D-F4BB-4961-A1A2-EFF7D8C9FFC6}" name="VARIACAO_QUANTIDADE_PCT" dataDxfId="14" totalsRowDxfId="15" dataCellStyle="Porcentagem"/>
    <tableColumn id="34" xr3:uid="{D86256BA-A6E7-4DD5-9E32-FAB4DA3FF3FD}" name="DESVIO_DEVIDO_PRECO" dataDxfId="12" totalsRowDxfId="13" dataCellStyle="Moeda"/>
    <tableColumn id="35" xr3:uid="{124A3556-36C8-44BE-947D-9A8702775AE1}" name="DESVIO_DEVIDO_QUANTIDADE" dataDxfId="10" totalsRowDxfId="11" dataCellStyle="Moeda"/>
    <tableColumn id="36" xr3:uid="{AD8D51C5-5C1B-4E5A-9FC4-8E4B2D931E2E}" name="DESVIO_DEVIDO_INTERACAO" dataDxfId="8" totalsRowDxfId="9" dataCellStyle="Moeda"/>
    <tableColumn id="37" xr3:uid="{CC42C943-1A49-4686-A3F9-BB0E7123AA09}" name="CAUSA_PRINCIPAL" dataDxfId="6" totalsRowDxfId="7"/>
    <tableColumn id="38" xr3:uid="{13ECB592-AC97-473F-8638-0B7E90685F7D}" name="DESVIO_DEVIDO_PRECO_PCT" dataDxfId="4" totalsRowDxfId="5"/>
    <tableColumn id="39" xr3:uid="{CAF75FCF-3241-45F4-8AD5-08073FC3CC13}" name="DESVIO_DEVIDO_QUANTIDADE_PCT" dataDxfId="2" totalsRowDxfId="3" dataCellStyle="Moeda"/>
    <tableColumn id="40" xr3:uid="{679A3898-DEF2-44EA-B771-10DA391C3AEF}" name="DESVIO_DEVIDO_INTERACAO_PCT" dataDxfId="0" totalsRowDxfId="1" dataCellStyle="Moed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F412-67A6-4045-9753-BB17B9636558}">
  <dimension ref="A1:AL119"/>
  <sheetViews>
    <sheetView showGridLines="0" tabSelected="1" topLeftCell="AC1" zoomScale="85" zoomScaleNormal="85" workbookViewId="0">
      <pane ySplit="1" topLeftCell="A2" activePane="bottomLeft" state="frozen"/>
      <selection activeCell="B1" sqref="B1"/>
      <selection pane="bottomLeft" activeCell="AL1" sqref="AL1"/>
    </sheetView>
  </sheetViews>
  <sheetFormatPr defaultRowHeight="15" outlineLevelCol="1" x14ac:dyDescent="0.25"/>
  <cols>
    <col min="1" max="1" width="13.85546875" style="14" hidden="1" customWidth="1"/>
    <col min="2" max="2" width="10" style="14" bestFit="1" customWidth="1"/>
    <col min="3" max="3" width="84.85546875" style="15" customWidth="1"/>
    <col min="4" max="4" width="6" style="14" customWidth="1" outlineLevel="1"/>
    <col min="5" max="5" width="13.85546875" style="14" customWidth="1" outlineLevel="1"/>
    <col min="6" max="6" width="18.42578125" style="14" customWidth="1" outlineLevel="1"/>
    <col min="7" max="7" width="16" style="16" customWidth="1" outlineLevel="1"/>
    <col min="8" max="8" width="9.42578125" style="14" customWidth="1" outlineLevel="1"/>
    <col min="9" max="9" width="20.140625" style="17" customWidth="1" outlineLevel="1" collapsed="1"/>
    <col min="10" max="10" width="15.28515625" style="17" customWidth="1" outlineLevel="1"/>
    <col min="11" max="12" width="15.28515625" style="18" customWidth="1"/>
    <col min="13" max="13" width="20.42578125" style="17" customWidth="1"/>
    <col min="14" max="14" width="18.85546875" style="17" customWidth="1"/>
    <col min="15" max="15" width="15.85546875" style="17" customWidth="1" outlineLevel="1"/>
    <col min="16" max="16" width="13.5703125" style="19" customWidth="1" outlineLevel="1"/>
    <col min="17" max="17" width="12.7109375" style="19" customWidth="1" outlineLevel="1"/>
    <col min="18" max="18" width="18.42578125" style="17" customWidth="1"/>
    <col min="19" max="19" width="14.28515625" style="17" customWidth="1" outlineLevel="1"/>
    <col min="20" max="20" width="12.5703125" style="14" customWidth="1" outlineLevel="1"/>
    <col min="21" max="21" width="17.5703125" style="17" customWidth="1" outlineLevel="1"/>
    <col min="22" max="22" width="12.7109375" style="19" customWidth="1" outlineLevel="1"/>
    <col min="23" max="23" width="20" style="20" customWidth="1" outlineLevel="1"/>
    <col min="24" max="24" width="16.28515625" style="19" customWidth="1" outlineLevel="1"/>
    <col min="25" max="25" width="21.7109375" style="20" customWidth="1" outlineLevel="1"/>
    <col min="26" max="26" width="16.5703125" style="19" customWidth="1" outlineLevel="1"/>
    <col min="27" max="27" width="25.140625" style="14" customWidth="1" outlineLevel="1"/>
    <col min="28" max="28" width="21.28515625" style="21" customWidth="1" outlineLevel="1"/>
    <col min="29" max="29" width="19.85546875" style="19" customWidth="1" outlineLevel="1"/>
    <col min="30" max="30" width="18.140625" style="17" customWidth="1" outlineLevel="1"/>
    <col min="31" max="31" width="19.140625" style="17" customWidth="1" outlineLevel="1"/>
    <col min="32" max="32" width="16" style="16" customWidth="1" outlineLevel="1"/>
    <col min="33" max="33" width="11.28515625" style="14" customWidth="1" outlineLevel="1"/>
    <col min="34" max="34" width="20.28515625" style="14" customWidth="1" outlineLevel="1"/>
    <col min="35" max="35" width="22.42578125" style="17" customWidth="1" outlineLevel="1"/>
    <col min="36" max="36" width="23" style="17" customWidth="1" outlineLevel="1"/>
    <col min="37" max="37" width="20.5703125" style="17" customWidth="1"/>
    <col min="38" max="38" width="26" style="17" customWidth="1"/>
    <col min="39" max="39" width="44.5703125" style="14" customWidth="1"/>
    <col min="40" max="16384" width="9.140625" style="14"/>
  </cols>
  <sheetData>
    <row r="1" spans="1:38" s="13" customFormat="1" ht="9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4" t="s">
        <v>17</v>
      </c>
      <c r="S1" s="4" t="s">
        <v>18</v>
      </c>
      <c r="T1" s="2" t="s">
        <v>19</v>
      </c>
      <c r="U1" s="4" t="s">
        <v>20</v>
      </c>
      <c r="V1" s="5" t="s">
        <v>21</v>
      </c>
      <c r="W1" s="6" t="s">
        <v>22</v>
      </c>
      <c r="X1" s="5" t="s">
        <v>23</v>
      </c>
      <c r="Y1" s="6" t="s">
        <v>24</v>
      </c>
      <c r="Z1" s="7" t="s">
        <v>25</v>
      </c>
      <c r="AA1" s="8" t="s">
        <v>26</v>
      </c>
      <c r="AB1" s="9" t="s">
        <v>27</v>
      </c>
      <c r="AC1" s="7" t="s">
        <v>28</v>
      </c>
      <c r="AD1" s="10" t="s">
        <v>29</v>
      </c>
      <c r="AE1" s="10" t="s">
        <v>30</v>
      </c>
      <c r="AF1" s="11" t="s">
        <v>31</v>
      </c>
      <c r="AG1" s="8" t="s">
        <v>32</v>
      </c>
      <c r="AH1" s="8" t="s">
        <v>33</v>
      </c>
      <c r="AI1" s="10" t="s">
        <v>34</v>
      </c>
      <c r="AJ1" s="10" t="s">
        <v>35</v>
      </c>
      <c r="AK1" s="4" t="s">
        <v>36</v>
      </c>
      <c r="AL1" s="12" t="s">
        <v>37</v>
      </c>
    </row>
    <row r="2" spans="1:38" x14ac:dyDescent="0.25">
      <c r="B2" s="14">
        <v>20120081</v>
      </c>
      <c r="C2" s="15" t="s">
        <v>38</v>
      </c>
      <c r="D2" s="14" t="s">
        <v>39</v>
      </c>
      <c r="E2" s="14">
        <v>1013386</v>
      </c>
      <c r="F2" s="14">
        <v>6.5399999999999991</v>
      </c>
      <c r="G2" s="16">
        <f>E2*F2</f>
        <v>6627544.4399999995</v>
      </c>
      <c r="H2" s="14" t="s">
        <v>40</v>
      </c>
      <c r="I2" s="17">
        <v>6627544.4399999985</v>
      </c>
      <c r="J2" s="17">
        <v>3874199.4199999981</v>
      </c>
      <c r="K2" s="18">
        <f>I2+J2</f>
        <v>10501743.859999996</v>
      </c>
      <c r="L2" s="18">
        <v>10797648.905211199</v>
      </c>
      <c r="M2" s="17">
        <f>L2*P2</f>
        <v>10346307.180973373</v>
      </c>
      <c r="N2" s="17">
        <v>10953597.35574</v>
      </c>
      <c r="O2" s="17">
        <v>-300966.48704551911</v>
      </c>
      <c r="P2" s="19">
        <v>0.95820000000000027</v>
      </c>
      <c r="Q2" s="19">
        <v>1</v>
      </c>
      <c r="R2" s="17">
        <f>M2*P2</f>
        <v>9913831.5408086888</v>
      </c>
      <c r="S2" s="17">
        <v>0</v>
      </c>
      <c r="T2" s="14">
        <v>1</v>
      </c>
      <c r="U2" s="17">
        <f>ABS(N2-M2)</f>
        <v>607290.17476662621</v>
      </c>
      <c r="V2" s="19">
        <f>ABS(P2-Q2)</f>
        <v>4.1799999999999726E-2</v>
      </c>
      <c r="W2" s="20">
        <v>10.808909295905011</v>
      </c>
      <c r="X2" s="19">
        <v>4.268909295905015</v>
      </c>
      <c r="Y2" s="20">
        <v>65.273842445030823</v>
      </c>
      <c r="Z2" s="19">
        <v>65.273842445030851</v>
      </c>
      <c r="AA2" s="14" t="s">
        <v>41</v>
      </c>
      <c r="AB2" s="21">
        <v>1.164153218269348E-10</v>
      </c>
      <c r="AC2" s="19">
        <v>1.148775706659998E-14</v>
      </c>
      <c r="AD2" s="17">
        <v>4326052.9157399992</v>
      </c>
      <c r="AE2" s="17">
        <v>7.6135620474815359E-10</v>
      </c>
      <c r="AF2" s="16">
        <v>4.9696644953277602E-10</v>
      </c>
      <c r="AG2" s="14" t="s">
        <v>42</v>
      </c>
      <c r="AH2" s="14">
        <v>99.999999999999886</v>
      </c>
      <c r="AI2" s="17">
        <v>1.759932713670743E-14</v>
      </c>
      <c r="AJ2" s="17">
        <v>1.1487757066599961E-14</v>
      </c>
      <c r="AK2" s="17">
        <v>4326052.915740001</v>
      </c>
      <c r="AL2" s="17">
        <v>15812061.585346472</v>
      </c>
    </row>
    <row r="3" spans="1:38" x14ac:dyDescent="0.25">
      <c r="B3" s="14">
        <v>2010004</v>
      </c>
      <c r="C3" s="15" t="s">
        <v>43</v>
      </c>
      <c r="D3" s="14" t="s">
        <v>44</v>
      </c>
      <c r="E3" s="14">
        <v>246.213751922607</v>
      </c>
      <c r="F3" s="14">
        <v>695.67</v>
      </c>
      <c r="G3" s="16">
        <f t="shared" ref="G3:G66" si="0">E3*F3</f>
        <v>171283.5208</v>
      </c>
      <c r="H3" s="14" t="s">
        <v>40</v>
      </c>
      <c r="I3" s="17">
        <v>171283.5208</v>
      </c>
      <c r="J3" s="17">
        <v>3636005.1300000008</v>
      </c>
      <c r="K3" s="18">
        <f t="shared" ref="K3:K66" si="1">I3+J3</f>
        <v>3807288.6508000009</v>
      </c>
      <c r="L3" s="18">
        <v>3814936.0771469842</v>
      </c>
      <c r="M3" s="17">
        <f t="shared" ref="M3:M66" si="2">L3*P3</f>
        <v>3814936.0771469842</v>
      </c>
      <c r="N3" s="17">
        <v>3644734.941600001</v>
      </c>
      <c r="O3" s="17">
        <v>-595960.59228092246</v>
      </c>
      <c r="P3" s="19">
        <v>1</v>
      </c>
      <c r="Q3" s="19">
        <v>0.8</v>
      </c>
      <c r="R3" s="17">
        <f t="shared" ref="R3:R66" si="3">M3*P3</f>
        <v>3814936.0771469842</v>
      </c>
      <c r="S3" s="17">
        <v>42550.283886745572</v>
      </c>
      <c r="T3" s="14">
        <v>0.98896942726316139</v>
      </c>
      <c r="U3" s="17">
        <f t="shared" ref="U3:U66" si="4">ABS(N3-M3)</f>
        <v>170201.13554698322</v>
      </c>
      <c r="V3" s="19">
        <f>ABS(P3-Q3)</f>
        <v>0.19999999999999996</v>
      </c>
      <c r="W3" s="20">
        <v>14803.1331034087</v>
      </c>
      <c r="X3" s="19">
        <v>14107.4631034087</v>
      </c>
      <c r="Y3" s="20">
        <v>2027.8958562836831</v>
      </c>
      <c r="Z3" s="19">
        <v>2559.8698203546041</v>
      </c>
      <c r="AA3" s="14" t="s">
        <v>45</v>
      </c>
      <c r="AB3" s="21">
        <v>0</v>
      </c>
      <c r="AC3" s="19">
        <v>0</v>
      </c>
      <c r="AD3" s="17">
        <v>3473451.4208000009</v>
      </c>
      <c r="AE3" s="17">
        <v>0</v>
      </c>
      <c r="AF3" s="16">
        <v>0</v>
      </c>
      <c r="AG3" s="14" t="s">
        <v>42</v>
      </c>
      <c r="AH3" s="14">
        <v>100</v>
      </c>
      <c r="AI3" s="17">
        <v>0</v>
      </c>
      <c r="AJ3" s="17">
        <v>0</v>
      </c>
      <c r="AK3" s="17">
        <v>4384635.156200001</v>
      </c>
      <c r="AL3" s="17">
        <v>4555918.6770000011</v>
      </c>
    </row>
    <row r="4" spans="1:38" x14ac:dyDescent="0.25">
      <c r="B4" s="14">
        <v>2011015</v>
      </c>
      <c r="C4" s="15" t="s">
        <v>46</v>
      </c>
      <c r="D4" s="14" t="s">
        <v>44</v>
      </c>
      <c r="E4" s="14">
        <v>0</v>
      </c>
      <c r="F4" s="14">
        <v>936</v>
      </c>
      <c r="G4" s="16">
        <f t="shared" si="0"/>
        <v>0</v>
      </c>
      <c r="H4" s="14" t="s">
        <v>40</v>
      </c>
      <c r="I4" s="17">
        <v>0</v>
      </c>
      <c r="J4" s="17">
        <v>2621511.38</v>
      </c>
      <c r="K4" s="18">
        <f t="shared" si="1"/>
        <v>2621511.38</v>
      </c>
      <c r="L4" s="18">
        <v>2621511.38</v>
      </c>
      <c r="M4" s="17">
        <f t="shared" si="2"/>
        <v>2621511.38</v>
      </c>
      <c r="N4" s="17">
        <v>2621511.38</v>
      </c>
      <c r="O4" s="17">
        <v>0</v>
      </c>
      <c r="P4" s="19">
        <v>1</v>
      </c>
      <c r="Q4" s="19">
        <v>1</v>
      </c>
      <c r="R4" s="17">
        <f t="shared" si="3"/>
        <v>2621511.38</v>
      </c>
      <c r="S4" s="17">
        <v>0</v>
      </c>
      <c r="T4" s="14">
        <v>1</v>
      </c>
      <c r="U4" s="17">
        <f t="shared" si="4"/>
        <v>0</v>
      </c>
      <c r="V4" s="19">
        <f t="shared" ref="V4:V67" si="5">ABS(P4-Q4)</f>
        <v>0</v>
      </c>
      <c r="W4" s="20" t="s">
        <v>47</v>
      </c>
      <c r="X4" s="19" t="s">
        <v>47</v>
      </c>
      <c r="Y4" s="20" t="s">
        <v>47</v>
      </c>
      <c r="Z4" s="19" t="s">
        <v>47</v>
      </c>
      <c r="AA4" s="14" t="s">
        <v>41</v>
      </c>
      <c r="AB4" s="21">
        <v>0</v>
      </c>
      <c r="AE4" s="17">
        <v>0</v>
      </c>
      <c r="AG4" s="14" t="s">
        <v>42</v>
      </c>
      <c r="AI4" s="17">
        <v>0</v>
      </c>
      <c r="AK4" s="17">
        <v>2621511.38</v>
      </c>
      <c r="AL4" s="17">
        <v>2621511.38</v>
      </c>
    </row>
    <row r="5" spans="1:38" x14ac:dyDescent="0.25">
      <c r="B5" s="14">
        <v>20110011</v>
      </c>
      <c r="C5" s="15" t="s">
        <v>48</v>
      </c>
      <c r="D5" s="14" t="s">
        <v>39</v>
      </c>
      <c r="E5" s="14">
        <v>3584.8042477876111</v>
      </c>
      <c r="F5" s="14">
        <v>6.5399999999999991</v>
      </c>
      <c r="G5" s="16">
        <f t="shared" si="0"/>
        <v>23444.619780530975</v>
      </c>
      <c r="H5" s="14" t="s">
        <v>40</v>
      </c>
      <c r="I5" s="17">
        <v>23444.619780530971</v>
      </c>
      <c r="J5" s="17">
        <v>2317561.1700000009</v>
      </c>
      <c r="K5" s="18">
        <f t="shared" si="1"/>
        <v>2341005.789780532</v>
      </c>
      <c r="L5" s="18">
        <v>2342052.5396497971</v>
      </c>
      <c r="M5" s="17">
        <f t="shared" si="2"/>
        <v>2342052.5396497971</v>
      </c>
      <c r="N5" s="17">
        <v>2317561.1700000009</v>
      </c>
      <c r="O5" s="17">
        <v>533.13210602197796</v>
      </c>
      <c r="P5" s="19">
        <v>1</v>
      </c>
      <c r="Q5" s="19">
        <v>0.99</v>
      </c>
      <c r="R5" s="17">
        <f t="shared" si="3"/>
        <v>2342052.5396497971</v>
      </c>
      <c r="S5" s="17">
        <v>247.387572220061</v>
      </c>
      <c r="T5" s="14">
        <v>0.99989438262395647</v>
      </c>
      <c r="U5" s="17">
        <f t="shared" si="4"/>
        <v>24491.369649796281</v>
      </c>
      <c r="V5" s="19">
        <f t="shared" si="5"/>
        <v>1.0000000000000009E-2</v>
      </c>
      <c r="W5" s="20">
        <v>646.49587810277262</v>
      </c>
      <c r="X5" s="19">
        <v>639.95587810277266</v>
      </c>
      <c r="Y5" s="20">
        <v>9785.2580749659446</v>
      </c>
      <c r="Z5" s="19">
        <v>9885.1091666322682</v>
      </c>
      <c r="AA5" s="14" t="s">
        <v>45</v>
      </c>
      <c r="AB5" s="21">
        <v>4.5474735088646412E-13</v>
      </c>
      <c r="AC5" s="19">
        <v>1.268541653751708E-14</v>
      </c>
      <c r="AD5" s="17">
        <v>2294116.5502194702</v>
      </c>
      <c r="AE5" s="17">
        <v>2.974047674797475E-12</v>
      </c>
      <c r="AF5" s="16">
        <v>2.9101824025145682E-10</v>
      </c>
      <c r="AG5" s="14" t="s">
        <v>42</v>
      </c>
      <c r="AH5" s="14">
        <v>99.999999999999972</v>
      </c>
      <c r="AI5" s="17">
        <v>1.296380375492674E-16</v>
      </c>
      <c r="AJ5" s="17">
        <v>1.2685416537517071E-14</v>
      </c>
      <c r="AK5" s="17">
        <v>2317526.2590073491</v>
      </c>
      <c r="AL5" s="17">
        <v>2340970.8787878798</v>
      </c>
    </row>
    <row r="6" spans="1:38" x14ac:dyDescent="0.25">
      <c r="B6" s="14">
        <v>2012002.2</v>
      </c>
      <c r="C6" s="15" t="s">
        <v>49</v>
      </c>
      <c r="D6" s="14" t="s">
        <v>50</v>
      </c>
      <c r="E6" s="14">
        <v>54416.55</v>
      </c>
      <c r="F6" s="14">
        <v>0</v>
      </c>
      <c r="G6" s="16">
        <f t="shared" si="0"/>
        <v>0</v>
      </c>
      <c r="H6" s="14" t="s">
        <v>40</v>
      </c>
      <c r="I6" s="17">
        <v>2720827.5</v>
      </c>
      <c r="J6" s="17">
        <v>983521.53677781962</v>
      </c>
      <c r="K6" s="18">
        <f t="shared" si="1"/>
        <v>3704349.0367778195</v>
      </c>
      <c r="L6" s="18">
        <v>3825827.90299865</v>
      </c>
      <c r="M6" s="17">
        <f t="shared" si="2"/>
        <v>2582433.8345240881</v>
      </c>
      <c r="N6" s="17">
        <v>4819313.4691622406</v>
      </c>
      <c r="O6" s="17">
        <v>-2406428.0305832461</v>
      </c>
      <c r="P6" s="19">
        <v>0.67499999999999982</v>
      </c>
      <c r="Q6" s="19">
        <v>0.64</v>
      </c>
      <c r="R6" s="17">
        <f t="shared" si="3"/>
        <v>1743142.838303759</v>
      </c>
      <c r="S6" s="17">
        <v>-558835.63096701913</v>
      </c>
      <c r="T6" s="14">
        <v>1.1710550819942711</v>
      </c>
      <c r="U6" s="17">
        <f t="shared" si="4"/>
        <v>2236879.6346381526</v>
      </c>
      <c r="V6" s="19">
        <f t="shared" si="5"/>
        <v>3.4999999999999809E-2</v>
      </c>
      <c r="W6" s="20">
        <v>88.56337767025363</v>
      </c>
      <c r="X6" s="19">
        <v>88.56337767025363</v>
      </c>
      <c r="Y6" s="20" t="s">
        <v>47</v>
      </c>
      <c r="Z6" s="19">
        <v>176.7605552195426</v>
      </c>
      <c r="AA6" s="14" t="s">
        <v>41</v>
      </c>
      <c r="AB6" s="21" t="s">
        <v>51</v>
      </c>
      <c r="AD6" s="17" t="s">
        <v>47</v>
      </c>
      <c r="AF6" s="16" t="s">
        <v>51</v>
      </c>
      <c r="AG6" s="14" t="s">
        <v>42</v>
      </c>
      <c r="AH6" s="14" t="s">
        <v>47</v>
      </c>
      <c r="AJ6" s="17" t="s">
        <v>51</v>
      </c>
      <c r="AK6" s="17">
        <v>4809349.795566001</v>
      </c>
      <c r="AL6" s="17">
        <v>7530177.295566001</v>
      </c>
    </row>
    <row r="7" spans="1:38" x14ac:dyDescent="0.25">
      <c r="B7" s="14">
        <v>2010006</v>
      </c>
      <c r="C7" s="15" t="s">
        <v>52</v>
      </c>
      <c r="D7" s="14" t="s">
        <v>53</v>
      </c>
      <c r="E7" s="14">
        <v>0</v>
      </c>
      <c r="F7" s="14">
        <v>458</v>
      </c>
      <c r="G7" s="16">
        <f t="shared" si="0"/>
        <v>0</v>
      </c>
      <c r="H7" s="14" t="s">
        <v>40</v>
      </c>
      <c r="I7" s="17">
        <v>0</v>
      </c>
      <c r="J7" s="17">
        <v>1713028.700000002</v>
      </c>
      <c r="K7" s="18">
        <f t="shared" si="1"/>
        <v>1713028.700000002</v>
      </c>
      <c r="L7" s="18">
        <v>1713028.700000002</v>
      </c>
      <c r="M7" s="17">
        <f t="shared" si="2"/>
        <v>1713028.700000002</v>
      </c>
      <c r="N7" s="17">
        <v>1713028.700000002</v>
      </c>
      <c r="O7" s="17">
        <v>0</v>
      </c>
      <c r="P7" s="19">
        <v>1</v>
      </c>
      <c r="Q7" s="19">
        <v>1</v>
      </c>
      <c r="R7" s="17">
        <f t="shared" si="3"/>
        <v>1713028.700000002</v>
      </c>
      <c r="S7" s="17">
        <v>0</v>
      </c>
      <c r="T7" s="14">
        <v>1</v>
      </c>
      <c r="U7" s="17">
        <f t="shared" si="4"/>
        <v>0</v>
      </c>
      <c r="V7" s="19">
        <f t="shared" si="5"/>
        <v>0</v>
      </c>
      <c r="W7" s="20" t="s">
        <v>47</v>
      </c>
      <c r="X7" s="19" t="s">
        <v>47</v>
      </c>
      <c r="Y7" s="20" t="s">
        <v>47</v>
      </c>
      <c r="Z7" s="19" t="s">
        <v>47</v>
      </c>
      <c r="AA7" s="14" t="s">
        <v>41</v>
      </c>
      <c r="AB7" s="21">
        <v>0</v>
      </c>
      <c r="AE7" s="17">
        <v>0</v>
      </c>
      <c r="AG7" s="14" t="s">
        <v>42</v>
      </c>
      <c r="AI7" s="17">
        <v>0</v>
      </c>
      <c r="AK7" s="17">
        <v>1713028.700000002</v>
      </c>
      <c r="AL7" s="17">
        <v>1713028.700000002</v>
      </c>
    </row>
    <row r="8" spans="1:38" x14ac:dyDescent="0.25">
      <c r="B8" s="14">
        <v>20120082</v>
      </c>
      <c r="C8" s="15" t="s">
        <v>54</v>
      </c>
      <c r="D8" s="14" t="s">
        <v>39</v>
      </c>
      <c r="E8" s="14">
        <v>1013386</v>
      </c>
      <c r="F8" s="14">
        <v>2.5</v>
      </c>
      <c r="G8" s="16">
        <f t="shared" si="0"/>
        <v>2533465</v>
      </c>
      <c r="H8" s="14" t="s">
        <v>40</v>
      </c>
      <c r="I8" s="17">
        <v>2533465</v>
      </c>
      <c r="J8" s="17">
        <v>1355231.2191347</v>
      </c>
      <c r="K8" s="18">
        <f t="shared" si="1"/>
        <v>3888696.2191347</v>
      </c>
      <c r="L8" s="18">
        <v>4001809.7685273602</v>
      </c>
      <c r="M8" s="17">
        <f t="shared" si="2"/>
        <v>2513936.896588889</v>
      </c>
      <c r="N8" s="17">
        <v>3957662.5696816999</v>
      </c>
      <c r="O8" s="17">
        <v>-1429694.1796745169</v>
      </c>
      <c r="P8" s="19">
        <v>0.62820000000000031</v>
      </c>
      <c r="Q8" s="19">
        <v>0.64</v>
      </c>
      <c r="R8" s="17">
        <f t="shared" si="3"/>
        <v>1579255.1584371408</v>
      </c>
      <c r="S8" s="17">
        <v>24832.799350684039</v>
      </c>
      <c r="T8" s="14">
        <v>0.99383287715955126</v>
      </c>
      <c r="U8" s="17">
        <f t="shared" si="4"/>
        <v>1443725.6730928109</v>
      </c>
      <c r="V8" s="19">
        <f t="shared" si="5"/>
        <v>1.17999999999997E-2</v>
      </c>
      <c r="W8" s="20">
        <v>3.9053850849347631</v>
      </c>
      <c r="X8" s="19">
        <v>1.4053850849347631</v>
      </c>
      <c r="Y8" s="20">
        <v>56.215403397390531</v>
      </c>
      <c r="Z8" s="19">
        <v>144.0865678084227</v>
      </c>
      <c r="AA8" s="14" t="s">
        <v>45</v>
      </c>
      <c r="AB8" s="21">
        <v>0</v>
      </c>
      <c r="AC8" s="19">
        <v>0</v>
      </c>
      <c r="AD8" s="17">
        <v>1424197.5696817001</v>
      </c>
      <c r="AE8" s="17">
        <v>0</v>
      </c>
      <c r="AF8" s="16">
        <v>0</v>
      </c>
      <c r="AG8" s="14" t="s">
        <v>42</v>
      </c>
      <c r="AH8" s="14">
        <v>99.999999999999986</v>
      </c>
      <c r="AI8" s="17">
        <v>0</v>
      </c>
      <c r="AJ8" s="17">
        <v>0</v>
      </c>
      <c r="AK8" s="17">
        <v>3650382.7651276561</v>
      </c>
      <c r="AL8" s="17">
        <v>6183847.7651276561</v>
      </c>
    </row>
    <row r="9" spans="1:38" x14ac:dyDescent="0.25">
      <c r="B9" s="14">
        <v>2007004</v>
      </c>
      <c r="C9" s="15" t="s">
        <v>55</v>
      </c>
      <c r="D9" s="14" t="s">
        <v>56</v>
      </c>
      <c r="E9" s="14">
        <v>0</v>
      </c>
      <c r="F9" s="14">
        <v>307108.67</v>
      </c>
      <c r="G9" s="16">
        <f t="shared" si="0"/>
        <v>0</v>
      </c>
      <c r="H9" s="14" t="s">
        <v>40</v>
      </c>
      <c r="I9" s="17">
        <v>0</v>
      </c>
      <c r="J9" s="17">
        <v>1249848.93</v>
      </c>
      <c r="K9" s="18">
        <f t="shared" si="1"/>
        <v>1249848.93</v>
      </c>
      <c r="L9" s="18">
        <v>1249848.93</v>
      </c>
      <c r="M9" s="17">
        <f t="shared" si="2"/>
        <v>1249848.93</v>
      </c>
      <c r="N9" s="17">
        <v>1302222.49</v>
      </c>
      <c r="O9" s="17">
        <v>-52373.560000000063</v>
      </c>
      <c r="P9" s="19">
        <v>1</v>
      </c>
      <c r="Q9" s="19">
        <v>1</v>
      </c>
      <c r="R9" s="17">
        <f t="shared" si="3"/>
        <v>1249848.93</v>
      </c>
      <c r="S9" s="17">
        <v>0</v>
      </c>
      <c r="T9" s="14">
        <v>1</v>
      </c>
      <c r="U9" s="17">
        <f t="shared" si="4"/>
        <v>52373.560000000056</v>
      </c>
      <c r="V9" s="19">
        <f t="shared" si="5"/>
        <v>0</v>
      </c>
      <c r="W9" s="20" t="s">
        <v>47</v>
      </c>
      <c r="X9" s="19" t="s">
        <v>47</v>
      </c>
      <c r="Y9" s="20" t="s">
        <v>47</v>
      </c>
      <c r="Z9" s="19" t="s">
        <v>47</v>
      </c>
      <c r="AA9" s="14" t="s">
        <v>41</v>
      </c>
      <c r="AB9" s="21">
        <v>0</v>
      </c>
      <c r="AE9" s="17">
        <v>0</v>
      </c>
      <c r="AG9" s="14" t="s">
        <v>42</v>
      </c>
      <c r="AI9" s="17">
        <v>0</v>
      </c>
      <c r="AK9" s="17">
        <v>1302222.49</v>
      </c>
      <c r="AL9" s="17">
        <v>1302222.49</v>
      </c>
    </row>
    <row r="10" spans="1:38" x14ac:dyDescent="0.25">
      <c r="B10" s="14">
        <v>2011002</v>
      </c>
      <c r="C10" s="15" t="s">
        <v>57</v>
      </c>
      <c r="D10" s="14" t="s">
        <v>44</v>
      </c>
      <c r="E10" s="14">
        <v>699.101</v>
      </c>
      <c r="F10" s="14">
        <v>45</v>
      </c>
      <c r="G10" s="16">
        <f t="shared" si="0"/>
        <v>31459.544999999998</v>
      </c>
      <c r="H10" s="14" t="s">
        <v>40</v>
      </c>
      <c r="I10" s="17">
        <v>31459.544999999998</v>
      </c>
      <c r="J10" s="17">
        <v>1146709.939860513</v>
      </c>
      <c r="K10" s="18">
        <f t="shared" si="1"/>
        <v>1178169.4848605129</v>
      </c>
      <c r="L10" s="18">
        <v>1179574.083225688</v>
      </c>
      <c r="M10" s="17">
        <f t="shared" si="2"/>
        <v>1179574.083225688</v>
      </c>
      <c r="N10" s="17">
        <v>1146709.939860513</v>
      </c>
      <c r="O10" s="17">
        <v>-203633.73413244539</v>
      </c>
      <c r="P10" s="19">
        <v>1</v>
      </c>
      <c r="Q10" s="19">
        <v>0.8</v>
      </c>
      <c r="R10" s="17">
        <f t="shared" si="3"/>
        <v>1179574.083225688</v>
      </c>
      <c r="S10" s="17">
        <v>8216.035841293633</v>
      </c>
      <c r="T10" s="14">
        <v>0.9930829228923479</v>
      </c>
      <c r="U10" s="17">
        <f t="shared" si="4"/>
        <v>32864.143365174998</v>
      </c>
      <c r="V10" s="19">
        <f t="shared" si="5"/>
        <v>0.19999999999999996</v>
      </c>
      <c r="W10" s="20">
        <v>1640.263624083663</v>
      </c>
      <c r="X10" s="19">
        <v>1595.263624083663</v>
      </c>
      <c r="Y10" s="20">
        <v>3545.0302757414738</v>
      </c>
      <c r="Z10" s="19">
        <v>4456.2878446768427</v>
      </c>
      <c r="AA10" s="14" t="s">
        <v>45</v>
      </c>
      <c r="AB10" s="21">
        <v>0</v>
      </c>
      <c r="AC10" s="19">
        <v>0</v>
      </c>
      <c r="AD10" s="17">
        <v>1115250.394860513</v>
      </c>
      <c r="AE10" s="17">
        <v>0</v>
      </c>
      <c r="AF10" s="16">
        <v>0</v>
      </c>
      <c r="AG10" s="14" t="s">
        <v>42</v>
      </c>
      <c r="AH10" s="14">
        <v>100</v>
      </c>
      <c r="AI10" s="17">
        <v>0</v>
      </c>
      <c r="AJ10" s="17">
        <v>0</v>
      </c>
      <c r="AK10" s="17">
        <v>1401927.8798256409</v>
      </c>
      <c r="AL10" s="17">
        <v>1433387.4248256411</v>
      </c>
    </row>
    <row r="11" spans="1:38" x14ac:dyDescent="0.25">
      <c r="B11" s="14">
        <v>2012004</v>
      </c>
      <c r="C11" s="15" t="s">
        <v>58</v>
      </c>
      <c r="D11" s="14" t="s">
        <v>44</v>
      </c>
      <c r="E11" s="14">
        <v>567.90000000000009</v>
      </c>
      <c r="F11" s="14">
        <v>630.36</v>
      </c>
      <c r="G11" s="16">
        <f t="shared" si="0"/>
        <v>357981.44400000008</v>
      </c>
      <c r="H11" s="14" t="s">
        <v>40</v>
      </c>
      <c r="I11" s="17">
        <v>357981.44400000008</v>
      </c>
      <c r="J11" s="17">
        <v>1248771.22807618</v>
      </c>
      <c r="K11" s="18">
        <f t="shared" si="1"/>
        <v>1606752.6720761801</v>
      </c>
      <c r="L11" s="18">
        <v>1622735.74338269</v>
      </c>
      <c r="M11" s="17">
        <f t="shared" si="2"/>
        <v>1419893.7754598535</v>
      </c>
      <c r="N11" s="17">
        <v>1251891.22807618</v>
      </c>
      <c r="O11" s="17">
        <v>39662.656372347381</v>
      </c>
      <c r="P11" s="19">
        <v>0.87499999999999978</v>
      </c>
      <c r="Q11" s="19">
        <v>0.8</v>
      </c>
      <c r="R11" s="17">
        <f t="shared" si="3"/>
        <v>1242407.0535273715</v>
      </c>
      <c r="S11" s="17">
        <v>92711.128826627741</v>
      </c>
      <c r="T11" s="14">
        <v>0.94595511506152019</v>
      </c>
      <c r="U11" s="17">
        <f t="shared" si="4"/>
        <v>168002.54738367349</v>
      </c>
      <c r="V11" s="19">
        <f t="shared" si="5"/>
        <v>7.4999999999999734E-2</v>
      </c>
      <c r="W11" s="20">
        <v>2204.42195470361</v>
      </c>
      <c r="X11" s="19">
        <v>1574.061954703609</v>
      </c>
      <c r="Y11" s="20">
        <v>249.7084133992654</v>
      </c>
      <c r="Z11" s="19">
        <v>337.13551674908172</v>
      </c>
      <c r="AA11" s="14" t="s">
        <v>45</v>
      </c>
      <c r="AB11" s="21">
        <v>0</v>
      </c>
      <c r="AC11" s="19">
        <v>0</v>
      </c>
      <c r="AD11" s="17">
        <v>893909.78407617996</v>
      </c>
      <c r="AE11" s="17">
        <v>0</v>
      </c>
      <c r="AF11" s="16">
        <v>0</v>
      </c>
      <c r="AG11" s="14" t="s">
        <v>42</v>
      </c>
      <c r="AH11" s="14">
        <v>100.0000000000001</v>
      </c>
      <c r="AI11" s="17">
        <v>0</v>
      </c>
      <c r="AJ11" s="17">
        <v>0</v>
      </c>
      <c r="AK11" s="17">
        <v>1206882.591095225</v>
      </c>
      <c r="AL11" s="17">
        <v>1564864.0350952251</v>
      </c>
    </row>
    <row r="12" spans="1:38" x14ac:dyDescent="0.25">
      <c r="B12" s="14">
        <v>20100031</v>
      </c>
      <c r="C12" s="15" t="s">
        <v>59</v>
      </c>
      <c r="D12" s="14" t="s">
        <v>39</v>
      </c>
      <c r="E12" s="14">
        <v>12636.464601769911</v>
      </c>
      <c r="F12" s="14">
        <v>6.5399999999999991</v>
      </c>
      <c r="G12" s="16">
        <f t="shared" si="0"/>
        <v>82642.478495575211</v>
      </c>
      <c r="H12" s="14" t="s">
        <v>40</v>
      </c>
      <c r="I12" s="17">
        <v>82642.478495575211</v>
      </c>
      <c r="J12" s="17">
        <v>952995.24</v>
      </c>
      <c r="K12" s="18">
        <f t="shared" si="1"/>
        <v>1035637.7184955752</v>
      </c>
      <c r="L12" s="18">
        <v>1039327.520436096</v>
      </c>
      <c r="M12" s="17">
        <f t="shared" si="2"/>
        <v>1039327.520436096</v>
      </c>
      <c r="N12" s="17">
        <v>952995.24</v>
      </c>
      <c r="O12" s="17">
        <v>1424.6600312488149</v>
      </c>
      <c r="P12" s="19">
        <v>1</v>
      </c>
      <c r="Q12" s="19">
        <v>0.92</v>
      </c>
      <c r="R12" s="17">
        <f t="shared" si="3"/>
        <v>1039327.520436096</v>
      </c>
      <c r="S12" s="17">
        <v>7507.1548205300933</v>
      </c>
      <c r="T12" s="14">
        <v>0.99282871020804719</v>
      </c>
      <c r="U12" s="17">
        <f t="shared" si="4"/>
        <v>86332.280436096014</v>
      </c>
      <c r="V12" s="19">
        <f t="shared" si="5"/>
        <v>7.999999999999996E-2</v>
      </c>
      <c r="W12" s="20">
        <v>75.416286915132886</v>
      </c>
      <c r="X12" s="19">
        <v>68.87628691513288</v>
      </c>
      <c r="Y12" s="20">
        <v>1053.1542341763441</v>
      </c>
      <c r="Z12" s="19">
        <v>1153.428515409069</v>
      </c>
      <c r="AA12" s="14" t="s">
        <v>45</v>
      </c>
      <c r="AB12" s="21">
        <v>-1.8189894035458561E-12</v>
      </c>
      <c r="AC12" s="19">
        <v>-1.4394765156791421E-14</v>
      </c>
      <c r="AD12" s="17">
        <v>870352.76150442485</v>
      </c>
      <c r="AE12" s="17">
        <v>-1.18961906991899E-11</v>
      </c>
      <c r="AF12" s="16">
        <v>-1.2528523605421081E-10</v>
      </c>
      <c r="AG12" s="14" t="s">
        <v>42</v>
      </c>
      <c r="AH12" s="14">
        <v>100</v>
      </c>
      <c r="AI12" s="17">
        <v>-1.366824031054611E-15</v>
      </c>
      <c r="AJ12" s="17">
        <v>-1.4394765156791421E-14</v>
      </c>
      <c r="AK12" s="17">
        <v>953221.91280877253</v>
      </c>
      <c r="AL12" s="17">
        <v>1035864.391304348</v>
      </c>
    </row>
    <row r="13" spans="1:38" x14ac:dyDescent="0.25">
      <c r="B13" s="14">
        <v>2009004</v>
      </c>
      <c r="C13" s="15" t="s">
        <v>60</v>
      </c>
      <c r="D13" s="14" t="s">
        <v>44</v>
      </c>
      <c r="E13" s="14">
        <v>40</v>
      </c>
      <c r="F13" s="14">
        <v>695.67</v>
      </c>
      <c r="G13" s="16">
        <f t="shared" si="0"/>
        <v>27826.799999999999</v>
      </c>
      <c r="H13" s="14" t="s">
        <v>40</v>
      </c>
      <c r="I13" s="17">
        <v>27826.799999999999</v>
      </c>
      <c r="J13" s="17">
        <v>792156.24000000011</v>
      </c>
      <c r="K13" s="18">
        <f t="shared" si="1"/>
        <v>819983.04000000015</v>
      </c>
      <c r="L13" s="18">
        <v>821225.44442091754</v>
      </c>
      <c r="M13" s="17">
        <f t="shared" si="2"/>
        <v>821225.44442091754</v>
      </c>
      <c r="N13" s="17">
        <v>797861.28200000012</v>
      </c>
      <c r="O13" s="17">
        <v>-51132.491075249513</v>
      </c>
      <c r="P13" s="19">
        <v>1</v>
      </c>
      <c r="Q13" s="19">
        <v>0.91</v>
      </c>
      <c r="R13" s="17">
        <f t="shared" si="3"/>
        <v>821225.44442091754</v>
      </c>
      <c r="S13" s="17">
        <v>2310.7413383325329</v>
      </c>
      <c r="T13" s="14">
        <v>0.99719412288337739</v>
      </c>
      <c r="U13" s="17">
        <f t="shared" si="4"/>
        <v>23364.162420917419</v>
      </c>
      <c r="V13" s="19">
        <f t="shared" si="5"/>
        <v>8.9999999999999969E-2</v>
      </c>
      <c r="W13" s="20">
        <v>19946.532050000002</v>
      </c>
      <c r="X13" s="19">
        <v>19250.86205</v>
      </c>
      <c r="Y13" s="20">
        <v>2767.2405091494529</v>
      </c>
      <c r="Z13" s="19">
        <v>3050.813746318081</v>
      </c>
      <c r="AA13" s="14" t="s">
        <v>45</v>
      </c>
      <c r="AB13" s="21">
        <v>0</v>
      </c>
      <c r="AC13" s="19">
        <v>0</v>
      </c>
      <c r="AD13" s="17">
        <v>770034.48200000008</v>
      </c>
      <c r="AE13" s="17">
        <v>0</v>
      </c>
      <c r="AF13" s="16">
        <v>0</v>
      </c>
      <c r="AG13" s="14" t="s">
        <v>42</v>
      </c>
      <c r="AH13" s="14">
        <v>100</v>
      </c>
      <c r="AI13" s="17">
        <v>0</v>
      </c>
      <c r="AJ13" s="17">
        <v>0</v>
      </c>
      <c r="AK13" s="17">
        <v>848943.83956043958</v>
      </c>
      <c r="AL13" s="17">
        <v>876770.63956043962</v>
      </c>
    </row>
    <row r="14" spans="1:38" x14ac:dyDescent="0.25">
      <c r="B14" s="14">
        <v>20090031</v>
      </c>
      <c r="C14" s="15" t="s">
        <v>61</v>
      </c>
      <c r="D14" s="14" t="s">
        <v>39</v>
      </c>
      <c r="E14" s="14">
        <v>1608.04</v>
      </c>
      <c r="F14" s="14">
        <v>6.5399999999999991</v>
      </c>
      <c r="G14" s="16">
        <f t="shared" si="0"/>
        <v>10516.581599999998</v>
      </c>
      <c r="H14" s="14" t="s">
        <v>40</v>
      </c>
      <c r="I14" s="17">
        <v>10516.5816</v>
      </c>
      <c r="J14" s="17">
        <v>665042.45000000007</v>
      </c>
      <c r="K14" s="18">
        <f t="shared" si="1"/>
        <v>675559.0316000001</v>
      </c>
      <c r="L14" s="18">
        <v>676028.57346154284</v>
      </c>
      <c r="M14" s="17">
        <f t="shared" si="2"/>
        <v>676028.57346154284</v>
      </c>
      <c r="N14" s="17">
        <v>665331.42000000004</v>
      </c>
      <c r="O14" s="17">
        <v>-2994.6053201038162</v>
      </c>
      <c r="P14" s="19">
        <v>1</v>
      </c>
      <c r="Q14" s="19">
        <v>0.98010000000000008</v>
      </c>
      <c r="R14" s="17">
        <f t="shared" si="3"/>
        <v>676028.57346154284</v>
      </c>
      <c r="S14" s="17">
        <v>217.19554523483379</v>
      </c>
      <c r="T14" s="14">
        <v>0.99967882158352894</v>
      </c>
      <c r="U14" s="17">
        <f t="shared" si="4"/>
        <v>10697.153461542795</v>
      </c>
      <c r="V14" s="19">
        <f t="shared" si="5"/>
        <v>1.9899999999999918E-2</v>
      </c>
      <c r="W14" s="20">
        <v>413.75302853162862</v>
      </c>
      <c r="X14" s="19">
        <v>407.21302853162859</v>
      </c>
      <c r="Y14" s="20">
        <v>6226.4989072114477</v>
      </c>
      <c r="Z14" s="19">
        <v>6354.9524611891093</v>
      </c>
      <c r="AA14" s="14" t="s">
        <v>45</v>
      </c>
      <c r="AB14" s="21">
        <v>-2.2737367544323211E-13</v>
      </c>
      <c r="AC14" s="19">
        <v>-1.4139802209101269E-14</v>
      </c>
      <c r="AD14" s="17">
        <v>654814.83840000012</v>
      </c>
      <c r="AE14" s="17">
        <v>-1.4870238373987371E-12</v>
      </c>
      <c r="AF14" s="16">
        <v>-9.2589522985606117E-11</v>
      </c>
      <c r="AG14" s="14" t="s">
        <v>42</v>
      </c>
      <c r="AH14" s="14">
        <v>100</v>
      </c>
      <c r="AI14" s="17">
        <v>-2.2709073621975169E-16</v>
      </c>
      <c r="AJ14" s="17">
        <v>-1.4139802209101269E-14</v>
      </c>
      <c r="AK14" s="17">
        <v>668323.761222161</v>
      </c>
      <c r="AL14" s="17">
        <v>678840.34282216104</v>
      </c>
    </row>
    <row r="15" spans="1:38" x14ac:dyDescent="0.25">
      <c r="B15" s="14">
        <v>20110012</v>
      </c>
      <c r="C15" s="15" t="s">
        <v>62</v>
      </c>
      <c r="D15" s="14" t="s">
        <v>39</v>
      </c>
      <c r="E15" s="14">
        <v>3584.8042477876111</v>
      </c>
      <c r="F15" s="14">
        <v>2.5</v>
      </c>
      <c r="G15" s="16">
        <f t="shared" si="0"/>
        <v>8962.010619469027</v>
      </c>
      <c r="H15" s="14" t="s">
        <v>40</v>
      </c>
      <c r="I15" s="17">
        <v>8962.010619469027</v>
      </c>
      <c r="J15" s="17">
        <v>504495.86698802008</v>
      </c>
      <c r="K15" s="18">
        <f t="shared" si="1"/>
        <v>513457.87760748912</v>
      </c>
      <c r="L15" s="18">
        <v>513858.0113495629</v>
      </c>
      <c r="M15" s="17">
        <f t="shared" si="2"/>
        <v>485081.96271398745</v>
      </c>
      <c r="N15" s="17">
        <v>504495.86698802008</v>
      </c>
      <c r="O15" s="17">
        <v>-93575.556863448466</v>
      </c>
      <c r="P15" s="19">
        <v>0.94400000000000017</v>
      </c>
      <c r="Q15" s="19">
        <v>0.8</v>
      </c>
      <c r="R15" s="17">
        <f t="shared" si="3"/>
        <v>457917.37280200422</v>
      </c>
      <c r="S15" s="17">
        <v>2340.5360903856931</v>
      </c>
      <c r="T15" s="14">
        <v>0.99546582201365463</v>
      </c>
      <c r="U15" s="17">
        <f t="shared" si="4"/>
        <v>19413.904274032626</v>
      </c>
      <c r="V15" s="19">
        <f t="shared" si="5"/>
        <v>0.14400000000000013</v>
      </c>
      <c r="W15" s="20">
        <v>140.73177560514591</v>
      </c>
      <c r="X15" s="19">
        <v>138.23177560514591</v>
      </c>
      <c r="Y15" s="20">
        <v>5529.2710242058374</v>
      </c>
      <c r="Z15" s="19">
        <v>6936.588780257297</v>
      </c>
      <c r="AA15" s="14" t="s">
        <v>45</v>
      </c>
      <c r="AB15" s="21">
        <v>4.5474735088646412E-13</v>
      </c>
      <c r="AC15" s="19">
        <v>1.268541653751708E-14</v>
      </c>
      <c r="AD15" s="17">
        <v>495533.85636855097</v>
      </c>
      <c r="AE15" s="17">
        <v>1.1368683772161601E-12</v>
      </c>
      <c r="AF15" s="16">
        <v>6.2860533764772272E-11</v>
      </c>
      <c r="AG15" s="14" t="s">
        <v>42</v>
      </c>
      <c r="AH15" s="14">
        <v>99.999999999999972</v>
      </c>
      <c r="AI15" s="17">
        <v>2.2942294711153289E-16</v>
      </c>
      <c r="AJ15" s="17">
        <v>1.2685416537517071E-14</v>
      </c>
      <c r="AK15" s="17">
        <v>621657.82311555604</v>
      </c>
      <c r="AL15" s="17">
        <v>630619.83373502502</v>
      </c>
    </row>
    <row r="16" spans="1:38" x14ac:dyDescent="0.25">
      <c r="B16" s="14">
        <v>2003021</v>
      </c>
      <c r="C16" s="15" t="s">
        <v>63</v>
      </c>
      <c r="D16" s="14" t="s">
        <v>56</v>
      </c>
      <c r="E16" s="14">
        <v>1</v>
      </c>
      <c r="F16" s="14">
        <v>295020</v>
      </c>
      <c r="G16" s="16">
        <f t="shared" si="0"/>
        <v>295020</v>
      </c>
      <c r="H16" s="14" t="s">
        <v>40</v>
      </c>
      <c r="I16" s="17">
        <v>295020</v>
      </c>
      <c r="J16" s="17">
        <v>282788.12</v>
      </c>
      <c r="K16" s="18">
        <f t="shared" si="1"/>
        <v>577808.12</v>
      </c>
      <c r="L16" s="18">
        <v>590980.10356473154</v>
      </c>
      <c r="M16" s="17">
        <f t="shared" si="2"/>
        <v>306464.19317756867</v>
      </c>
      <c r="N16" s="17">
        <v>719081.32000000007</v>
      </c>
      <c r="O16" s="17">
        <v>-467157.92079428659</v>
      </c>
      <c r="P16" s="19">
        <v>0.51856939231796129</v>
      </c>
      <c r="Q16" s="19">
        <v>0.43093778510661751</v>
      </c>
      <c r="R16" s="17">
        <f t="shared" si="3"/>
        <v>158922.95042330609</v>
      </c>
      <c r="S16" s="17">
        <v>-169160.29291131909</v>
      </c>
      <c r="T16" s="14">
        <v>1.401025007927637</v>
      </c>
      <c r="U16" s="17">
        <f t="shared" si="4"/>
        <v>412617.1268224314</v>
      </c>
      <c r="V16" s="19">
        <f t="shared" si="5"/>
        <v>8.7631607211343776E-2</v>
      </c>
      <c r="W16" s="20">
        <v>719081.32000000007</v>
      </c>
      <c r="X16" s="19">
        <v>424061.32000000012</v>
      </c>
      <c r="Y16" s="20">
        <v>143.73985492508979</v>
      </c>
      <c r="Z16" s="19">
        <v>465.60335006313409</v>
      </c>
      <c r="AA16" s="14" t="s">
        <v>41</v>
      </c>
      <c r="AB16" s="21">
        <v>0</v>
      </c>
      <c r="AC16" s="19">
        <v>0</v>
      </c>
      <c r="AD16" s="17">
        <v>424061.32000000012</v>
      </c>
      <c r="AE16" s="17">
        <v>0</v>
      </c>
      <c r="AF16" s="16">
        <v>0</v>
      </c>
      <c r="AG16" s="14" t="s">
        <v>42</v>
      </c>
      <c r="AH16" s="14">
        <v>99.999999999999986</v>
      </c>
      <c r="AI16" s="17">
        <v>0</v>
      </c>
      <c r="AJ16" s="17">
        <v>0</v>
      </c>
      <c r="AK16" s="17">
        <v>1373623.0033562579</v>
      </c>
      <c r="AL16" s="17">
        <v>1668643.0033562579</v>
      </c>
    </row>
    <row r="17" spans="2:38" x14ac:dyDescent="0.25">
      <c r="B17" s="14">
        <v>2007007</v>
      </c>
      <c r="C17" s="15" t="s">
        <v>64</v>
      </c>
      <c r="D17" s="14" t="s">
        <v>56</v>
      </c>
      <c r="E17" s="14">
        <v>1</v>
      </c>
      <c r="F17" s="14">
        <v>350869.2</v>
      </c>
      <c r="G17" s="16">
        <f t="shared" si="0"/>
        <v>350869.2</v>
      </c>
      <c r="H17" s="14" t="s">
        <v>40</v>
      </c>
      <c r="I17" s="17">
        <v>350869.2</v>
      </c>
      <c r="J17" s="17">
        <v>563225.39</v>
      </c>
      <c r="K17" s="18">
        <f t="shared" si="1"/>
        <v>914094.59000000008</v>
      </c>
      <c r="L17" s="18">
        <v>929760.11550935707</v>
      </c>
      <c r="M17" s="17">
        <f t="shared" si="2"/>
        <v>929760.11550935707</v>
      </c>
      <c r="N17" s="17">
        <v>767564.05</v>
      </c>
      <c r="O17" s="17">
        <v>2492.2800762478728</v>
      </c>
      <c r="P17" s="19">
        <v>1</v>
      </c>
      <c r="Q17" s="19">
        <v>0.83499999999999996</v>
      </c>
      <c r="R17" s="17">
        <f t="shared" si="3"/>
        <v>929760.11550935707</v>
      </c>
      <c r="S17" s="17">
        <v>32050.719531789189</v>
      </c>
      <c r="T17" s="14">
        <v>0.96667669112875187</v>
      </c>
      <c r="U17" s="17">
        <f t="shared" si="4"/>
        <v>162196.06550935702</v>
      </c>
      <c r="V17" s="19">
        <f t="shared" si="5"/>
        <v>0.16500000000000004</v>
      </c>
      <c r="W17" s="20">
        <v>767564.05</v>
      </c>
      <c r="X17" s="19">
        <v>416694.85</v>
      </c>
      <c r="Y17" s="20">
        <v>118.76073761960301</v>
      </c>
      <c r="Z17" s="19">
        <v>161.98890732886579</v>
      </c>
      <c r="AA17" s="14" t="s">
        <v>45</v>
      </c>
      <c r="AB17" s="21">
        <v>0</v>
      </c>
      <c r="AC17" s="19">
        <v>0</v>
      </c>
      <c r="AD17" s="17">
        <v>416694.85</v>
      </c>
      <c r="AE17" s="17">
        <v>0</v>
      </c>
      <c r="AF17" s="16">
        <v>0</v>
      </c>
      <c r="AG17" s="14" t="s">
        <v>42</v>
      </c>
      <c r="AH17" s="14">
        <v>100</v>
      </c>
      <c r="AI17" s="17">
        <v>0</v>
      </c>
      <c r="AJ17" s="17">
        <v>0</v>
      </c>
      <c r="AK17" s="17">
        <v>568369.18323353305</v>
      </c>
      <c r="AL17" s="17">
        <v>919238.38323353301</v>
      </c>
    </row>
    <row r="18" spans="2:38" x14ac:dyDescent="0.25">
      <c r="B18" s="14">
        <v>2009002</v>
      </c>
      <c r="C18" s="15" t="s">
        <v>65</v>
      </c>
      <c r="D18" s="14" t="s">
        <v>56</v>
      </c>
      <c r="E18" s="14">
        <v>1</v>
      </c>
      <c r="F18" s="14">
        <v>27000</v>
      </c>
      <c r="G18" s="16">
        <f t="shared" si="0"/>
        <v>27000</v>
      </c>
      <c r="H18" s="14" t="s">
        <v>40</v>
      </c>
      <c r="I18" s="17">
        <v>27000</v>
      </c>
      <c r="J18" s="17">
        <v>349514.13596468011</v>
      </c>
      <c r="K18" s="18">
        <f t="shared" si="1"/>
        <v>376514.13596468011</v>
      </c>
      <c r="L18" s="18">
        <v>377719.62561367929</v>
      </c>
      <c r="M18" s="17">
        <f t="shared" si="2"/>
        <v>377719.62561367929</v>
      </c>
      <c r="N18" s="17">
        <v>364084.03096468007</v>
      </c>
      <c r="O18" s="17">
        <v>-5844.6224536820664</v>
      </c>
      <c r="P18" s="19">
        <v>1</v>
      </c>
      <c r="Q18" s="19">
        <v>0.95</v>
      </c>
      <c r="R18" s="17">
        <f t="shared" si="3"/>
        <v>377719.62561367929</v>
      </c>
      <c r="S18" s="17">
        <v>717.66287626314443</v>
      </c>
      <c r="T18" s="14">
        <v>0.99810361479143139</v>
      </c>
      <c r="U18" s="17">
        <f t="shared" si="4"/>
        <v>13635.59464899922</v>
      </c>
      <c r="V18" s="19">
        <f t="shared" si="5"/>
        <v>5.0000000000000044E-2</v>
      </c>
      <c r="W18" s="20">
        <v>364084.03096468007</v>
      </c>
      <c r="X18" s="19">
        <v>337084.03096468007</v>
      </c>
      <c r="Y18" s="20">
        <v>1248.4593739432601</v>
      </c>
      <c r="Z18" s="19">
        <v>1319.430919940273</v>
      </c>
      <c r="AA18" s="14" t="s">
        <v>45</v>
      </c>
      <c r="AB18" s="21">
        <v>0</v>
      </c>
      <c r="AC18" s="19">
        <v>0</v>
      </c>
      <c r="AD18" s="17">
        <v>337084.03096468007</v>
      </c>
      <c r="AE18" s="17">
        <v>0</v>
      </c>
      <c r="AF18" s="16">
        <v>0</v>
      </c>
      <c r="AG18" s="14" t="s">
        <v>42</v>
      </c>
      <c r="AH18" s="14">
        <v>100</v>
      </c>
      <c r="AI18" s="17">
        <v>0</v>
      </c>
      <c r="AJ18" s="17">
        <v>0</v>
      </c>
      <c r="AK18" s="17">
        <v>356246.34838387382</v>
      </c>
      <c r="AL18" s="17">
        <v>383246.34838387382</v>
      </c>
    </row>
    <row r="19" spans="2:38" x14ac:dyDescent="0.25">
      <c r="B19" s="14">
        <v>2008001</v>
      </c>
      <c r="C19" s="15" t="s">
        <v>66</v>
      </c>
      <c r="D19" s="14" t="s">
        <v>56</v>
      </c>
      <c r="E19" s="14">
        <v>1</v>
      </c>
      <c r="F19" s="14">
        <v>51893.33</v>
      </c>
      <c r="G19" s="16">
        <f t="shared" si="0"/>
        <v>51893.33</v>
      </c>
      <c r="H19" s="14" t="s">
        <v>40</v>
      </c>
      <c r="I19" s="17">
        <v>51893.33</v>
      </c>
      <c r="J19" s="17">
        <v>335055.46719870687</v>
      </c>
      <c r="K19" s="18">
        <f t="shared" si="1"/>
        <v>386948.79719870689</v>
      </c>
      <c r="L19" s="18">
        <v>389265.71839008102</v>
      </c>
      <c r="M19" s="17">
        <f t="shared" si="2"/>
        <v>389265.71839008102</v>
      </c>
      <c r="N19" s="17">
        <v>354746.26719870692</v>
      </c>
      <c r="O19" s="17">
        <v>-24892.29133389896</v>
      </c>
      <c r="P19" s="19">
        <v>1</v>
      </c>
      <c r="Q19" s="19">
        <v>0.85</v>
      </c>
      <c r="R19" s="17">
        <f t="shared" si="3"/>
        <v>389265.71839008102</v>
      </c>
      <c r="S19" s="17">
        <v>6091.667857301305</v>
      </c>
      <c r="T19" s="14">
        <v>0.98459199683829957</v>
      </c>
      <c r="U19" s="17">
        <f t="shared" si="4"/>
        <v>34519.451191374101</v>
      </c>
      <c r="V19" s="19">
        <f t="shared" si="5"/>
        <v>0.15000000000000002</v>
      </c>
      <c r="W19" s="20">
        <v>354746.26719870692</v>
      </c>
      <c r="X19" s="19">
        <v>302852.9371987069</v>
      </c>
      <c r="Y19" s="20">
        <v>583.60667391880008</v>
      </c>
      <c r="Z19" s="19">
        <v>704.24314578682367</v>
      </c>
      <c r="AA19" s="14" t="s">
        <v>45</v>
      </c>
      <c r="AB19" s="21">
        <v>0</v>
      </c>
      <c r="AC19" s="19">
        <v>0</v>
      </c>
      <c r="AD19" s="17">
        <v>302852.9371987069</v>
      </c>
      <c r="AE19" s="17">
        <v>0</v>
      </c>
      <c r="AF19" s="16">
        <v>0</v>
      </c>
      <c r="AG19" s="14" t="s">
        <v>42</v>
      </c>
      <c r="AH19" s="14">
        <v>100</v>
      </c>
      <c r="AI19" s="17">
        <v>0</v>
      </c>
      <c r="AJ19" s="17">
        <v>0</v>
      </c>
      <c r="AK19" s="17">
        <v>365455.21964553761</v>
      </c>
      <c r="AL19" s="17">
        <v>417348.54964553763</v>
      </c>
    </row>
    <row r="20" spans="2:38" x14ac:dyDescent="0.25">
      <c r="B20" s="14">
        <v>2001033</v>
      </c>
      <c r="C20" s="15" t="s">
        <v>67</v>
      </c>
      <c r="D20" s="14" t="s">
        <v>68</v>
      </c>
      <c r="E20" s="14">
        <v>0</v>
      </c>
      <c r="F20" s="14">
        <v>28000</v>
      </c>
      <c r="G20" s="16">
        <f t="shared" si="0"/>
        <v>0</v>
      </c>
      <c r="H20" s="14" t="s">
        <v>40</v>
      </c>
      <c r="I20" s="17">
        <v>0</v>
      </c>
      <c r="J20" s="17">
        <v>297890.53000000003</v>
      </c>
      <c r="K20" s="18">
        <f t="shared" si="1"/>
        <v>297890.53000000003</v>
      </c>
      <c r="L20" s="18">
        <v>297890.53000000003</v>
      </c>
      <c r="M20" s="17">
        <f t="shared" si="2"/>
        <v>297890.53000000003</v>
      </c>
      <c r="N20" s="17">
        <v>299035.63</v>
      </c>
      <c r="O20" s="17">
        <v>-1145.0999999999769</v>
      </c>
      <c r="P20" s="19">
        <v>1</v>
      </c>
      <c r="Q20" s="19">
        <v>1</v>
      </c>
      <c r="R20" s="17">
        <f t="shared" si="3"/>
        <v>297890.53000000003</v>
      </c>
      <c r="S20" s="17">
        <v>0</v>
      </c>
      <c r="T20" s="14">
        <v>1</v>
      </c>
      <c r="U20" s="17">
        <f t="shared" si="4"/>
        <v>1145.0999999999767</v>
      </c>
      <c r="V20" s="19">
        <f t="shared" si="5"/>
        <v>0</v>
      </c>
      <c r="W20" s="20" t="s">
        <v>47</v>
      </c>
      <c r="X20" s="19" t="s">
        <v>47</v>
      </c>
      <c r="Y20" s="20" t="s">
        <v>47</v>
      </c>
      <c r="Z20" s="19" t="s">
        <v>47</v>
      </c>
      <c r="AA20" s="14" t="s">
        <v>41</v>
      </c>
      <c r="AB20" s="21">
        <v>0</v>
      </c>
      <c r="AE20" s="17">
        <v>0</v>
      </c>
      <c r="AG20" s="14" t="s">
        <v>42</v>
      </c>
      <c r="AI20" s="17">
        <v>0</v>
      </c>
      <c r="AK20" s="17">
        <v>299035.63</v>
      </c>
      <c r="AL20" s="17">
        <v>299035.63</v>
      </c>
    </row>
    <row r="21" spans="2:38" x14ac:dyDescent="0.25">
      <c r="B21" s="14">
        <v>2002007</v>
      </c>
      <c r="C21" s="15" t="s">
        <v>69</v>
      </c>
      <c r="D21" s="14" t="s">
        <v>68</v>
      </c>
      <c r="E21" s="14">
        <v>25</v>
      </c>
      <c r="F21" s="14">
        <v>18304.8</v>
      </c>
      <c r="G21" s="16">
        <f t="shared" si="0"/>
        <v>457620</v>
      </c>
      <c r="H21" s="14" t="s">
        <v>40</v>
      </c>
      <c r="I21" s="17">
        <v>457620</v>
      </c>
      <c r="J21" s="17">
        <v>354068.4932009211</v>
      </c>
      <c r="K21" s="18">
        <f t="shared" si="1"/>
        <v>811688.4932009211</v>
      </c>
      <c r="L21" s="18">
        <v>832120.20331851463</v>
      </c>
      <c r="M21" s="17">
        <f t="shared" si="2"/>
        <v>534362.12530054874</v>
      </c>
      <c r="N21" s="17">
        <v>747341.01617216924</v>
      </c>
      <c r="O21" s="17">
        <v>-393018.14074425958</v>
      </c>
      <c r="P21" s="19">
        <v>0.64216939231796111</v>
      </c>
      <c r="Q21" s="19">
        <v>0.43093778510661751</v>
      </c>
      <c r="R21" s="17">
        <f t="shared" si="3"/>
        <v>343151.00128198758</v>
      </c>
      <c r="S21" s="17">
        <v>111952.661571377</v>
      </c>
      <c r="T21" s="14">
        <v>0.88141523209182149</v>
      </c>
      <c r="U21" s="17">
        <f t="shared" si="4"/>
        <v>212978.8908716205</v>
      </c>
      <c r="V21" s="19">
        <f t="shared" si="5"/>
        <v>0.2112316072113436</v>
      </c>
      <c r="W21" s="20">
        <v>29893.640646886772</v>
      </c>
      <c r="X21" s="19">
        <v>11588.840646886771</v>
      </c>
      <c r="Y21" s="20">
        <v>63.310392065943191</v>
      </c>
      <c r="Z21" s="19">
        <v>278.96512608087698</v>
      </c>
      <c r="AA21" s="14" t="s">
        <v>45</v>
      </c>
      <c r="AB21" s="21">
        <v>0</v>
      </c>
      <c r="AC21" s="19">
        <v>0</v>
      </c>
      <c r="AD21" s="17">
        <v>289721.01617216918</v>
      </c>
      <c r="AE21" s="17">
        <v>0</v>
      </c>
      <c r="AF21" s="16">
        <v>0</v>
      </c>
      <c r="AG21" s="14" t="s">
        <v>42</v>
      </c>
      <c r="AH21" s="14">
        <v>100</v>
      </c>
      <c r="AI21" s="17">
        <v>0</v>
      </c>
      <c r="AJ21" s="17">
        <v>0</v>
      </c>
      <c r="AK21" s="17">
        <v>1276600.2099713089</v>
      </c>
      <c r="AL21" s="17">
        <v>1734220.2099713089</v>
      </c>
    </row>
    <row r="22" spans="2:38" x14ac:dyDescent="0.25">
      <c r="B22" s="14">
        <v>2009009</v>
      </c>
      <c r="C22" s="15" t="s">
        <v>70</v>
      </c>
      <c r="D22" s="14" t="s">
        <v>44</v>
      </c>
      <c r="E22" s="14">
        <v>0</v>
      </c>
      <c r="F22" s="14">
        <v>290</v>
      </c>
      <c r="G22" s="16">
        <f t="shared" si="0"/>
        <v>0</v>
      </c>
      <c r="H22" s="14" t="s">
        <v>40</v>
      </c>
      <c r="I22" s="17">
        <v>0</v>
      </c>
      <c r="J22" s="17">
        <v>228618.28111357999</v>
      </c>
      <c r="K22" s="18">
        <f t="shared" si="1"/>
        <v>228618.28111357999</v>
      </c>
      <c r="L22" s="18">
        <v>228618.28111357999</v>
      </c>
      <c r="M22" s="17">
        <f t="shared" si="2"/>
        <v>228618.28111357999</v>
      </c>
      <c r="N22" s="17">
        <v>269339.39562985703</v>
      </c>
      <c r="O22" s="17">
        <v>-40721.114516277012</v>
      </c>
      <c r="P22" s="19">
        <v>1</v>
      </c>
      <c r="Q22" s="19">
        <v>1</v>
      </c>
      <c r="R22" s="17">
        <f t="shared" si="3"/>
        <v>228618.28111357999</v>
      </c>
      <c r="S22" s="17">
        <v>0</v>
      </c>
      <c r="T22" s="14">
        <v>1</v>
      </c>
      <c r="U22" s="17">
        <f t="shared" si="4"/>
        <v>40721.114516277041</v>
      </c>
      <c r="V22" s="19">
        <f t="shared" si="5"/>
        <v>0</v>
      </c>
      <c r="W22" s="20" t="s">
        <v>47</v>
      </c>
      <c r="X22" s="19" t="s">
        <v>47</v>
      </c>
      <c r="Y22" s="20" t="s">
        <v>47</v>
      </c>
      <c r="Z22" s="19" t="s">
        <v>47</v>
      </c>
      <c r="AA22" s="14" t="s">
        <v>41</v>
      </c>
      <c r="AB22" s="21">
        <v>0</v>
      </c>
      <c r="AE22" s="17">
        <v>0</v>
      </c>
      <c r="AG22" s="14" t="s">
        <v>42</v>
      </c>
      <c r="AI22" s="17">
        <v>0</v>
      </c>
      <c r="AK22" s="17">
        <v>269339.39562985703</v>
      </c>
      <c r="AL22" s="17">
        <v>269339.39562985703</v>
      </c>
    </row>
    <row r="23" spans="2:38" x14ac:dyDescent="0.25">
      <c r="B23" s="14">
        <v>2005008</v>
      </c>
      <c r="C23" s="15" t="s">
        <v>71</v>
      </c>
      <c r="D23" s="14" t="s">
        <v>56</v>
      </c>
      <c r="E23" s="14">
        <v>1</v>
      </c>
      <c r="F23" s="14">
        <v>40040.01</v>
      </c>
      <c r="G23" s="16">
        <f t="shared" si="0"/>
        <v>40040.01</v>
      </c>
      <c r="H23" s="14" t="s">
        <v>40</v>
      </c>
      <c r="I23" s="17">
        <v>66733.350000000006</v>
      </c>
      <c r="J23" s="17">
        <v>139204.75551852581</v>
      </c>
      <c r="K23" s="18">
        <f t="shared" si="1"/>
        <v>205938.10551852582</v>
      </c>
      <c r="L23" s="18">
        <v>208917.60043215699</v>
      </c>
      <c r="M23" s="17">
        <f t="shared" si="2"/>
        <v>192789.16167879451</v>
      </c>
      <c r="N23" s="17">
        <v>324386.58820230578</v>
      </c>
      <c r="O23" s="17">
        <v>-135662.98749647749</v>
      </c>
      <c r="P23" s="19">
        <v>0.92280000000000018</v>
      </c>
      <c r="Q23" s="19">
        <v>0.91</v>
      </c>
      <c r="R23" s="17">
        <f t="shared" si="3"/>
        <v>177905.8383971916</v>
      </c>
      <c r="S23" s="17">
        <v>-11420.00977946527</v>
      </c>
      <c r="T23" s="14">
        <v>1.057823539728886</v>
      </c>
      <c r="U23" s="17">
        <f t="shared" si="4"/>
        <v>131597.42652351127</v>
      </c>
      <c r="V23" s="19">
        <f t="shared" si="5"/>
        <v>1.2800000000000145E-2</v>
      </c>
      <c r="W23" s="20">
        <v>324386.58820230578</v>
      </c>
      <c r="X23" s="19">
        <v>284346.57820230583</v>
      </c>
      <c r="Y23" s="20">
        <v>710.1561118548816</v>
      </c>
      <c r="Z23" s="19">
        <v>434.16886495926252</v>
      </c>
      <c r="AA23" s="14" t="s">
        <v>41</v>
      </c>
      <c r="AB23" s="21">
        <v>-0.66666666666666674</v>
      </c>
      <c r="AC23" s="19">
        <v>-40</v>
      </c>
      <c r="AD23" s="17">
        <v>473910.96367050958</v>
      </c>
      <c r="AE23" s="17">
        <v>-26693.34</v>
      </c>
      <c r="AF23" s="16">
        <v>-189564.38546820389</v>
      </c>
      <c r="AG23" s="14" t="s">
        <v>42</v>
      </c>
      <c r="AH23" s="14">
        <v>183.93363381616081</v>
      </c>
      <c r="AI23" s="17">
        <v>-10.36018028969648</v>
      </c>
      <c r="AJ23" s="17">
        <v>-73.57345352646432</v>
      </c>
      <c r="AK23" s="17">
        <v>289735.42824429198</v>
      </c>
      <c r="AL23" s="17">
        <v>356468.77824429207</v>
      </c>
    </row>
    <row r="24" spans="2:38" x14ac:dyDescent="0.25">
      <c r="B24" s="14">
        <v>2011005</v>
      </c>
      <c r="C24" s="15" t="s">
        <v>72</v>
      </c>
      <c r="D24" s="14" t="s">
        <v>44</v>
      </c>
      <c r="E24" s="14">
        <v>229.88666666666671</v>
      </c>
      <c r="F24" s="14">
        <v>290</v>
      </c>
      <c r="G24" s="16">
        <f t="shared" si="0"/>
        <v>66667.133333333346</v>
      </c>
      <c r="H24" s="14" t="s">
        <v>40</v>
      </c>
      <c r="I24" s="17">
        <v>66667.133333333331</v>
      </c>
      <c r="J24" s="17">
        <v>298144.11722319998</v>
      </c>
      <c r="K24" s="18">
        <f t="shared" si="1"/>
        <v>364811.25055653334</v>
      </c>
      <c r="L24" s="18">
        <v>367787.78904400679</v>
      </c>
      <c r="M24" s="17">
        <f t="shared" si="2"/>
        <v>367787.78904400679</v>
      </c>
      <c r="N24" s="17">
        <v>312427.67472319998</v>
      </c>
      <c r="O24" s="17">
        <v>-19433.030194475261</v>
      </c>
      <c r="P24" s="19">
        <v>1</v>
      </c>
      <c r="Q24" s="19">
        <v>0.8</v>
      </c>
      <c r="R24" s="17">
        <f t="shared" si="3"/>
        <v>367787.78904400679</v>
      </c>
      <c r="S24" s="17">
        <v>13840.02858020167</v>
      </c>
      <c r="T24" s="14">
        <v>0.9637342249672427</v>
      </c>
      <c r="U24" s="17">
        <f t="shared" si="4"/>
        <v>55360.11432080681</v>
      </c>
      <c r="V24" s="19">
        <f t="shared" si="5"/>
        <v>0.19999999999999996</v>
      </c>
      <c r="W24" s="20">
        <v>1359.050871689818</v>
      </c>
      <c r="X24" s="19">
        <v>1069.050871689818</v>
      </c>
      <c r="Y24" s="20">
        <v>368.63823161717852</v>
      </c>
      <c r="Z24" s="19">
        <v>485.79778952147342</v>
      </c>
      <c r="AA24" s="14" t="s">
        <v>45</v>
      </c>
      <c r="AB24" s="21">
        <v>5.6843418860808009E-14</v>
      </c>
      <c r="AC24" s="19">
        <v>2.4726714117452671E-14</v>
      </c>
      <c r="AD24" s="17">
        <v>245760.54138986659</v>
      </c>
      <c r="AE24" s="17">
        <v>1.6484591469634321E-11</v>
      </c>
      <c r="AF24" s="16">
        <v>6.0768506482976236E-11</v>
      </c>
      <c r="AG24" s="14" t="s">
        <v>42</v>
      </c>
      <c r="AH24" s="14">
        <v>99.999999999999943</v>
      </c>
      <c r="AI24" s="17">
        <v>6.7075826641688959E-15</v>
      </c>
      <c r="AJ24" s="17">
        <v>2.4726714117452649E-14</v>
      </c>
      <c r="AK24" s="17">
        <v>323867.46007066662</v>
      </c>
      <c r="AL24" s="17">
        <v>390534.59340399993</v>
      </c>
    </row>
    <row r="25" spans="2:38" x14ac:dyDescent="0.25">
      <c r="B25" s="14">
        <v>2010007</v>
      </c>
      <c r="C25" s="15" t="s">
        <v>73</v>
      </c>
      <c r="D25" s="14" t="s">
        <v>44</v>
      </c>
      <c r="E25" s="14">
        <v>368.9</v>
      </c>
      <c r="F25" s="14">
        <v>45</v>
      </c>
      <c r="G25" s="16">
        <f t="shared" si="0"/>
        <v>16600.5</v>
      </c>
      <c r="H25" s="14" t="s">
        <v>40</v>
      </c>
      <c r="I25" s="17">
        <v>16600.5</v>
      </c>
      <c r="J25" s="17">
        <v>249485.5275585402</v>
      </c>
      <c r="K25" s="18">
        <f t="shared" si="1"/>
        <v>266086.02755854023</v>
      </c>
      <c r="L25" s="18">
        <v>266827.20277773321</v>
      </c>
      <c r="M25" s="17">
        <f t="shared" si="2"/>
        <v>266827.20277773321</v>
      </c>
      <c r="N25" s="17">
        <v>249485.5275585402</v>
      </c>
      <c r="O25" s="17">
        <v>-36331.433539490223</v>
      </c>
      <c r="P25" s="19">
        <v>1</v>
      </c>
      <c r="Q25" s="19">
        <v>0.8</v>
      </c>
      <c r="R25" s="17">
        <f t="shared" si="3"/>
        <v>266827.20277773321</v>
      </c>
      <c r="S25" s="17">
        <v>4335.4188047982752</v>
      </c>
      <c r="T25" s="14">
        <v>0.98401173886173421</v>
      </c>
      <c r="U25" s="17">
        <f t="shared" si="4"/>
        <v>17341.675219193014</v>
      </c>
      <c r="V25" s="19">
        <f t="shared" si="5"/>
        <v>0.19999999999999996</v>
      </c>
      <c r="W25" s="20">
        <v>676.29581880872922</v>
      </c>
      <c r="X25" s="19">
        <v>631.29581880872922</v>
      </c>
      <c r="Y25" s="20">
        <v>1402.8795973527319</v>
      </c>
      <c r="Z25" s="19">
        <v>1778.5994966909141</v>
      </c>
      <c r="AA25" s="14" t="s">
        <v>45</v>
      </c>
      <c r="AB25" s="21">
        <v>0</v>
      </c>
      <c r="AC25" s="19">
        <v>0</v>
      </c>
      <c r="AD25" s="17">
        <v>232885.0275585402</v>
      </c>
      <c r="AE25" s="17">
        <v>0</v>
      </c>
      <c r="AF25" s="16">
        <v>0</v>
      </c>
      <c r="AG25" s="14" t="s">
        <v>42</v>
      </c>
      <c r="AH25" s="14">
        <v>100</v>
      </c>
      <c r="AI25" s="17">
        <v>0</v>
      </c>
      <c r="AJ25" s="17">
        <v>0</v>
      </c>
      <c r="AK25" s="17">
        <v>295256.40944817523</v>
      </c>
      <c r="AL25" s="17">
        <v>311856.90944817523</v>
      </c>
    </row>
    <row r="26" spans="2:38" x14ac:dyDescent="0.25">
      <c r="B26" s="14">
        <v>2002028</v>
      </c>
      <c r="C26" s="15" t="s">
        <v>74</v>
      </c>
      <c r="D26" s="14" t="s">
        <v>68</v>
      </c>
      <c r="E26" s="14">
        <v>37</v>
      </c>
      <c r="F26" s="14">
        <v>2600</v>
      </c>
      <c r="G26" s="16">
        <f t="shared" si="0"/>
        <v>96200</v>
      </c>
      <c r="H26" s="14" t="s">
        <v>40</v>
      </c>
      <c r="I26" s="17">
        <v>96200</v>
      </c>
      <c r="J26" s="17">
        <v>193853.93716303969</v>
      </c>
      <c r="K26" s="18">
        <f t="shared" si="1"/>
        <v>290053.93716303969</v>
      </c>
      <c r="L26" s="18">
        <v>294349.05213465908</v>
      </c>
      <c r="M26" s="17">
        <f t="shared" si="2"/>
        <v>152640.40909483808</v>
      </c>
      <c r="N26" s="17">
        <v>322978.75151794689</v>
      </c>
      <c r="O26" s="17">
        <v>-197030.07798830059</v>
      </c>
      <c r="P26" s="19">
        <v>0.51856939231796129</v>
      </c>
      <c r="Q26" s="19">
        <v>0.43093778510661751</v>
      </c>
      <c r="R26" s="17">
        <f t="shared" si="3"/>
        <v>79154.644187475191</v>
      </c>
      <c r="S26" s="17">
        <v>-37806.107298654802</v>
      </c>
      <c r="T26" s="14">
        <v>1.1473675579845799</v>
      </c>
      <c r="U26" s="17">
        <f t="shared" si="4"/>
        <v>170338.34242310881</v>
      </c>
      <c r="V26" s="19">
        <f t="shared" si="5"/>
        <v>8.7631607211343776E-2</v>
      </c>
      <c r="W26" s="20">
        <v>8729.1554464309975</v>
      </c>
      <c r="X26" s="19">
        <v>6129.1554464309966</v>
      </c>
      <c r="Y26" s="20">
        <v>235.73674793965381</v>
      </c>
      <c r="Z26" s="19">
        <v>679.08403380453103</v>
      </c>
      <c r="AA26" s="14" t="s">
        <v>41</v>
      </c>
      <c r="AB26" s="21">
        <v>0</v>
      </c>
      <c r="AC26" s="19">
        <v>0</v>
      </c>
      <c r="AD26" s="17">
        <v>226778.75151794689</v>
      </c>
      <c r="AE26" s="17">
        <v>0</v>
      </c>
      <c r="AF26" s="16">
        <v>0</v>
      </c>
      <c r="AG26" s="14" t="s">
        <v>42</v>
      </c>
      <c r="AH26" s="14">
        <v>100</v>
      </c>
      <c r="AI26" s="17">
        <v>0</v>
      </c>
      <c r="AJ26" s="17">
        <v>0</v>
      </c>
      <c r="AK26" s="17">
        <v>653278.84051995887</v>
      </c>
      <c r="AL26" s="17">
        <v>749478.84051995887</v>
      </c>
    </row>
    <row r="27" spans="2:38" x14ac:dyDescent="0.25">
      <c r="B27" s="14">
        <v>2009006</v>
      </c>
      <c r="C27" s="15" t="s">
        <v>75</v>
      </c>
      <c r="D27" s="14" t="s">
        <v>53</v>
      </c>
      <c r="E27" s="14">
        <v>0</v>
      </c>
      <c r="F27" s="14">
        <v>458</v>
      </c>
      <c r="G27" s="16">
        <f t="shared" si="0"/>
        <v>0</v>
      </c>
      <c r="H27" s="14" t="s">
        <v>40</v>
      </c>
      <c r="I27" s="17">
        <v>0</v>
      </c>
      <c r="J27" s="17">
        <v>218633.9839243</v>
      </c>
      <c r="K27" s="18">
        <f t="shared" si="1"/>
        <v>218633.9839243</v>
      </c>
      <c r="L27" s="18">
        <v>218633.9839243</v>
      </c>
      <c r="M27" s="17">
        <f t="shared" si="2"/>
        <v>218633.9839243</v>
      </c>
      <c r="N27" s="17">
        <v>220586.94392429999</v>
      </c>
      <c r="O27" s="17">
        <v>-1952.9599999999921</v>
      </c>
      <c r="P27" s="19">
        <v>1</v>
      </c>
      <c r="Q27" s="19">
        <v>1</v>
      </c>
      <c r="R27" s="17">
        <f t="shared" si="3"/>
        <v>218633.9839243</v>
      </c>
      <c r="S27" s="17">
        <v>0</v>
      </c>
      <c r="T27" s="14">
        <v>1</v>
      </c>
      <c r="U27" s="17">
        <f t="shared" si="4"/>
        <v>1952.9599999999919</v>
      </c>
      <c r="V27" s="19">
        <f t="shared" si="5"/>
        <v>0</v>
      </c>
      <c r="W27" s="20" t="s">
        <v>47</v>
      </c>
      <c r="X27" s="19" t="s">
        <v>47</v>
      </c>
      <c r="Y27" s="20" t="s">
        <v>47</v>
      </c>
      <c r="Z27" s="19" t="s">
        <v>47</v>
      </c>
      <c r="AA27" s="14" t="s">
        <v>41</v>
      </c>
      <c r="AB27" s="21">
        <v>0</v>
      </c>
      <c r="AE27" s="17">
        <v>0</v>
      </c>
      <c r="AG27" s="14" t="s">
        <v>42</v>
      </c>
      <c r="AI27" s="17">
        <v>0</v>
      </c>
      <c r="AK27" s="17">
        <v>220586.94392429999</v>
      </c>
      <c r="AL27" s="17">
        <v>220586.94392429999</v>
      </c>
    </row>
    <row r="28" spans="2:38" x14ac:dyDescent="0.25">
      <c r="B28" s="14">
        <v>2002017</v>
      </c>
      <c r="C28" s="15" t="s">
        <v>76</v>
      </c>
      <c r="D28" s="14" t="s">
        <v>68</v>
      </c>
      <c r="E28" s="14">
        <v>37</v>
      </c>
      <c r="F28" s="14">
        <v>16188.37</v>
      </c>
      <c r="G28" s="16">
        <f t="shared" si="0"/>
        <v>598969.69000000006</v>
      </c>
      <c r="H28" s="14" t="s">
        <v>40</v>
      </c>
      <c r="I28" s="17">
        <v>598969.69000000006</v>
      </c>
      <c r="J28" s="17">
        <v>455716.03526510717</v>
      </c>
      <c r="K28" s="18">
        <f t="shared" si="1"/>
        <v>1054685.7252651071</v>
      </c>
      <c r="L28" s="18">
        <v>1081428.3830932281</v>
      </c>
      <c r="M28" s="17">
        <f t="shared" si="2"/>
        <v>560795.65945605072</v>
      </c>
      <c r="N28" s="17">
        <v>802580.88085710711</v>
      </c>
      <c r="O28" s="17">
        <v>-342140.34959350253</v>
      </c>
      <c r="P28" s="19">
        <v>0.51856939231796129</v>
      </c>
      <c r="Q28" s="19">
        <v>0.43093778510661751</v>
      </c>
      <c r="R28" s="17">
        <f t="shared" si="3"/>
        <v>290811.46433867456</v>
      </c>
      <c r="S28" s="17">
        <v>368223.866005891</v>
      </c>
      <c r="T28" s="14">
        <v>0.74599158782064989</v>
      </c>
      <c r="U28" s="17">
        <f t="shared" si="4"/>
        <v>241785.22140105639</v>
      </c>
      <c r="V28" s="19">
        <f t="shared" si="5"/>
        <v>8.7631607211343776E-2</v>
      </c>
      <c r="W28" s="20">
        <v>21691.37515830019</v>
      </c>
      <c r="X28" s="19">
        <v>5503.0051583001932</v>
      </c>
      <c r="Y28" s="20">
        <v>33.993571670898262</v>
      </c>
      <c r="Z28" s="19">
        <v>210.93484094867</v>
      </c>
      <c r="AA28" s="14" t="s">
        <v>45</v>
      </c>
      <c r="AB28" s="21">
        <v>0</v>
      </c>
      <c r="AC28" s="19">
        <v>0</v>
      </c>
      <c r="AD28" s="17">
        <v>203611.19085710711</v>
      </c>
      <c r="AE28" s="17">
        <v>0</v>
      </c>
      <c r="AF28" s="16">
        <v>0</v>
      </c>
      <c r="AG28" s="14" t="s">
        <v>42</v>
      </c>
      <c r="AH28" s="14">
        <v>100</v>
      </c>
      <c r="AI28" s="17">
        <v>0</v>
      </c>
      <c r="AJ28" s="17">
        <v>0</v>
      </c>
      <c r="AK28" s="17">
        <v>1263435.7629322419</v>
      </c>
      <c r="AL28" s="17">
        <v>1862405.4529322421</v>
      </c>
    </row>
    <row r="29" spans="2:38" x14ac:dyDescent="0.25">
      <c r="B29" s="14">
        <v>2001005</v>
      </c>
      <c r="C29" s="15" t="s">
        <v>77</v>
      </c>
      <c r="D29" s="14" t="s">
        <v>53</v>
      </c>
      <c r="E29" s="14">
        <v>1923</v>
      </c>
      <c r="F29" s="14">
        <v>116.6</v>
      </c>
      <c r="G29" s="16">
        <f t="shared" si="0"/>
        <v>224221.8</v>
      </c>
      <c r="H29" s="14" t="s">
        <v>40</v>
      </c>
      <c r="I29" s="17">
        <v>224221.8</v>
      </c>
      <c r="J29" s="17">
        <v>129555.83610568001</v>
      </c>
      <c r="K29" s="18">
        <f t="shared" si="1"/>
        <v>353777.63610568002</v>
      </c>
      <c r="L29" s="18">
        <v>363788.63829012349</v>
      </c>
      <c r="M29" s="17">
        <f t="shared" si="2"/>
        <v>363788.63829012349</v>
      </c>
      <c r="N29" s="17">
        <v>414015.21747648</v>
      </c>
      <c r="O29" s="17">
        <v>-55699.890017578153</v>
      </c>
      <c r="P29" s="19">
        <v>1</v>
      </c>
      <c r="Q29" s="19">
        <v>1</v>
      </c>
      <c r="R29" s="17">
        <f t="shared" si="3"/>
        <v>363788.63829012349</v>
      </c>
      <c r="S29" s="17">
        <v>0</v>
      </c>
      <c r="T29" s="14">
        <v>1</v>
      </c>
      <c r="U29" s="17">
        <f t="shared" si="4"/>
        <v>50226.57918635651</v>
      </c>
      <c r="V29" s="19">
        <f t="shared" si="5"/>
        <v>0</v>
      </c>
      <c r="W29" s="20">
        <v>215.29652494876751</v>
      </c>
      <c r="X29" s="19">
        <v>98.696524948767546</v>
      </c>
      <c r="Y29" s="20">
        <v>84.645390179045933</v>
      </c>
      <c r="Z29" s="19">
        <v>84.645390179045933</v>
      </c>
      <c r="AA29" s="14" t="s">
        <v>41</v>
      </c>
      <c r="AB29" s="21">
        <v>0</v>
      </c>
      <c r="AC29" s="19">
        <v>0</v>
      </c>
      <c r="AD29" s="17">
        <v>189793.41747648001</v>
      </c>
      <c r="AE29" s="17">
        <v>0</v>
      </c>
      <c r="AF29" s="16">
        <v>0</v>
      </c>
      <c r="AG29" s="14" t="s">
        <v>42</v>
      </c>
      <c r="AH29" s="14">
        <v>99.999999999999986</v>
      </c>
      <c r="AI29" s="17">
        <v>0</v>
      </c>
      <c r="AJ29" s="17">
        <v>0</v>
      </c>
      <c r="AK29" s="17">
        <v>189793.41747648001</v>
      </c>
      <c r="AL29" s="17">
        <v>414015.21747648</v>
      </c>
    </row>
    <row r="30" spans="2:38" x14ac:dyDescent="0.25">
      <c r="B30" s="14">
        <v>2002031</v>
      </c>
      <c r="C30" s="15" t="s">
        <v>78</v>
      </c>
      <c r="D30" s="14" t="s">
        <v>68</v>
      </c>
      <c r="E30" s="14">
        <v>24</v>
      </c>
      <c r="F30" s="14">
        <v>6192.0550000000003</v>
      </c>
      <c r="G30" s="16">
        <f t="shared" si="0"/>
        <v>148609.32</v>
      </c>
      <c r="H30" s="14" t="s">
        <v>40</v>
      </c>
      <c r="I30" s="17">
        <v>148609.32</v>
      </c>
      <c r="J30" s="17">
        <v>132471.50513167999</v>
      </c>
      <c r="K30" s="18">
        <f t="shared" si="1"/>
        <v>281080.82513168</v>
      </c>
      <c r="L30" s="18">
        <v>287715.89909482119</v>
      </c>
      <c r="M30" s="17">
        <f t="shared" si="2"/>
        <v>164564.68796548079</v>
      </c>
      <c r="N30" s="17">
        <v>335877.53936062002</v>
      </c>
      <c r="O30" s="17">
        <v>-213276.27151423701</v>
      </c>
      <c r="P30" s="19">
        <v>0.5719693923179614</v>
      </c>
      <c r="Q30" s="19">
        <v>0.43093778510661751</v>
      </c>
      <c r="R30" s="17">
        <f t="shared" si="3"/>
        <v>94125.964572610974</v>
      </c>
      <c r="S30" s="17">
        <v>-63598.437244886882</v>
      </c>
      <c r="T30" s="14">
        <v>1.2837727891433619</v>
      </c>
      <c r="U30" s="17">
        <f t="shared" si="4"/>
        <v>171312.85139513924</v>
      </c>
      <c r="V30" s="19">
        <f t="shared" si="5"/>
        <v>0.14103160721134389</v>
      </c>
      <c r="W30" s="20">
        <v>13994.897473359169</v>
      </c>
      <c r="X30" s="19">
        <v>7802.8424733591673</v>
      </c>
      <c r="Y30" s="20">
        <v>126.0137785171347</v>
      </c>
      <c r="Z30" s="19">
        <v>424.46962491631382</v>
      </c>
      <c r="AA30" s="14" t="s">
        <v>41</v>
      </c>
      <c r="AB30" s="21">
        <v>0</v>
      </c>
      <c r="AC30" s="19">
        <v>0</v>
      </c>
      <c r="AD30" s="17">
        <v>187268.21936061999</v>
      </c>
      <c r="AE30" s="17">
        <v>0</v>
      </c>
      <c r="AF30" s="16">
        <v>0</v>
      </c>
      <c r="AG30" s="14" t="s">
        <v>42</v>
      </c>
      <c r="AH30" s="14">
        <v>100</v>
      </c>
      <c r="AI30" s="17">
        <v>0</v>
      </c>
      <c r="AJ30" s="17">
        <v>0</v>
      </c>
      <c r="AK30" s="17">
        <v>630801.42319468455</v>
      </c>
      <c r="AL30" s="17">
        <v>779410.74319468462</v>
      </c>
    </row>
    <row r="31" spans="2:38" x14ac:dyDescent="0.25">
      <c r="B31" s="14">
        <v>20100032</v>
      </c>
      <c r="C31" s="15" t="s">
        <v>79</v>
      </c>
      <c r="D31" s="14" t="s">
        <v>39</v>
      </c>
      <c r="E31" s="14">
        <v>12636.464601769911</v>
      </c>
      <c r="F31" s="14">
        <v>2.5</v>
      </c>
      <c r="G31" s="16">
        <f t="shared" si="0"/>
        <v>31591.161504424777</v>
      </c>
      <c r="H31" s="14" t="s">
        <v>40</v>
      </c>
      <c r="I31" s="17">
        <v>31591.161504424781</v>
      </c>
      <c r="J31" s="17">
        <v>218789.24438429999</v>
      </c>
      <c r="K31" s="18">
        <f t="shared" si="1"/>
        <v>250380.40588872478</v>
      </c>
      <c r="L31" s="18">
        <v>251790.8806366302</v>
      </c>
      <c r="M31" s="17">
        <f t="shared" si="2"/>
        <v>234215.87716819352</v>
      </c>
      <c r="N31" s="17">
        <v>218789.24438429999</v>
      </c>
      <c r="O31" s="17">
        <v>-17942.040064451841</v>
      </c>
      <c r="P31" s="19">
        <v>0.93020000000000036</v>
      </c>
      <c r="Q31" s="19">
        <v>0.8</v>
      </c>
      <c r="R31" s="17">
        <f t="shared" si="3"/>
        <v>217867.60894185369</v>
      </c>
      <c r="S31" s="17">
        <v>8250.4090630825376</v>
      </c>
      <c r="T31" s="14">
        <v>0.96827269595297794</v>
      </c>
      <c r="U31" s="17">
        <f t="shared" si="4"/>
        <v>15426.632783893525</v>
      </c>
      <c r="V31" s="19">
        <f t="shared" si="5"/>
        <v>0.13020000000000032</v>
      </c>
      <c r="W31" s="20">
        <v>17.314118408851119</v>
      </c>
      <c r="X31" s="19">
        <v>14.814118408851121</v>
      </c>
      <c r="Y31" s="20">
        <v>592.56473635404495</v>
      </c>
      <c r="Z31" s="19">
        <v>765.70592044255591</v>
      </c>
      <c r="AA31" s="14" t="s">
        <v>45</v>
      </c>
      <c r="AB31" s="21">
        <v>-1.8189894035458561E-12</v>
      </c>
      <c r="AC31" s="19">
        <v>-1.4394765156791421E-14</v>
      </c>
      <c r="AD31" s="17">
        <v>187198.0828798752</v>
      </c>
      <c r="AE31" s="17">
        <v>-4.5474735088646412E-12</v>
      </c>
      <c r="AF31" s="16">
        <v>-2.6946724408573799E-11</v>
      </c>
      <c r="AG31" s="14" t="s">
        <v>42</v>
      </c>
      <c r="AH31" s="14">
        <v>100</v>
      </c>
      <c r="AI31" s="17">
        <v>-2.4292308120392181E-15</v>
      </c>
      <c r="AJ31" s="17">
        <v>-1.4394765156791421E-14</v>
      </c>
      <c r="AK31" s="17">
        <v>241895.3939759502</v>
      </c>
      <c r="AL31" s="17">
        <v>273486.55548037501</v>
      </c>
    </row>
    <row r="32" spans="2:38" x14ac:dyDescent="0.25">
      <c r="B32" s="14">
        <v>2010013</v>
      </c>
      <c r="C32" s="15" t="s">
        <v>80</v>
      </c>
      <c r="D32" s="14" t="s">
        <v>56</v>
      </c>
      <c r="E32" s="14">
        <v>0</v>
      </c>
      <c r="F32" s="14">
        <v>168000</v>
      </c>
      <c r="G32" s="16">
        <f t="shared" si="0"/>
        <v>0</v>
      </c>
      <c r="H32" s="14" t="s">
        <v>40</v>
      </c>
      <c r="I32" s="17">
        <v>0</v>
      </c>
      <c r="J32" s="17">
        <v>160455</v>
      </c>
      <c r="K32" s="18">
        <f t="shared" si="1"/>
        <v>160455</v>
      </c>
      <c r="L32" s="18">
        <v>160455</v>
      </c>
      <c r="M32" s="17">
        <f t="shared" si="2"/>
        <v>160455</v>
      </c>
      <c r="N32" s="17">
        <v>160455</v>
      </c>
      <c r="O32" s="17">
        <v>0</v>
      </c>
      <c r="P32" s="19">
        <v>1</v>
      </c>
      <c r="Q32" s="19">
        <v>1</v>
      </c>
      <c r="R32" s="17">
        <f t="shared" si="3"/>
        <v>160455</v>
      </c>
      <c r="S32" s="17">
        <v>0</v>
      </c>
      <c r="T32" s="14">
        <v>1</v>
      </c>
      <c r="U32" s="17">
        <f t="shared" si="4"/>
        <v>0</v>
      </c>
      <c r="V32" s="19">
        <f t="shared" si="5"/>
        <v>0</v>
      </c>
      <c r="W32" s="20" t="s">
        <v>47</v>
      </c>
      <c r="X32" s="19" t="s">
        <v>47</v>
      </c>
      <c r="Y32" s="20" t="s">
        <v>47</v>
      </c>
      <c r="Z32" s="19" t="s">
        <v>47</v>
      </c>
      <c r="AA32" s="14" t="s">
        <v>41</v>
      </c>
      <c r="AB32" s="21">
        <v>0</v>
      </c>
      <c r="AE32" s="17">
        <v>0</v>
      </c>
      <c r="AG32" s="14" t="s">
        <v>42</v>
      </c>
      <c r="AI32" s="17">
        <v>0</v>
      </c>
      <c r="AK32" s="17">
        <v>160455</v>
      </c>
      <c r="AL32" s="17">
        <v>160455</v>
      </c>
    </row>
    <row r="33" spans="2:38" x14ac:dyDescent="0.25">
      <c r="B33" s="14">
        <v>2003011</v>
      </c>
      <c r="C33" s="15" t="s">
        <v>81</v>
      </c>
      <c r="D33" s="14" t="s">
        <v>56</v>
      </c>
      <c r="E33" s="14">
        <v>1</v>
      </c>
      <c r="F33" s="14">
        <v>60011.599999999991</v>
      </c>
      <c r="G33" s="16">
        <f t="shared" si="0"/>
        <v>60011.599999999991</v>
      </c>
      <c r="H33" s="14" t="s">
        <v>40</v>
      </c>
      <c r="I33" s="17">
        <v>60011.599999999991</v>
      </c>
      <c r="J33" s="17">
        <v>60761.3</v>
      </c>
      <c r="K33" s="18">
        <f t="shared" si="1"/>
        <v>120772.9</v>
      </c>
      <c r="L33" s="18">
        <v>123452.2838007363</v>
      </c>
      <c r="M33" s="17">
        <f t="shared" si="2"/>
        <v>64018.57579081232</v>
      </c>
      <c r="N33" s="17">
        <v>215648.77</v>
      </c>
      <c r="O33" s="17">
        <v>-163008.36774120881</v>
      </c>
      <c r="P33" s="19">
        <v>0.51856939231796129</v>
      </c>
      <c r="Q33" s="19">
        <v>0.43093778510661751</v>
      </c>
      <c r="R33" s="17">
        <f t="shared" si="3"/>
        <v>33198.073944902892</v>
      </c>
      <c r="S33" s="17">
        <v>-121747.3576353017</v>
      </c>
      <c r="T33" s="14">
        <v>72.409167214148368</v>
      </c>
      <c r="U33" s="17">
        <f t="shared" si="4"/>
        <v>151630.19420918767</v>
      </c>
      <c r="V33" s="19">
        <f t="shared" si="5"/>
        <v>8.7631607211343776E-2</v>
      </c>
      <c r="W33" s="20">
        <v>215648.77</v>
      </c>
      <c r="X33" s="19">
        <v>155637.17000000001</v>
      </c>
      <c r="Y33" s="20">
        <v>259.34514327230067</v>
      </c>
      <c r="Z33" s="19">
        <v>733.86780108733296</v>
      </c>
      <c r="AA33" s="14" t="s">
        <v>41</v>
      </c>
      <c r="AB33" s="21">
        <v>0</v>
      </c>
      <c r="AC33" s="19">
        <v>0</v>
      </c>
      <c r="AD33" s="17">
        <v>155637.17000000001</v>
      </c>
      <c r="AE33" s="17">
        <v>0</v>
      </c>
      <c r="AF33" s="16">
        <v>0</v>
      </c>
      <c r="AG33" s="14" t="s">
        <v>42</v>
      </c>
      <c r="AH33" s="14">
        <v>99.999999999999972</v>
      </c>
      <c r="AI33" s="17">
        <v>0</v>
      </c>
      <c r="AJ33" s="17">
        <v>0</v>
      </c>
      <c r="AK33" s="17">
        <v>440405.80931732582</v>
      </c>
      <c r="AL33" s="17">
        <v>500417.4093173258</v>
      </c>
    </row>
    <row r="34" spans="2:38" x14ac:dyDescent="0.25">
      <c r="B34" s="14">
        <v>2011008</v>
      </c>
      <c r="C34" s="15" t="s">
        <v>82</v>
      </c>
      <c r="D34" s="14" t="s">
        <v>50</v>
      </c>
      <c r="E34" s="14">
        <v>62.89</v>
      </c>
      <c r="F34" s="14">
        <v>54</v>
      </c>
      <c r="G34" s="16">
        <f t="shared" si="0"/>
        <v>3396.06</v>
      </c>
      <c r="H34" s="14" t="s">
        <v>40</v>
      </c>
      <c r="I34" s="17">
        <v>6540.5599999999986</v>
      </c>
      <c r="J34" s="17">
        <v>144451.2226366</v>
      </c>
      <c r="K34" s="18">
        <f t="shared" si="1"/>
        <v>150991.78263659999</v>
      </c>
      <c r="L34" s="18">
        <v>151283.80402099481</v>
      </c>
      <c r="M34" s="17">
        <f t="shared" si="2"/>
        <v>151283.80402099481</v>
      </c>
      <c r="N34" s="17">
        <v>144451.2226366</v>
      </c>
      <c r="O34" s="17">
        <v>-23545.400006094191</v>
      </c>
      <c r="P34" s="19">
        <v>1</v>
      </c>
      <c r="Q34" s="19">
        <v>0.8</v>
      </c>
      <c r="R34" s="17">
        <f t="shared" si="3"/>
        <v>151283.80402099481</v>
      </c>
      <c r="S34" s="17">
        <v>1708.1453460986961</v>
      </c>
      <c r="T34" s="14">
        <v>0.98883506385031983</v>
      </c>
      <c r="U34" s="17">
        <f t="shared" si="4"/>
        <v>6832.5813843948126</v>
      </c>
      <c r="V34" s="19">
        <f t="shared" si="5"/>
        <v>0.19999999999999996</v>
      </c>
      <c r="W34" s="20">
        <v>2296.8869873843219</v>
      </c>
      <c r="X34" s="19">
        <v>2242.8869873843219</v>
      </c>
      <c r="Y34" s="20">
        <v>4153.4944210820777</v>
      </c>
      <c r="Z34" s="19">
        <v>2660.6814752215409</v>
      </c>
      <c r="AA34" s="14" t="s">
        <v>45</v>
      </c>
      <c r="AB34" s="21">
        <v>-58.231481481481453</v>
      </c>
      <c r="AC34" s="19">
        <v>-48.076923076923059</v>
      </c>
      <c r="AD34" s="17">
        <v>271661.79470752593</v>
      </c>
      <c r="AE34" s="17">
        <v>-3144.4999999999991</v>
      </c>
      <c r="AF34" s="16">
        <v>-130606.6320709259</v>
      </c>
      <c r="AG34" s="14" t="s">
        <v>42</v>
      </c>
      <c r="AH34" s="14">
        <v>196.98389487357139</v>
      </c>
      <c r="AI34" s="17">
        <v>-2.280099261277484</v>
      </c>
      <c r="AJ34" s="17">
        <v>-94.703795612293916</v>
      </c>
      <c r="AK34" s="17">
        <v>174023.46829575</v>
      </c>
      <c r="AL34" s="17">
        <v>180564.02829575</v>
      </c>
    </row>
    <row r="35" spans="2:38" x14ac:dyDescent="0.25">
      <c r="B35" s="14">
        <v>2010009</v>
      </c>
      <c r="C35" s="15" t="s">
        <v>83</v>
      </c>
      <c r="D35" s="14" t="s">
        <v>44</v>
      </c>
      <c r="E35" s="14">
        <v>414.59790804597702</v>
      </c>
      <c r="F35" s="14">
        <v>290</v>
      </c>
      <c r="G35" s="16">
        <f t="shared" si="0"/>
        <v>120233.39333333334</v>
      </c>
      <c r="H35" s="14" t="s">
        <v>40</v>
      </c>
      <c r="I35" s="17">
        <v>120233.3933333333</v>
      </c>
      <c r="J35" s="17">
        <v>200550.55753876001</v>
      </c>
      <c r="K35" s="18">
        <f t="shared" si="1"/>
        <v>320783.95087209332</v>
      </c>
      <c r="L35" s="18">
        <v>326152.10313607048</v>
      </c>
      <c r="M35" s="17">
        <f t="shared" si="2"/>
        <v>326152.10313607048</v>
      </c>
      <c r="N35" s="17">
        <v>249564.27753876001</v>
      </c>
      <c r="O35" s="17">
        <v>9129.0388314933807</v>
      </c>
      <c r="P35" s="19">
        <v>1</v>
      </c>
      <c r="Q35" s="19">
        <v>0.8</v>
      </c>
      <c r="R35" s="17">
        <f t="shared" si="3"/>
        <v>326152.10313607048</v>
      </c>
      <c r="S35" s="17">
        <v>19146.95639932761</v>
      </c>
      <c r="T35" s="14">
        <v>0.94454964219975013</v>
      </c>
      <c r="U35" s="17">
        <f t="shared" si="4"/>
        <v>76587.825597310468</v>
      </c>
      <c r="V35" s="19">
        <f t="shared" si="5"/>
        <v>0.19999999999999996</v>
      </c>
      <c r="W35" s="20">
        <v>601.942925170487</v>
      </c>
      <c r="X35" s="19">
        <v>311.942925170487</v>
      </c>
      <c r="Y35" s="20">
        <v>107.5665259208576</v>
      </c>
      <c r="Z35" s="19">
        <v>159.4581574010721</v>
      </c>
      <c r="AA35" s="14" t="s">
        <v>45</v>
      </c>
      <c r="AB35" s="21">
        <v>1.13686837721616E-13</v>
      </c>
      <c r="AC35" s="19">
        <v>2.7420986820080319E-14</v>
      </c>
      <c r="AD35" s="17">
        <v>129330.8842054266</v>
      </c>
      <c r="AE35" s="17">
        <v>3.2969182939268649E-11</v>
      </c>
      <c r="AF35" s="16">
        <v>3.5463804712263368E-11</v>
      </c>
      <c r="AG35" s="14" t="s">
        <v>42</v>
      </c>
      <c r="AH35" s="14">
        <v>100</v>
      </c>
      <c r="AI35" s="17">
        <v>2.5492119026187939E-14</v>
      </c>
      <c r="AJ35" s="17">
        <v>2.7420986820080319E-14</v>
      </c>
      <c r="AK35" s="17">
        <v>191721.9535901167</v>
      </c>
      <c r="AL35" s="17">
        <v>311955.34692345001</v>
      </c>
    </row>
    <row r="36" spans="2:38" x14ac:dyDescent="0.25">
      <c r="B36" s="14">
        <v>2001004</v>
      </c>
      <c r="C36" s="15" t="s">
        <v>84</v>
      </c>
      <c r="D36" s="14" t="s">
        <v>53</v>
      </c>
      <c r="E36" s="14">
        <v>7560</v>
      </c>
      <c r="F36" s="14">
        <v>18</v>
      </c>
      <c r="G36" s="16">
        <f t="shared" si="0"/>
        <v>136080</v>
      </c>
      <c r="H36" s="14" t="s">
        <v>40</v>
      </c>
      <c r="I36" s="17">
        <v>136080</v>
      </c>
      <c r="J36" s="17">
        <v>100473.99</v>
      </c>
      <c r="K36" s="18">
        <f t="shared" si="1"/>
        <v>236553.99</v>
      </c>
      <c r="L36" s="18">
        <v>242629.6578309561</v>
      </c>
      <c r="M36" s="17">
        <f t="shared" si="2"/>
        <v>242629.6578309561</v>
      </c>
      <c r="N36" s="17">
        <v>263822.08975228551</v>
      </c>
      <c r="O36" s="17">
        <v>-24514.17912839245</v>
      </c>
      <c r="P36" s="19">
        <v>1</v>
      </c>
      <c r="Q36" s="19">
        <v>1</v>
      </c>
      <c r="R36" s="17">
        <f t="shared" si="3"/>
        <v>242629.6578309561</v>
      </c>
      <c r="S36" s="17">
        <v>0</v>
      </c>
      <c r="T36" s="14">
        <v>1</v>
      </c>
      <c r="U36" s="17">
        <f t="shared" si="4"/>
        <v>21192.431921329407</v>
      </c>
      <c r="V36" s="19">
        <f t="shared" si="5"/>
        <v>0</v>
      </c>
      <c r="W36" s="20">
        <v>34.897101819085393</v>
      </c>
      <c r="X36" s="19">
        <v>16.897101819085389</v>
      </c>
      <c r="Y36" s="20">
        <v>93.872787883807689</v>
      </c>
      <c r="Z36" s="19">
        <v>93.872787883807689</v>
      </c>
      <c r="AA36" s="14" t="s">
        <v>41</v>
      </c>
      <c r="AB36" s="21">
        <v>0</v>
      </c>
      <c r="AC36" s="19">
        <v>0</v>
      </c>
      <c r="AD36" s="17">
        <v>127742.08975228549</v>
      </c>
      <c r="AE36" s="17">
        <v>0</v>
      </c>
      <c r="AF36" s="16">
        <v>0</v>
      </c>
      <c r="AG36" s="14" t="s">
        <v>42</v>
      </c>
      <c r="AH36" s="14">
        <v>100</v>
      </c>
      <c r="AI36" s="17">
        <v>0</v>
      </c>
      <c r="AJ36" s="17">
        <v>0</v>
      </c>
      <c r="AK36" s="17">
        <v>127742.08975228549</v>
      </c>
      <c r="AL36" s="17">
        <v>263822.08975228551</v>
      </c>
    </row>
    <row r="37" spans="2:38" x14ac:dyDescent="0.25">
      <c r="B37" s="14">
        <v>2005007</v>
      </c>
      <c r="C37" s="15" t="s">
        <v>85</v>
      </c>
      <c r="D37" s="14" t="s">
        <v>50</v>
      </c>
      <c r="E37" s="14">
        <v>0</v>
      </c>
      <c r="F37" s="14">
        <v>124.51</v>
      </c>
      <c r="G37" s="16">
        <f t="shared" si="0"/>
        <v>0</v>
      </c>
      <c r="H37" s="14" t="s">
        <v>40</v>
      </c>
      <c r="I37" s="17">
        <v>0</v>
      </c>
      <c r="J37" s="17">
        <v>90258.784253999998</v>
      </c>
      <c r="K37" s="18">
        <f t="shared" si="1"/>
        <v>90258.784253999998</v>
      </c>
      <c r="L37" s="18">
        <v>90258.784253999998</v>
      </c>
      <c r="M37" s="17">
        <f t="shared" si="2"/>
        <v>90258.784253999998</v>
      </c>
      <c r="N37" s="17">
        <v>116432.51511424</v>
      </c>
      <c r="O37" s="17">
        <v>-26173.730860240001</v>
      </c>
      <c r="P37" s="19">
        <v>1</v>
      </c>
      <c r="Q37" s="19">
        <v>1</v>
      </c>
      <c r="R37" s="17">
        <f t="shared" si="3"/>
        <v>90258.784253999998</v>
      </c>
      <c r="S37" s="17">
        <v>0</v>
      </c>
      <c r="T37" s="14">
        <v>1</v>
      </c>
      <c r="U37" s="17">
        <f t="shared" si="4"/>
        <v>26173.730860240001</v>
      </c>
      <c r="V37" s="19">
        <f t="shared" si="5"/>
        <v>0</v>
      </c>
      <c r="W37" s="20" t="s">
        <v>47</v>
      </c>
      <c r="X37" s="19" t="s">
        <v>47</v>
      </c>
      <c r="Y37" s="20" t="s">
        <v>47</v>
      </c>
      <c r="Z37" s="19" t="s">
        <v>47</v>
      </c>
      <c r="AA37" s="14" t="s">
        <v>41</v>
      </c>
      <c r="AB37" s="21">
        <v>0</v>
      </c>
      <c r="AE37" s="17">
        <v>0</v>
      </c>
      <c r="AG37" s="14" t="s">
        <v>42</v>
      </c>
      <c r="AI37" s="17">
        <v>0</v>
      </c>
      <c r="AK37" s="17">
        <v>116432.51511424</v>
      </c>
      <c r="AL37" s="17">
        <v>116432.51511424</v>
      </c>
    </row>
    <row r="38" spans="2:38" x14ac:dyDescent="0.25">
      <c r="B38" s="14">
        <v>2011017</v>
      </c>
      <c r="C38" s="15" t="s">
        <v>86</v>
      </c>
      <c r="D38" s="14" t="s">
        <v>44</v>
      </c>
      <c r="E38" s="14">
        <v>74.211680371352799</v>
      </c>
      <c r="F38" s="14">
        <v>754</v>
      </c>
      <c r="G38" s="16">
        <f t="shared" si="0"/>
        <v>55955.607000000011</v>
      </c>
      <c r="H38" s="14" t="s">
        <v>40</v>
      </c>
      <c r="I38" s="17">
        <v>55955.607000000011</v>
      </c>
      <c r="J38" s="17">
        <v>17425.04</v>
      </c>
      <c r="K38" s="18">
        <f t="shared" si="1"/>
        <v>73380.647000000012</v>
      </c>
      <c r="L38" s="18">
        <v>75878.939779332184</v>
      </c>
      <c r="M38" s="17">
        <f t="shared" si="2"/>
        <v>75878.939779332184</v>
      </c>
      <c r="N38" s="17">
        <v>161974.38639999999</v>
      </c>
      <c r="O38" s="17">
        <v>-102308.29737952859</v>
      </c>
      <c r="P38" s="19">
        <v>1</v>
      </c>
      <c r="Q38" s="19">
        <v>0.8</v>
      </c>
      <c r="R38" s="17">
        <f t="shared" si="3"/>
        <v>75878.939779332184</v>
      </c>
      <c r="S38" s="17">
        <v>-21523.861655166951</v>
      </c>
      <c r="T38" s="14">
        <v>1.395986215050584</v>
      </c>
      <c r="U38" s="17">
        <f t="shared" si="4"/>
        <v>86095.446620667804</v>
      </c>
      <c r="V38" s="19">
        <f t="shared" si="5"/>
        <v>0.19999999999999996</v>
      </c>
      <c r="W38" s="20">
        <v>2182.5996337703918</v>
      </c>
      <c r="X38" s="19">
        <v>1428.5996337703921</v>
      </c>
      <c r="Y38" s="20">
        <v>189.4694474496541</v>
      </c>
      <c r="Z38" s="19">
        <v>261.8368093120676</v>
      </c>
      <c r="AA38" s="14" t="s">
        <v>41</v>
      </c>
      <c r="AB38" s="21">
        <v>0</v>
      </c>
      <c r="AC38" s="19">
        <v>0</v>
      </c>
      <c r="AD38" s="17">
        <v>106018.7794</v>
      </c>
      <c r="AE38" s="17">
        <v>0</v>
      </c>
      <c r="AF38" s="16">
        <v>0</v>
      </c>
      <c r="AG38" s="14" t="s">
        <v>42</v>
      </c>
      <c r="AH38" s="14">
        <v>99.999999999999986</v>
      </c>
      <c r="AI38" s="17">
        <v>0</v>
      </c>
      <c r="AJ38" s="17">
        <v>0</v>
      </c>
      <c r="AK38" s="17">
        <v>146512.37599999999</v>
      </c>
      <c r="AL38" s="17">
        <v>202467.98300000001</v>
      </c>
    </row>
    <row r="39" spans="2:38" x14ac:dyDescent="0.25">
      <c r="B39" s="14">
        <v>2007008</v>
      </c>
      <c r="C39" s="15" t="s">
        <v>87</v>
      </c>
      <c r="D39" s="14" t="s">
        <v>56</v>
      </c>
      <c r="E39" s="14">
        <v>1</v>
      </c>
      <c r="F39" s="14">
        <v>25000</v>
      </c>
      <c r="G39" s="16">
        <f t="shared" si="0"/>
        <v>25000</v>
      </c>
      <c r="H39" s="14" t="s">
        <v>40</v>
      </c>
      <c r="I39" s="17">
        <v>25000</v>
      </c>
      <c r="J39" s="17">
        <v>130452.1299999999</v>
      </c>
      <c r="K39" s="18">
        <f t="shared" si="1"/>
        <v>155452.12999999989</v>
      </c>
      <c r="L39" s="18">
        <v>156568.32411944371</v>
      </c>
      <c r="M39" s="17">
        <f t="shared" si="2"/>
        <v>156568.32411944369</v>
      </c>
      <c r="N39" s="17">
        <v>130540.3799999999</v>
      </c>
      <c r="O39" s="17">
        <v>490.50340021797462</v>
      </c>
      <c r="P39" s="19">
        <v>0.99999999999999989</v>
      </c>
      <c r="Q39" s="19">
        <v>0.84</v>
      </c>
      <c r="R39" s="17">
        <f t="shared" si="3"/>
        <v>156568.32411944366</v>
      </c>
      <c r="S39" s="17">
        <v>4957.7036417988129</v>
      </c>
      <c r="T39" s="14">
        <v>0.96930709118206648</v>
      </c>
      <c r="U39" s="17">
        <f t="shared" si="4"/>
        <v>26027.944119443782</v>
      </c>
      <c r="V39" s="19">
        <f t="shared" si="5"/>
        <v>0.15999999999999992</v>
      </c>
      <c r="W39" s="20">
        <v>130540.3799999999</v>
      </c>
      <c r="X39" s="19">
        <v>105540.3799999999</v>
      </c>
      <c r="Y39" s="20">
        <v>422.1615199999996</v>
      </c>
      <c r="Z39" s="19">
        <v>521.62085714285672</v>
      </c>
      <c r="AA39" s="14" t="s">
        <v>45</v>
      </c>
      <c r="AB39" s="21">
        <v>0</v>
      </c>
      <c r="AC39" s="19">
        <v>0</v>
      </c>
      <c r="AD39" s="17">
        <v>105540.3799999999</v>
      </c>
      <c r="AE39" s="17">
        <v>0</v>
      </c>
      <c r="AF39" s="16">
        <v>0</v>
      </c>
      <c r="AG39" s="14" t="s">
        <v>42</v>
      </c>
      <c r="AH39" s="14">
        <v>100</v>
      </c>
      <c r="AI39" s="17">
        <v>0</v>
      </c>
      <c r="AJ39" s="17">
        <v>0</v>
      </c>
      <c r="AK39" s="17">
        <v>130405.2142857142</v>
      </c>
      <c r="AL39" s="17">
        <v>155405.2142857142</v>
      </c>
    </row>
    <row r="40" spans="2:38" x14ac:dyDescent="0.25">
      <c r="B40" s="14">
        <v>2007022</v>
      </c>
      <c r="C40" s="15" t="s">
        <v>88</v>
      </c>
      <c r="D40" s="14" t="s">
        <v>56</v>
      </c>
      <c r="E40" s="14">
        <v>0</v>
      </c>
      <c r="F40" s="14">
        <v>30000</v>
      </c>
      <c r="G40" s="16">
        <f t="shared" si="0"/>
        <v>0</v>
      </c>
      <c r="H40" s="14" t="s">
        <v>40</v>
      </c>
      <c r="I40" s="17">
        <v>0</v>
      </c>
      <c r="J40" s="17">
        <v>105178.21</v>
      </c>
      <c r="K40" s="18">
        <f t="shared" si="1"/>
        <v>105178.21</v>
      </c>
      <c r="L40" s="18">
        <v>105178.21</v>
      </c>
      <c r="M40" s="17">
        <f t="shared" si="2"/>
        <v>105178.21</v>
      </c>
      <c r="N40" s="17">
        <v>105178.21</v>
      </c>
      <c r="O40" s="17">
        <v>0</v>
      </c>
      <c r="P40" s="19">
        <v>1</v>
      </c>
      <c r="Q40" s="19">
        <v>1</v>
      </c>
      <c r="R40" s="17">
        <f t="shared" si="3"/>
        <v>105178.21</v>
      </c>
      <c r="S40" s="17">
        <v>0</v>
      </c>
      <c r="T40" s="14">
        <v>1</v>
      </c>
      <c r="U40" s="17">
        <f t="shared" si="4"/>
        <v>0</v>
      </c>
      <c r="V40" s="19">
        <f t="shared" si="5"/>
        <v>0</v>
      </c>
      <c r="W40" s="20" t="s">
        <v>47</v>
      </c>
      <c r="X40" s="19" t="s">
        <v>47</v>
      </c>
      <c r="Y40" s="20" t="s">
        <v>47</v>
      </c>
      <c r="Z40" s="19" t="s">
        <v>47</v>
      </c>
      <c r="AA40" s="14" t="s">
        <v>41</v>
      </c>
      <c r="AB40" s="21">
        <v>0</v>
      </c>
      <c r="AE40" s="17">
        <v>0</v>
      </c>
      <c r="AG40" s="14" t="s">
        <v>42</v>
      </c>
      <c r="AI40" s="17">
        <v>0</v>
      </c>
      <c r="AK40" s="17">
        <v>105178.21</v>
      </c>
      <c r="AL40" s="17">
        <v>105178.21</v>
      </c>
    </row>
    <row r="41" spans="2:38" x14ac:dyDescent="0.25">
      <c r="B41" s="14">
        <v>2003007</v>
      </c>
      <c r="C41" s="15" t="s">
        <v>89</v>
      </c>
      <c r="D41" s="14" t="s">
        <v>68</v>
      </c>
      <c r="E41" s="14">
        <v>37</v>
      </c>
      <c r="F41" s="14">
        <v>1500</v>
      </c>
      <c r="G41" s="16">
        <f t="shared" si="0"/>
        <v>55500</v>
      </c>
      <c r="H41" s="14" t="s">
        <v>40</v>
      </c>
      <c r="I41" s="17">
        <v>55500</v>
      </c>
      <c r="J41" s="17">
        <v>35998.51</v>
      </c>
      <c r="K41" s="18">
        <f t="shared" si="1"/>
        <v>91498.510000000009</v>
      </c>
      <c r="L41" s="18">
        <v>93976.460945165076</v>
      </c>
      <c r="M41" s="17">
        <f t="shared" si="2"/>
        <v>48733.316244526875</v>
      </c>
      <c r="N41" s="17">
        <v>157045.18014340001</v>
      </c>
      <c r="O41" s="17">
        <v>-117064.93473777969</v>
      </c>
      <c r="P41" s="19">
        <v>0.51856939231796129</v>
      </c>
      <c r="Q41" s="19">
        <v>0.43093778510661751</v>
      </c>
      <c r="R41" s="17">
        <f t="shared" si="3"/>
        <v>25271.606190563332</v>
      </c>
      <c r="S41" s="17">
        <v>-83283.541796078236</v>
      </c>
      <c r="T41" s="14">
        <v>8.7886628183465252</v>
      </c>
      <c r="U41" s="17">
        <f t="shared" si="4"/>
        <v>108311.86389887313</v>
      </c>
      <c r="V41" s="19">
        <f t="shared" si="5"/>
        <v>8.7631607211343776E-2</v>
      </c>
      <c r="W41" s="20">
        <v>4244.4643282000006</v>
      </c>
      <c r="X41" s="19">
        <v>2744.4643282000011</v>
      </c>
      <c r="Y41" s="20">
        <v>182.96428854666669</v>
      </c>
      <c r="Z41" s="19">
        <v>556.62445560827075</v>
      </c>
      <c r="AA41" s="14" t="s">
        <v>41</v>
      </c>
      <c r="AB41" s="21">
        <v>0</v>
      </c>
      <c r="AC41" s="19">
        <v>0</v>
      </c>
      <c r="AD41" s="17">
        <v>101545.18014339999</v>
      </c>
      <c r="AE41" s="17">
        <v>0</v>
      </c>
      <c r="AF41" s="16">
        <v>0</v>
      </c>
      <c r="AG41" s="14" t="s">
        <v>42</v>
      </c>
      <c r="AH41" s="14">
        <v>100</v>
      </c>
      <c r="AI41" s="17">
        <v>0</v>
      </c>
      <c r="AJ41" s="17">
        <v>0</v>
      </c>
      <c r="AK41" s="17">
        <v>308926.57286259031</v>
      </c>
      <c r="AL41" s="17">
        <v>364426.57286259031</v>
      </c>
    </row>
    <row r="42" spans="2:38" x14ac:dyDescent="0.25">
      <c r="B42" s="14">
        <v>2001056</v>
      </c>
      <c r="C42" s="15" t="s">
        <v>90</v>
      </c>
      <c r="D42" s="14" t="s">
        <v>56</v>
      </c>
      <c r="E42" s="14">
        <v>37</v>
      </c>
      <c r="F42" s="14">
        <v>1500</v>
      </c>
      <c r="G42" s="16">
        <f t="shared" si="0"/>
        <v>55500</v>
      </c>
      <c r="H42" s="14" t="s">
        <v>40</v>
      </c>
      <c r="I42" s="17">
        <v>55500</v>
      </c>
      <c r="J42" s="17">
        <v>93086.890000000014</v>
      </c>
      <c r="K42" s="18">
        <f t="shared" si="1"/>
        <v>148586.89000000001</v>
      </c>
      <c r="L42" s="18">
        <v>151064.84094516511</v>
      </c>
      <c r="M42" s="17">
        <f t="shared" si="2"/>
        <v>149127.49594409572</v>
      </c>
      <c r="N42" s="17">
        <v>155968.96000000011</v>
      </c>
      <c r="O42" s="17">
        <v>-6257.1307696975709</v>
      </c>
      <c r="P42" s="19">
        <v>0.98717540766635015</v>
      </c>
      <c r="Q42" s="19">
        <v>1</v>
      </c>
      <c r="R42" s="17">
        <f t="shared" si="3"/>
        <v>147214.99660287466</v>
      </c>
      <c r="S42" s="17">
        <v>0</v>
      </c>
      <c r="T42" s="14">
        <v>1</v>
      </c>
      <c r="U42" s="17">
        <f t="shared" si="4"/>
        <v>6841.464055904391</v>
      </c>
      <c r="V42" s="19">
        <f t="shared" si="5"/>
        <v>1.2824592333649854E-2</v>
      </c>
      <c r="W42" s="20">
        <v>4215.3772972973002</v>
      </c>
      <c r="X42" s="19">
        <v>2715.3772972973002</v>
      </c>
      <c r="Y42" s="20">
        <v>181.02515315315341</v>
      </c>
      <c r="Z42" s="19">
        <v>181.02515315315341</v>
      </c>
      <c r="AA42" s="14" t="s">
        <v>41</v>
      </c>
      <c r="AB42" s="21">
        <v>0</v>
      </c>
      <c r="AC42" s="19">
        <v>0</v>
      </c>
      <c r="AD42" s="17">
        <v>100468.96000000009</v>
      </c>
      <c r="AE42" s="17">
        <v>0</v>
      </c>
      <c r="AF42" s="16">
        <v>0</v>
      </c>
      <c r="AG42" s="14" t="s">
        <v>42</v>
      </c>
      <c r="AH42" s="14">
        <v>100</v>
      </c>
      <c r="AI42" s="17">
        <v>0</v>
      </c>
      <c r="AJ42" s="17">
        <v>0</v>
      </c>
      <c r="AK42" s="17">
        <v>100468.96000000009</v>
      </c>
      <c r="AL42" s="17">
        <v>155968.96000000011</v>
      </c>
    </row>
    <row r="43" spans="2:38" x14ac:dyDescent="0.25">
      <c r="B43" s="14">
        <v>2001049</v>
      </c>
      <c r="C43" s="15" t="s">
        <v>91</v>
      </c>
      <c r="D43" s="14" t="s">
        <v>56</v>
      </c>
      <c r="E43" s="14">
        <v>27</v>
      </c>
      <c r="F43" s="14">
        <v>2650</v>
      </c>
      <c r="G43" s="16">
        <f t="shared" si="0"/>
        <v>71550</v>
      </c>
      <c r="H43" s="14" t="s">
        <v>40</v>
      </c>
      <c r="I43" s="17">
        <v>71550</v>
      </c>
      <c r="J43" s="17">
        <v>4126.25</v>
      </c>
      <c r="K43" s="18">
        <f t="shared" si="1"/>
        <v>75676.25</v>
      </c>
      <c r="L43" s="18">
        <v>78870.797569847942</v>
      </c>
      <c r="M43" s="17">
        <f t="shared" si="2"/>
        <v>78870.797569847942</v>
      </c>
      <c r="N43" s="17">
        <v>162520.41</v>
      </c>
      <c r="O43" s="17">
        <v>-85396.166021167301</v>
      </c>
      <c r="P43" s="19">
        <v>1</v>
      </c>
      <c r="Q43" s="19">
        <v>1</v>
      </c>
      <c r="R43" s="17">
        <f t="shared" si="3"/>
        <v>78870.797569847942</v>
      </c>
      <c r="S43" s="17">
        <v>0</v>
      </c>
      <c r="T43" s="14">
        <v>1</v>
      </c>
      <c r="U43" s="17">
        <f t="shared" si="4"/>
        <v>83649.612430152061</v>
      </c>
      <c r="V43" s="19">
        <f t="shared" si="5"/>
        <v>0</v>
      </c>
      <c r="W43" s="20">
        <v>6019.2744444444443</v>
      </c>
      <c r="X43" s="19">
        <v>3369.2744444444438</v>
      </c>
      <c r="Y43" s="20">
        <v>127.1424318658281</v>
      </c>
      <c r="Z43" s="19">
        <v>127.1424318658281</v>
      </c>
      <c r="AA43" s="14" t="s">
        <v>41</v>
      </c>
      <c r="AB43" s="21">
        <v>0</v>
      </c>
      <c r="AC43" s="19">
        <v>0</v>
      </c>
      <c r="AD43" s="17">
        <v>90970.409999999989</v>
      </c>
      <c r="AE43" s="17">
        <v>0</v>
      </c>
      <c r="AF43" s="16">
        <v>0</v>
      </c>
      <c r="AG43" s="14" t="s">
        <v>42</v>
      </c>
      <c r="AH43" s="14">
        <v>100</v>
      </c>
      <c r="AI43" s="17">
        <v>0</v>
      </c>
      <c r="AJ43" s="17">
        <v>0</v>
      </c>
      <c r="AK43" s="17">
        <v>90970.41</v>
      </c>
      <c r="AL43" s="17">
        <v>162520.41</v>
      </c>
    </row>
    <row r="44" spans="2:38" x14ac:dyDescent="0.25">
      <c r="B44" s="14">
        <v>2011016</v>
      </c>
      <c r="C44" s="15" t="s">
        <v>92</v>
      </c>
      <c r="D44" s="14" t="s">
        <v>44</v>
      </c>
      <c r="E44" s="14">
        <v>81.376372231740589</v>
      </c>
      <c r="F44" s="14">
        <v>630.36</v>
      </c>
      <c r="G44" s="16">
        <f t="shared" si="0"/>
        <v>51296.409999999996</v>
      </c>
      <c r="H44" s="14" t="s">
        <v>40</v>
      </c>
      <c r="I44" s="17">
        <v>51296.41</v>
      </c>
      <c r="J44" s="17">
        <v>140848.16491122</v>
      </c>
      <c r="K44" s="18">
        <f t="shared" si="1"/>
        <v>192144.57491122</v>
      </c>
      <c r="L44" s="18">
        <v>194434.84495884299</v>
      </c>
      <c r="M44" s="17">
        <f t="shared" si="2"/>
        <v>194434.84495884299</v>
      </c>
      <c r="N44" s="17">
        <v>140848.16491122</v>
      </c>
      <c r="O44" s="17">
        <v>13749.000276537059</v>
      </c>
      <c r="P44" s="19">
        <v>1</v>
      </c>
      <c r="Q44" s="19">
        <v>0.8</v>
      </c>
      <c r="R44" s="17">
        <f t="shared" si="3"/>
        <v>194434.84495884299</v>
      </c>
      <c r="S44" s="17">
        <v>13396.67001190572</v>
      </c>
      <c r="T44" s="14">
        <v>0.93554071905893943</v>
      </c>
      <c r="U44" s="17">
        <f t="shared" si="4"/>
        <v>53586.680047622998</v>
      </c>
      <c r="V44" s="19">
        <f t="shared" si="5"/>
        <v>0.19999999999999996</v>
      </c>
      <c r="W44" s="20">
        <v>1730.8238380314849</v>
      </c>
      <c r="X44" s="19">
        <v>1100.463838031485</v>
      </c>
      <c r="Y44" s="20">
        <v>174.57704137817831</v>
      </c>
      <c r="Z44" s="19">
        <v>243.22130172272281</v>
      </c>
      <c r="AA44" s="14" t="s">
        <v>45</v>
      </c>
      <c r="AB44" s="21">
        <v>-1.4210854715202001E-14</v>
      </c>
      <c r="AC44" s="19">
        <v>-1.7463121450945071E-14</v>
      </c>
      <c r="AD44" s="17">
        <v>89551.754911220021</v>
      </c>
      <c r="AE44" s="17">
        <v>-8.9579543782747353E-12</v>
      </c>
      <c r="AF44" s="16">
        <v>-1.563853172159902E-11</v>
      </c>
      <c r="AG44" s="14" t="s">
        <v>42</v>
      </c>
      <c r="AH44" s="14">
        <v>100</v>
      </c>
      <c r="AI44" s="17">
        <v>-1.0003103107421501E-14</v>
      </c>
      <c r="AJ44" s="17">
        <v>-1.7463121450945081E-14</v>
      </c>
      <c r="AK44" s="17">
        <v>124763.796139025</v>
      </c>
      <c r="AL44" s="17">
        <v>176060.20613902499</v>
      </c>
    </row>
    <row r="45" spans="2:38" x14ac:dyDescent="0.25">
      <c r="B45" s="14">
        <v>2007002</v>
      </c>
      <c r="C45" s="15" t="s">
        <v>93</v>
      </c>
      <c r="D45" s="14" t="s">
        <v>3</v>
      </c>
      <c r="E45" s="14">
        <v>0</v>
      </c>
      <c r="F45" s="14">
        <v>95705.17</v>
      </c>
      <c r="G45" s="16">
        <f t="shared" si="0"/>
        <v>0</v>
      </c>
      <c r="H45" s="14" t="s">
        <v>40</v>
      </c>
      <c r="I45" s="17">
        <v>0</v>
      </c>
      <c r="J45" s="17">
        <v>80990.55</v>
      </c>
      <c r="K45" s="18">
        <f t="shared" si="1"/>
        <v>80990.55</v>
      </c>
      <c r="L45" s="18">
        <v>80990.55</v>
      </c>
      <c r="M45" s="17">
        <f t="shared" si="2"/>
        <v>80990.55</v>
      </c>
      <c r="N45" s="17">
        <v>89384.290000000008</v>
      </c>
      <c r="O45" s="17">
        <v>-8393.7400000000052</v>
      </c>
      <c r="P45" s="19">
        <v>1</v>
      </c>
      <c r="Q45" s="19">
        <v>1</v>
      </c>
      <c r="R45" s="17">
        <f t="shared" si="3"/>
        <v>80990.55</v>
      </c>
      <c r="S45" s="17">
        <v>0</v>
      </c>
      <c r="T45" s="14">
        <v>1</v>
      </c>
      <c r="U45" s="17">
        <f t="shared" si="4"/>
        <v>8393.7400000000052</v>
      </c>
      <c r="V45" s="19">
        <f t="shared" si="5"/>
        <v>0</v>
      </c>
      <c r="W45" s="20" t="s">
        <v>47</v>
      </c>
      <c r="X45" s="19" t="s">
        <v>47</v>
      </c>
      <c r="Y45" s="20" t="s">
        <v>47</v>
      </c>
      <c r="Z45" s="19" t="s">
        <v>47</v>
      </c>
      <c r="AA45" s="14" t="s">
        <v>41</v>
      </c>
      <c r="AB45" s="21">
        <v>0</v>
      </c>
      <c r="AE45" s="17">
        <v>0</v>
      </c>
      <c r="AG45" s="14" t="s">
        <v>42</v>
      </c>
      <c r="AI45" s="17">
        <v>0</v>
      </c>
      <c r="AK45" s="17">
        <v>89384.290000000008</v>
      </c>
      <c r="AL45" s="17">
        <v>89384.290000000008</v>
      </c>
    </row>
    <row r="46" spans="2:38" x14ac:dyDescent="0.25">
      <c r="B46" s="14">
        <v>2003010</v>
      </c>
      <c r="C46" s="15" t="s">
        <v>94</v>
      </c>
      <c r="D46" s="14" t="s">
        <v>56</v>
      </c>
      <c r="E46" s="14">
        <v>1</v>
      </c>
      <c r="F46" s="14">
        <v>61666.666666666657</v>
      </c>
      <c r="G46" s="16">
        <f t="shared" si="0"/>
        <v>61666.666666666657</v>
      </c>
      <c r="H46" s="14" t="s">
        <v>40</v>
      </c>
      <c r="I46" s="17">
        <v>61666.666666666657</v>
      </c>
      <c r="J46" s="17">
        <v>92756.199999999983</v>
      </c>
      <c r="K46" s="18">
        <f t="shared" si="1"/>
        <v>154422.86666666664</v>
      </c>
      <c r="L46" s="18">
        <v>157176.1454946278</v>
      </c>
      <c r="M46" s="17">
        <f t="shared" si="2"/>
        <v>81506.738256028606</v>
      </c>
      <c r="N46" s="17">
        <v>148702.7099999999</v>
      </c>
      <c r="O46" s="17">
        <v>-81544.86168478035</v>
      </c>
      <c r="P46" s="19">
        <v>0.51856939231796129</v>
      </c>
      <c r="Q46" s="19">
        <v>0.43093778510661751</v>
      </c>
      <c r="R46" s="17">
        <f t="shared" si="3"/>
        <v>42266.899727247881</v>
      </c>
      <c r="S46" s="17">
        <v>11189.34597284425</v>
      </c>
      <c r="T46" s="14">
        <v>0.93354133394368399</v>
      </c>
      <c r="U46" s="17">
        <f t="shared" si="4"/>
        <v>67195.971743971299</v>
      </c>
      <c r="V46" s="19">
        <f t="shared" si="5"/>
        <v>8.7631607211343776E-2</v>
      </c>
      <c r="W46" s="20">
        <v>148702.7099999999</v>
      </c>
      <c r="X46" s="19">
        <v>87036.043333333248</v>
      </c>
      <c r="Y46" s="20">
        <v>141.13952972972959</v>
      </c>
      <c r="Z46" s="19">
        <v>459.56924192681248</v>
      </c>
      <c r="AA46" s="14" t="s">
        <v>45</v>
      </c>
      <c r="AB46" s="21">
        <v>0</v>
      </c>
      <c r="AC46" s="19">
        <v>0</v>
      </c>
      <c r="AD46" s="17">
        <v>87036.043333333248</v>
      </c>
      <c r="AE46" s="17">
        <v>0</v>
      </c>
      <c r="AF46" s="16">
        <v>0</v>
      </c>
      <c r="AG46" s="14" t="s">
        <v>42</v>
      </c>
      <c r="AH46" s="14">
        <v>99.999999999999972</v>
      </c>
      <c r="AI46" s="17">
        <v>0</v>
      </c>
      <c r="AJ46" s="17">
        <v>0</v>
      </c>
      <c r="AK46" s="17">
        <v>283401.03252153442</v>
      </c>
      <c r="AL46" s="17">
        <v>345067.69918820099</v>
      </c>
    </row>
    <row r="47" spans="2:38" x14ac:dyDescent="0.25">
      <c r="B47" s="14">
        <v>2014020</v>
      </c>
      <c r="C47" s="15" t="s">
        <v>95</v>
      </c>
      <c r="D47" s="14" t="s">
        <v>56</v>
      </c>
      <c r="E47" s="14">
        <v>0</v>
      </c>
      <c r="F47" s="14">
        <v>74278.75</v>
      </c>
      <c r="G47" s="16">
        <f t="shared" si="0"/>
        <v>0</v>
      </c>
      <c r="H47" s="14" t="s">
        <v>40</v>
      </c>
      <c r="I47" s="17">
        <v>0</v>
      </c>
      <c r="J47" s="17">
        <v>85096.99</v>
      </c>
      <c r="K47" s="18">
        <f t="shared" si="1"/>
        <v>85096.99</v>
      </c>
      <c r="L47" s="18">
        <v>85096.99</v>
      </c>
      <c r="M47" s="17">
        <f t="shared" si="2"/>
        <v>85096.99</v>
      </c>
      <c r="N47" s="17">
        <v>85096.99</v>
      </c>
      <c r="O47" s="17">
        <v>0</v>
      </c>
      <c r="P47" s="19">
        <v>1</v>
      </c>
      <c r="Q47" s="19">
        <v>1</v>
      </c>
      <c r="R47" s="17">
        <f t="shared" si="3"/>
        <v>85096.99</v>
      </c>
      <c r="S47" s="17">
        <v>0</v>
      </c>
      <c r="T47" s="14">
        <v>1</v>
      </c>
      <c r="U47" s="17">
        <f t="shared" si="4"/>
        <v>0</v>
      </c>
      <c r="V47" s="19">
        <f t="shared" si="5"/>
        <v>0</v>
      </c>
      <c r="W47" s="20" t="s">
        <v>47</v>
      </c>
      <c r="X47" s="19" t="s">
        <v>47</v>
      </c>
      <c r="Y47" s="20" t="s">
        <v>47</v>
      </c>
      <c r="Z47" s="19" t="s">
        <v>47</v>
      </c>
      <c r="AA47" s="14" t="s">
        <v>41</v>
      </c>
      <c r="AB47" s="21">
        <v>0</v>
      </c>
      <c r="AE47" s="17">
        <v>0</v>
      </c>
      <c r="AG47" s="14" t="s">
        <v>42</v>
      </c>
      <c r="AI47" s="17">
        <v>0</v>
      </c>
      <c r="AK47" s="17">
        <v>85096.99</v>
      </c>
      <c r="AL47" s="17">
        <v>85096.99</v>
      </c>
    </row>
    <row r="48" spans="2:38" x14ac:dyDescent="0.25">
      <c r="B48" s="14">
        <v>2002011</v>
      </c>
      <c r="C48" s="15" t="s">
        <v>96</v>
      </c>
      <c r="D48" s="14" t="s">
        <v>68</v>
      </c>
      <c r="E48" s="14">
        <v>37</v>
      </c>
      <c r="F48" s="14">
        <v>7589.84</v>
      </c>
      <c r="G48" s="16">
        <f t="shared" si="0"/>
        <v>280824.08</v>
      </c>
      <c r="H48" s="14" t="s">
        <v>40</v>
      </c>
      <c r="I48" s="17">
        <v>280824.08</v>
      </c>
      <c r="J48" s="17">
        <v>194993.79427852621</v>
      </c>
      <c r="K48" s="18">
        <f t="shared" si="1"/>
        <v>475817.87427852623</v>
      </c>
      <c r="L48" s="18">
        <v>488356.04174629389</v>
      </c>
      <c r="M48" s="17">
        <f t="shared" si="2"/>
        <v>253246.49580318056</v>
      </c>
      <c r="N48" s="17">
        <v>360571.29393856687</v>
      </c>
      <c r="O48" s="17">
        <v>-152740.0461197948</v>
      </c>
      <c r="P48" s="19">
        <v>0.51856939231796129</v>
      </c>
      <c r="Q48" s="19">
        <v>0.43093778510661751</v>
      </c>
      <c r="R48" s="17">
        <f t="shared" si="3"/>
        <v>131325.88143530849</v>
      </c>
      <c r="S48" s="17">
        <v>168742.38957502061</v>
      </c>
      <c r="T48" s="14">
        <v>0.74320074203234965</v>
      </c>
      <c r="U48" s="17">
        <f t="shared" si="4"/>
        <v>107324.79813538631</v>
      </c>
      <c r="V48" s="19">
        <f t="shared" si="5"/>
        <v>8.7631607211343776E-2</v>
      </c>
      <c r="W48" s="20">
        <v>9745.1701064477529</v>
      </c>
      <c r="X48" s="19">
        <v>2155.3301064477532</v>
      </c>
      <c r="Y48" s="20">
        <v>28.397569730689359</v>
      </c>
      <c r="Z48" s="19">
        <v>197.9492032682229</v>
      </c>
      <c r="AA48" s="14" t="s">
        <v>45</v>
      </c>
      <c r="AB48" s="21">
        <v>0</v>
      </c>
      <c r="AC48" s="19">
        <v>0</v>
      </c>
      <c r="AD48" s="17">
        <v>79747.213938566856</v>
      </c>
      <c r="AE48" s="17">
        <v>0</v>
      </c>
      <c r="AF48" s="16">
        <v>0</v>
      </c>
      <c r="AG48" s="14" t="s">
        <v>42</v>
      </c>
      <c r="AH48" s="14">
        <v>99.999999999999929</v>
      </c>
      <c r="AI48" s="17">
        <v>0</v>
      </c>
      <c r="AJ48" s="17">
        <v>0</v>
      </c>
      <c r="AK48" s="17">
        <v>555889.02894531703</v>
      </c>
      <c r="AL48" s="17">
        <v>836713.10894531698</v>
      </c>
    </row>
    <row r="49" spans="2:38" x14ac:dyDescent="0.25">
      <c r="B49" s="14">
        <v>2002010</v>
      </c>
      <c r="C49" s="15" t="s">
        <v>97</v>
      </c>
      <c r="D49" s="14" t="s">
        <v>68</v>
      </c>
      <c r="E49" s="14">
        <v>37</v>
      </c>
      <c r="F49" s="14">
        <v>700</v>
      </c>
      <c r="G49" s="16">
        <f t="shared" si="0"/>
        <v>25900</v>
      </c>
      <c r="H49" s="14" t="s">
        <v>40</v>
      </c>
      <c r="I49" s="17">
        <v>25900</v>
      </c>
      <c r="J49" s="17">
        <v>74346.408810708119</v>
      </c>
      <c r="K49" s="18">
        <f t="shared" si="1"/>
        <v>100246.40881070812</v>
      </c>
      <c r="L49" s="18">
        <v>101402.7859184518</v>
      </c>
      <c r="M49" s="17">
        <f t="shared" si="2"/>
        <v>52584.381073079872</v>
      </c>
      <c r="N49" s="17">
        <v>100238.8698525043</v>
      </c>
      <c r="O49" s="17">
        <v>-56782.200397415123</v>
      </c>
      <c r="P49" s="19">
        <v>0.51856939231796129</v>
      </c>
      <c r="Q49" s="19">
        <v>0.43093778510661751</v>
      </c>
      <c r="R49" s="17">
        <f t="shared" si="3"/>
        <v>27268.650538483136</v>
      </c>
      <c r="S49" s="17">
        <v>1536.975121070456</v>
      </c>
      <c r="T49" s="14">
        <v>0.98506917924085369</v>
      </c>
      <c r="U49" s="17">
        <f t="shared" si="4"/>
        <v>47654.488779424428</v>
      </c>
      <c r="V49" s="19">
        <f t="shared" si="5"/>
        <v>8.7631607211343776E-2</v>
      </c>
      <c r="W49" s="20">
        <v>2709.1586446622782</v>
      </c>
      <c r="X49" s="19">
        <v>2009.158644662278</v>
      </c>
      <c r="Y49" s="20">
        <v>287.02266352318259</v>
      </c>
      <c r="Z49" s="19">
        <v>798.0940564945588</v>
      </c>
      <c r="AA49" s="14" t="s">
        <v>45</v>
      </c>
      <c r="AB49" s="21">
        <v>0</v>
      </c>
      <c r="AC49" s="19">
        <v>0</v>
      </c>
      <c r="AD49" s="17">
        <v>74338.8698525043</v>
      </c>
      <c r="AE49" s="17">
        <v>0</v>
      </c>
      <c r="AF49" s="16">
        <v>0</v>
      </c>
      <c r="AG49" s="14" t="s">
        <v>42</v>
      </c>
      <c r="AH49" s="14">
        <v>99.999999999999972</v>
      </c>
      <c r="AI49" s="17">
        <v>0</v>
      </c>
      <c r="AJ49" s="17">
        <v>0</v>
      </c>
      <c r="AK49" s="17">
        <v>206706.36063209071</v>
      </c>
      <c r="AL49" s="17">
        <v>232606.36063209071</v>
      </c>
    </row>
    <row r="50" spans="2:38" x14ac:dyDescent="0.25">
      <c r="B50" s="14">
        <v>2010012</v>
      </c>
      <c r="C50" s="15" t="s">
        <v>98</v>
      </c>
      <c r="D50" s="14" t="s">
        <v>68</v>
      </c>
      <c r="E50" s="14">
        <v>6</v>
      </c>
      <c r="F50" s="14">
        <v>3600</v>
      </c>
      <c r="G50" s="16">
        <f t="shared" si="0"/>
        <v>21600</v>
      </c>
      <c r="H50" s="14" t="s">
        <v>40</v>
      </c>
      <c r="I50" s="17">
        <v>21600</v>
      </c>
      <c r="J50" s="17">
        <v>81282.679999999978</v>
      </c>
      <c r="K50" s="18">
        <f t="shared" si="1"/>
        <v>102882.67999999998</v>
      </c>
      <c r="L50" s="18">
        <v>103847.0717191994</v>
      </c>
      <c r="M50" s="17">
        <f t="shared" si="2"/>
        <v>103847.0717191994</v>
      </c>
      <c r="N50" s="17">
        <v>95534.459999999948</v>
      </c>
      <c r="O50" s="17">
        <v>-12857.129915249179</v>
      </c>
      <c r="P50" s="19">
        <v>1</v>
      </c>
      <c r="Q50" s="19">
        <v>0.8</v>
      </c>
      <c r="R50" s="17">
        <f t="shared" si="3"/>
        <v>103847.0717191994</v>
      </c>
      <c r="S50" s="17">
        <v>2078.15292979985</v>
      </c>
      <c r="T50" s="14">
        <v>0.98038094385273999</v>
      </c>
      <c r="U50" s="17">
        <f t="shared" si="4"/>
        <v>8312.6117191994563</v>
      </c>
      <c r="V50" s="19">
        <f t="shared" si="5"/>
        <v>0.19999999999999996</v>
      </c>
      <c r="W50" s="20">
        <v>15922.409999999991</v>
      </c>
      <c r="X50" s="19">
        <v>12322.409999999991</v>
      </c>
      <c r="Y50" s="20">
        <v>342.2891666666664</v>
      </c>
      <c r="Z50" s="19">
        <v>452.86145833333302</v>
      </c>
      <c r="AA50" s="14" t="s">
        <v>45</v>
      </c>
      <c r="AB50" s="21">
        <v>0</v>
      </c>
      <c r="AC50" s="19">
        <v>0</v>
      </c>
      <c r="AD50" s="17">
        <v>73934.459999999948</v>
      </c>
      <c r="AE50" s="17">
        <v>0</v>
      </c>
      <c r="AF50" s="16">
        <v>0</v>
      </c>
      <c r="AG50" s="14" t="s">
        <v>42</v>
      </c>
      <c r="AH50" s="14">
        <v>100</v>
      </c>
      <c r="AI50" s="17">
        <v>0</v>
      </c>
      <c r="AJ50" s="17">
        <v>0</v>
      </c>
      <c r="AK50" s="17">
        <v>97818.074999999924</v>
      </c>
      <c r="AL50" s="17">
        <v>119418.0749999999</v>
      </c>
    </row>
    <row r="51" spans="2:38" x14ac:dyDescent="0.25">
      <c r="B51" s="14">
        <v>2010005</v>
      </c>
      <c r="C51" s="15" t="s">
        <v>99</v>
      </c>
      <c r="D51" s="14" t="s">
        <v>44</v>
      </c>
      <c r="E51" s="14">
        <v>246.213751922607</v>
      </c>
      <c r="F51" s="14">
        <v>9.4600000000000009</v>
      </c>
      <c r="G51" s="16">
        <f t="shared" si="0"/>
        <v>2329.1820931878624</v>
      </c>
      <c r="H51" s="14" t="s">
        <v>40</v>
      </c>
      <c r="I51" s="17">
        <v>2329.1820931878619</v>
      </c>
      <c r="J51" s="17">
        <v>74558.100000000006</v>
      </c>
      <c r="K51" s="18">
        <f t="shared" si="1"/>
        <v>76887.282093187867</v>
      </c>
      <c r="L51" s="18">
        <v>76991.274867409069</v>
      </c>
      <c r="M51" s="17">
        <f t="shared" si="2"/>
        <v>76991.274867409069</v>
      </c>
      <c r="N51" s="17">
        <v>74558.100000000006</v>
      </c>
      <c r="O51" s="17">
        <v>-13008.248400364429</v>
      </c>
      <c r="P51" s="19">
        <v>1</v>
      </c>
      <c r="Q51" s="19">
        <v>0.8</v>
      </c>
      <c r="R51" s="17">
        <f t="shared" si="3"/>
        <v>76991.274867409069</v>
      </c>
      <c r="S51" s="17">
        <v>608.29371685226215</v>
      </c>
      <c r="T51" s="14">
        <v>0.99216111986251898</v>
      </c>
      <c r="U51" s="17">
        <f t="shared" si="4"/>
        <v>2433.1748674090632</v>
      </c>
      <c r="V51" s="19">
        <f t="shared" si="5"/>
        <v>0.19999999999999996</v>
      </c>
      <c r="W51" s="20">
        <v>302.81858514318913</v>
      </c>
      <c r="X51" s="19">
        <v>293.35858514318909</v>
      </c>
      <c r="Y51" s="20">
        <v>3101.042126249356</v>
      </c>
      <c r="Z51" s="19">
        <v>3901.302657811696</v>
      </c>
      <c r="AA51" s="14" t="s">
        <v>45</v>
      </c>
      <c r="AB51" s="21">
        <v>5.6843418860808009E-14</v>
      </c>
      <c r="AC51" s="19">
        <v>2.3087020289051831E-14</v>
      </c>
      <c r="AD51" s="17">
        <v>72228.91790681213</v>
      </c>
      <c r="AE51" s="17">
        <v>5.3773874242324387E-13</v>
      </c>
      <c r="AF51" s="16">
        <v>1.6675504931708309E-11</v>
      </c>
      <c r="AG51" s="14" t="s">
        <v>42</v>
      </c>
      <c r="AH51" s="14">
        <v>99.999999999999972</v>
      </c>
      <c r="AI51" s="17">
        <v>7.4449231416843359E-16</v>
      </c>
      <c r="AJ51" s="17">
        <v>2.3087020289051831E-14</v>
      </c>
      <c r="AK51" s="17">
        <v>90868.442906812139</v>
      </c>
      <c r="AL51" s="17">
        <v>93197.625</v>
      </c>
    </row>
    <row r="52" spans="2:38" x14ac:dyDescent="0.25">
      <c r="B52" s="14">
        <v>2001001</v>
      </c>
      <c r="C52" s="15" t="s">
        <v>100</v>
      </c>
      <c r="D52" s="14" t="s">
        <v>53</v>
      </c>
      <c r="E52" s="14">
        <v>395</v>
      </c>
      <c r="F52" s="14">
        <v>747.97</v>
      </c>
      <c r="G52" s="16">
        <f t="shared" si="0"/>
        <v>295448.15000000002</v>
      </c>
      <c r="H52" s="14" t="s">
        <v>40</v>
      </c>
      <c r="I52" s="17">
        <v>295448.15000000002</v>
      </c>
      <c r="J52" s="17">
        <v>312575.33587259991</v>
      </c>
      <c r="K52" s="18">
        <f t="shared" si="1"/>
        <v>608023.48587259999</v>
      </c>
      <c r="L52" s="18">
        <v>621214.585377821</v>
      </c>
      <c r="M52" s="17">
        <f t="shared" si="2"/>
        <v>444168.42854514206</v>
      </c>
      <c r="N52" s="17">
        <v>367067.85269099998</v>
      </c>
      <c r="O52" s="17">
        <v>327.68895494437311</v>
      </c>
      <c r="P52" s="19">
        <v>0.71500000000000008</v>
      </c>
      <c r="Q52" s="19">
        <v>0.59799999999999998</v>
      </c>
      <c r="R52" s="17">
        <f t="shared" si="3"/>
        <v>317580.42640977661</v>
      </c>
      <c r="S52" s="17">
        <v>170847.80357876609</v>
      </c>
      <c r="T52" s="14">
        <v>0.78430006782189199</v>
      </c>
      <c r="U52" s="17">
        <f t="shared" si="4"/>
        <v>77100.57585414208</v>
      </c>
      <c r="V52" s="19">
        <f t="shared" si="5"/>
        <v>0.1170000000000001</v>
      </c>
      <c r="W52" s="20">
        <v>929.28570301518982</v>
      </c>
      <c r="X52" s="19">
        <v>181.3157030151898</v>
      </c>
      <c r="Y52" s="20">
        <v>24.241039482223862</v>
      </c>
      <c r="Z52" s="19">
        <v>107.7609355890031</v>
      </c>
      <c r="AA52" s="14" t="s">
        <v>45</v>
      </c>
      <c r="AB52" s="21">
        <v>0</v>
      </c>
      <c r="AC52" s="19">
        <v>0</v>
      </c>
      <c r="AD52" s="17">
        <v>71619.702690999969</v>
      </c>
      <c r="AE52" s="17">
        <v>0</v>
      </c>
      <c r="AF52" s="16">
        <v>0</v>
      </c>
      <c r="AG52" s="14" t="s">
        <v>42</v>
      </c>
      <c r="AH52" s="14">
        <v>100</v>
      </c>
      <c r="AI52" s="17">
        <v>0</v>
      </c>
      <c r="AJ52" s="17">
        <v>0</v>
      </c>
      <c r="AK52" s="17">
        <v>318377.69062040129</v>
      </c>
      <c r="AL52" s="17">
        <v>613825.84062040132</v>
      </c>
    </row>
    <row r="53" spans="2:38" x14ac:dyDescent="0.25">
      <c r="B53" s="14">
        <v>2003015</v>
      </c>
      <c r="C53" s="15" t="s">
        <v>101</v>
      </c>
      <c r="D53" s="14" t="s">
        <v>56</v>
      </c>
      <c r="E53" s="14">
        <v>1</v>
      </c>
      <c r="F53" s="14">
        <v>61197.599999999999</v>
      </c>
      <c r="G53" s="16">
        <f t="shared" si="0"/>
        <v>61197.599999999999</v>
      </c>
      <c r="H53" s="14" t="s">
        <v>40</v>
      </c>
      <c r="I53" s="17">
        <v>61197.599999999999</v>
      </c>
      <c r="J53" s="17">
        <v>57482.2</v>
      </c>
      <c r="K53" s="18">
        <f t="shared" si="1"/>
        <v>118679.79999999999</v>
      </c>
      <c r="L53" s="18">
        <v>121412.1360497628</v>
      </c>
      <c r="M53" s="17">
        <f t="shared" si="2"/>
        <v>62960.617611351139</v>
      </c>
      <c r="N53" s="17">
        <v>132571.46</v>
      </c>
      <c r="O53" s="17">
        <v>-80821.298752972609</v>
      </c>
      <c r="P53" s="19">
        <v>0.51856939231796129</v>
      </c>
      <c r="Q53" s="19">
        <v>0.43093778510661751</v>
      </c>
      <c r="R53" s="17">
        <f t="shared" si="3"/>
        <v>32649.449214681892</v>
      </c>
      <c r="S53" s="17">
        <v>-14736.116960047149</v>
      </c>
      <c r="T53" s="14">
        <v>1.1381389846170951</v>
      </c>
      <c r="U53" s="17">
        <f t="shared" si="4"/>
        <v>69610.84238864886</v>
      </c>
      <c r="V53" s="19">
        <f t="shared" si="5"/>
        <v>8.7631607211343776E-2</v>
      </c>
      <c r="W53" s="20">
        <v>132571.46</v>
      </c>
      <c r="X53" s="19">
        <v>71373.859999999986</v>
      </c>
      <c r="Y53" s="20">
        <v>116.6285279161274</v>
      </c>
      <c r="Z53" s="19">
        <v>402.69095772730122</v>
      </c>
      <c r="AA53" s="14" t="s">
        <v>41</v>
      </c>
      <c r="AB53" s="21">
        <v>0</v>
      </c>
      <c r="AC53" s="19">
        <v>0</v>
      </c>
      <c r="AD53" s="17">
        <v>71373.859999999986</v>
      </c>
      <c r="AE53" s="17">
        <v>0</v>
      </c>
      <c r="AF53" s="16">
        <v>0</v>
      </c>
      <c r="AG53" s="14" t="s">
        <v>42</v>
      </c>
      <c r="AH53" s="14">
        <v>99.999999999999957</v>
      </c>
      <c r="AI53" s="17">
        <v>0</v>
      </c>
      <c r="AJ53" s="17">
        <v>0</v>
      </c>
      <c r="AK53" s="17">
        <v>246437.20154612279</v>
      </c>
      <c r="AL53" s="17">
        <v>307634.80154612282</v>
      </c>
    </row>
    <row r="54" spans="2:38" x14ac:dyDescent="0.25">
      <c r="B54" s="14">
        <v>2010001</v>
      </c>
      <c r="C54" s="15" t="s">
        <v>102</v>
      </c>
      <c r="D54" s="14" t="s">
        <v>56</v>
      </c>
      <c r="E54" s="14">
        <v>0</v>
      </c>
      <c r="F54" s="14">
        <v>70000</v>
      </c>
      <c r="G54" s="16">
        <f t="shared" si="0"/>
        <v>0</v>
      </c>
      <c r="H54" s="14" t="s">
        <v>40</v>
      </c>
      <c r="I54" s="17">
        <v>0</v>
      </c>
      <c r="J54" s="17">
        <v>67414.44</v>
      </c>
      <c r="K54" s="18">
        <f t="shared" si="1"/>
        <v>67414.44</v>
      </c>
      <c r="L54" s="18">
        <v>67414.44</v>
      </c>
      <c r="M54" s="17">
        <f t="shared" si="2"/>
        <v>67414.44</v>
      </c>
      <c r="N54" s="17">
        <v>67414.44</v>
      </c>
      <c r="O54" s="17">
        <v>0</v>
      </c>
      <c r="P54" s="19">
        <v>1</v>
      </c>
      <c r="Q54" s="19">
        <v>1</v>
      </c>
      <c r="R54" s="17">
        <f t="shared" si="3"/>
        <v>67414.44</v>
      </c>
      <c r="S54" s="17">
        <v>0</v>
      </c>
      <c r="T54" s="14">
        <v>1</v>
      </c>
      <c r="U54" s="17">
        <f t="shared" si="4"/>
        <v>0</v>
      </c>
      <c r="V54" s="19">
        <f t="shared" si="5"/>
        <v>0</v>
      </c>
      <c r="W54" s="20" t="s">
        <v>47</v>
      </c>
      <c r="X54" s="19" t="s">
        <v>47</v>
      </c>
      <c r="Y54" s="20" t="s">
        <v>47</v>
      </c>
      <c r="Z54" s="19" t="s">
        <v>47</v>
      </c>
      <c r="AA54" s="14" t="s">
        <v>41</v>
      </c>
      <c r="AB54" s="21">
        <v>0</v>
      </c>
      <c r="AE54" s="17">
        <v>0</v>
      </c>
      <c r="AG54" s="14" t="s">
        <v>42</v>
      </c>
      <c r="AI54" s="17">
        <v>0</v>
      </c>
      <c r="AK54" s="17">
        <v>67414.44</v>
      </c>
      <c r="AL54" s="17">
        <v>67414.44</v>
      </c>
    </row>
    <row r="55" spans="2:38" x14ac:dyDescent="0.25">
      <c r="B55" s="14">
        <v>2006001</v>
      </c>
      <c r="C55" s="15" t="s">
        <v>103</v>
      </c>
      <c r="D55" s="14" t="s">
        <v>56</v>
      </c>
      <c r="E55" s="14">
        <v>0</v>
      </c>
      <c r="F55" s="14">
        <v>63948</v>
      </c>
      <c r="G55" s="16">
        <f t="shared" si="0"/>
        <v>0</v>
      </c>
      <c r="H55" s="14" t="s">
        <v>40</v>
      </c>
      <c r="I55" s="17">
        <v>0</v>
      </c>
      <c r="J55" s="17">
        <v>64390.49</v>
      </c>
      <c r="K55" s="18">
        <f t="shared" si="1"/>
        <v>64390.49</v>
      </c>
      <c r="L55" s="18">
        <v>64390.49</v>
      </c>
      <c r="M55" s="17">
        <f t="shared" si="2"/>
        <v>64390.49</v>
      </c>
      <c r="N55" s="17">
        <v>66830.883000000002</v>
      </c>
      <c r="O55" s="17">
        <v>-2440.3930000000041</v>
      </c>
      <c r="P55" s="19">
        <v>1</v>
      </c>
      <c r="Q55" s="19">
        <v>1</v>
      </c>
      <c r="R55" s="17">
        <f t="shared" si="3"/>
        <v>64390.49</v>
      </c>
      <c r="S55" s="17">
        <v>0</v>
      </c>
      <c r="T55" s="14">
        <v>1</v>
      </c>
      <c r="U55" s="17">
        <f t="shared" si="4"/>
        <v>2440.3930000000037</v>
      </c>
      <c r="V55" s="19">
        <f t="shared" si="5"/>
        <v>0</v>
      </c>
      <c r="W55" s="20" t="s">
        <v>47</v>
      </c>
      <c r="X55" s="19" t="s">
        <v>47</v>
      </c>
      <c r="Y55" s="20" t="s">
        <v>47</v>
      </c>
      <c r="Z55" s="19" t="s">
        <v>47</v>
      </c>
      <c r="AA55" s="14" t="s">
        <v>41</v>
      </c>
      <c r="AB55" s="21">
        <v>0</v>
      </c>
      <c r="AE55" s="17">
        <v>0</v>
      </c>
      <c r="AG55" s="14" t="s">
        <v>42</v>
      </c>
      <c r="AI55" s="17">
        <v>0</v>
      </c>
      <c r="AK55" s="17">
        <v>66830.883000000002</v>
      </c>
      <c r="AL55" s="17">
        <v>66830.883000000002</v>
      </c>
    </row>
    <row r="56" spans="2:38" x14ac:dyDescent="0.25">
      <c r="B56" s="14">
        <v>2009008</v>
      </c>
      <c r="C56" s="15" t="s">
        <v>104</v>
      </c>
      <c r="D56" s="14" t="s">
        <v>3</v>
      </c>
      <c r="E56" s="14">
        <v>0</v>
      </c>
      <c r="F56" s="14">
        <v>280</v>
      </c>
      <c r="G56" s="16">
        <f t="shared" si="0"/>
        <v>0</v>
      </c>
      <c r="H56" s="14" t="s">
        <v>40</v>
      </c>
      <c r="I56" s="17">
        <v>0</v>
      </c>
      <c r="J56" s="17">
        <v>63631.220980397673</v>
      </c>
      <c r="K56" s="18">
        <f t="shared" si="1"/>
        <v>63631.220980397673</v>
      </c>
      <c r="L56" s="18">
        <v>63631.220980397673</v>
      </c>
      <c r="M56" s="17">
        <f t="shared" si="2"/>
        <v>63631.220980397673</v>
      </c>
      <c r="N56" s="17">
        <v>63631.220980397673</v>
      </c>
      <c r="O56" s="17">
        <v>0</v>
      </c>
      <c r="P56" s="19">
        <v>1</v>
      </c>
      <c r="Q56" s="19">
        <v>1</v>
      </c>
      <c r="R56" s="17">
        <f t="shared" si="3"/>
        <v>63631.220980397673</v>
      </c>
      <c r="S56" s="17">
        <v>0</v>
      </c>
      <c r="T56" s="14">
        <v>1</v>
      </c>
      <c r="U56" s="17">
        <f t="shared" si="4"/>
        <v>0</v>
      </c>
      <c r="V56" s="19">
        <f t="shared" si="5"/>
        <v>0</v>
      </c>
      <c r="W56" s="20" t="s">
        <v>47</v>
      </c>
      <c r="X56" s="19" t="s">
        <v>47</v>
      </c>
      <c r="Y56" s="20" t="s">
        <v>47</v>
      </c>
      <c r="Z56" s="19" t="s">
        <v>47</v>
      </c>
      <c r="AA56" s="14" t="s">
        <v>41</v>
      </c>
      <c r="AB56" s="21">
        <v>0</v>
      </c>
      <c r="AE56" s="17">
        <v>0</v>
      </c>
      <c r="AG56" s="14" t="s">
        <v>42</v>
      </c>
      <c r="AI56" s="17">
        <v>0</v>
      </c>
      <c r="AK56" s="17">
        <v>63631.220980397673</v>
      </c>
      <c r="AL56" s="17">
        <v>63631.220980397673</v>
      </c>
    </row>
    <row r="57" spans="2:38" x14ac:dyDescent="0.25">
      <c r="B57" s="14">
        <v>2006002</v>
      </c>
      <c r="C57" s="15" t="s">
        <v>105</v>
      </c>
      <c r="D57" s="14" t="s">
        <v>106</v>
      </c>
      <c r="E57" s="14">
        <v>16</v>
      </c>
      <c r="F57" s="14">
        <v>1200</v>
      </c>
      <c r="G57" s="16">
        <f t="shared" si="0"/>
        <v>19200</v>
      </c>
      <c r="H57" s="14" t="s">
        <v>40</v>
      </c>
      <c r="I57" s="17">
        <v>19200</v>
      </c>
      <c r="J57" s="17">
        <v>62397.941052043752</v>
      </c>
      <c r="K57" s="18">
        <f t="shared" si="1"/>
        <v>81597.941052043752</v>
      </c>
      <c r="L57" s="18">
        <v>82455.178135776529</v>
      </c>
      <c r="M57" s="17">
        <f t="shared" si="2"/>
        <v>79701.175186041597</v>
      </c>
      <c r="N57" s="17">
        <v>81660.641052043749</v>
      </c>
      <c r="O57" s="17">
        <v>-7851.30802045358</v>
      </c>
      <c r="P57" s="19">
        <v>0.96660000000000001</v>
      </c>
      <c r="Q57" s="19">
        <v>0.9</v>
      </c>
      <c r="R57" s="17">
        <f t="shared" si="3"/>
        <v>77039.15593482781</v>
      </c>
      <c r="S57" s="17">
        <v>88.281898192537483</v>
      </c>
      <c r="T57" s="14">
        <v>0.99893047979626481</v>
      </c>
      <c r="U57" s="17">
        <f t="shared" si="4"/>
        <v>1959.4658660021523</v>
      </c>
      <c r="V57" s="19">
        <f t="shared" si="5"/>
        <v>6.6599999999999993E-2</v>
      </c>
      <c r="W57" s="20">
        <v>5103.7900657527343</v>
      </c>
      <c r="X57" s="19">
        <v>3903.7900657527339</v>
      </c>
      <c r="Y57" s="20">
        <v>325.31583881272792</v>
      </c>
      <c r="Z57" s="19">
        <v>372.57315423636419</v>
      </c>
      <c r="AA57" s="14" t="s">
        <v>45</v>
      </c>
      <c r="AB57" s="21">
        <v>0</v>
      </c>
      <c r="AC57" s="19">
        <v>0</v>
      </c>
      <c r="AD57" s="17">
        <v>62460.641052043749</v>
      </c>
      <c r="AE57" s="17">
        <v>0</v>
      </c>
      <c r="AF57" s="16">
        <v>0</v>
      </c>
      <c r="AG57" s="14" t="s">
        <v>42</v>
      </c>
      <c r="AH57" s="14">
        <v>100</v>
      </c>
      <c r="AI57" s="17">
        <v>0</v>
      </c>
      <c r="AJ57" s="17">
        <v>0</v>
      </c>
      <c r="AK57" s="17">
        <v>71534.045613381939</v>
      </c>
      <c r="AL57" s="17">
        <v>90734.045613381939</v>
      </c>
    </row>
    <row r="58" spans="2:38" x14ac:dyDescent="0.25">
      <c r="B58" s="14">
        <v>2011012</v>
      </c>
      <c r="C58" s="15" t="s">
        <v>107</v>
      </c>
      <c r="D58" s="14" t="s">
        <v>50</v>
      </c>
      <c r="E58" s="14">
        <v>1057.125992162451</v>
      </c>
      <c r="F58" s="14">
        <v>28.07</v>
      </c>
      <c r="G58" s="16">
        <f t="shared" si="0"/>
        <v>29673.526600000001</v>
      </c>
      <c r="H58" s="14" t="s">
        <v>40</v>
      </c>
      <c r="I58" s="17">
        <v>29673.526600000001</v>
      </c>
      <c r="J58" s="17">
        <v>86251.90540170396</v>
      </c>
      <c r="K58" s="18">
        <f t="shared" si="1"/>
        <v>115925.43200170396</v>
      </c>
      <c r="L58" s="18">
        <v>117250.28863746701</v>
      </c>
      <c r="M58" s="17">
        <f t="shared" si="2"/>
        <v>117250.28863746701</v>
      </c>
      <c r="N58" s="17">
        <v>86251.90540170396</v>
      </c>
      <c r="O58" s="17">
        <v>6998.3661329648603</v>
      </c>
      <c r="P58" s="19">
        <v>1</v>
      </c>
      <c r="Q58" s="19">
        <v>0.8</v>
      </c>
      <c r="R58" s="17">
        <f t="shared" si="3"/>
        <v>117250.28863746701</v>
      </c>
      <c r="S58" s="17">
        <v>7749.595808940765</v>
      </c>
      <c r="T58" s="14">
        <v>0.93800317621682838</v>
      </c>
      <c r="U58" s="17">
        <f t="shared" si="4"/>
        <v>30998.383235763045</v>
      </c>
      <c r="V58" s="19">
        <f t="shared" si="5"/>
        <v>0.19999999999999996</v>
      </c>
      <c r="W58" s="20">
        <v>81.590941894511118</v>
      </c>
      <c r="X58" s="19">
        <v>53.520941894511118</v>
      </c>
      <c r="Y58" s="20">
        <v>190.66954718386569</v>
      </c>
      <c r="Z58" s="19">
        <v>263.33693397983222</v>
      </c>
      <c r="AA58" s="14" t="s">
        <v>45</v>
      </c>
      <c r="AB58" s="21">
        <v>0</v>
      </c>
      <c r="AC58" s="19">
        <v>0</v>
      </c>
      <c r="AD58" s="17">
        <v>56578.378801703962</v>
      </c>
      <c r="AE58" s="17">
        <v>0</v>
      </c>
      <c r="AF58" s="16">
        <v>0</v>
      </c>
      <c r="AG58" s="14" t="s">
        <v>42</v>
      </c>
      <c r="AH58" s="14">
        <v>99.999999999999986</v>
      </c>
      <c r="AI58" s="17">
        <v>0</v>
      </c>
      <c r="AJ58" s="17">
        <v>0</v>
      </c>
      <c r="AK58" s="17">
        <v>78141.355152129952</v>
      </c>
      <c r="AL58" s="17">
        <v>107814.88175212991</v>
      </c>
    </row>
    <row r="59" spans="2:38" x14ac:dyDescent="0.25">
      <c r="B59" s="14">
        <v>2001053</v>
      </c>
      <c r="C59" s="15" t="s">
        <v>108</v>
      </c>
      <c r="D59" s="14" t="s">
        <v>68</v>
      </c>
      <c r="E59" s="14">
        <v>0</v>
      </c>
      <c r="F59" s="14">
        <v>12000</v>
      </c>
      <c r="G59" s="16">
        <f t="shared" si="0"/>
        <v>0</v>
      </c>
      <c r="H59" s="14" t="s">
        <v>40</v>
      </c>
      <c r="I59" s="17">
        <v>0</v>
      </c>
      <c r="J59" s="17">
        <v>55853.8</v>
      </c>
      <c r="K59" s="18">
        <f t="shared" si="1"/>
        <v>55853.8</v>
      </c>
      <c r="L59" s="18">
        <v>55853.8</v>
      </c>
      <c r="M59" s="17">
        <f t="shared" si="2"/>
        <v>55853.8</v>
      </c>
      <c r="N59" s="17">
        <v>55853.8</v>
      </c>
      <c r="O59" s="17">
        <v>0</v>
      </c>
      <c r="P59" s="19">
        <v>1</v>
      </c>
      <c r="Q59" s="19">
        <v>1</v>
      </c>
      <c r="R59" s="17">
        <f t="shared" si="3"/>
        <v>55853.8</v>
      </c>
      <c r="S59" s="17">
        <v>0</v>
      </c>
      <c r="T59" s="14">
        <v>1</v>
      </c>
      <c r="U59" s="17">
        <f t="shared" si="4"/>
        <v>0</v>
      </c>
      <c r="V59" s="19">
        <f t="shared" si="5"/>
        <v>0</v>
      </c>
      <c r="W59" s="20" t="s">
        <v>47</v>
      </c>
      <c r="X59" s="19" t="s">
        <v>47</v>
      </c>
      <c r="Y59" s="20" t="s">
        <v>47</v>
      </c>
      <c r="Z59" s="19" t="s">
        <v>47</v>
      </c>
      <c r="AA59" s="14" t="s">
        <v>41</v>
      </c>
      <c r="AB59" s="21">
        <v>0</v>
      </c>
      <c r="AE59" s="17">
        <v>0</v>
      </c>
      <c r="AG59" s="14" t="s">
        <v>42</v>
      </c>
      <c r="AI59" s="17">
        <v>0</v>
      </c>
      <c r="AK59" s="17">
        <v>55853.8</v>
      </c>
      <c r="AL59" s="17">
        <v>55853.8</v>
      </c>
    </row>
    <row r="60" spans="2:38" x14ac:dyDescent="0.25">
      <c r="B60" s="14">
        <v>2007006</v>
      </c>
      <c r="C60" s="15" t="s">
        <v>109</v>
      </c>
      <c r="D60" s="14" t="s">
        <v>56</v>
      </c>
      <c r="E60" s="14">
        <v>1</v>
      </c>
      <c r="F60" s="14">
        <v>145685</v>
      </c>
      <c r="G60" s="16">
        <f t="shared" si="0"/>
        <v>145685</v>
      </c>
      <c r="H60" s="14" t="s">
        <v>40</v>
      </c>
      <c r="I60" s="17">
        <v>145685</v>
      </c>
      <c r="J60" s="17">
        <v>175853.48</v>
      </c>
      <c r="K60" s="18">
        <f t="shared" si="1"/>
        <v>321538.48</v>
      </c>
      <c r="L60" s="18">
        <v>328042.98961164628</v>
      </c>
      <c r="M60" s="17">
        <f t="shared" si="2"/>
        <v>211981.37988704594</v>
      </c>
      <c r="N60" s="17">
        <v>200811.56</v>
      </c>
      <c r="O60" s="17">
        <v>12181.619999599379</v>
      </c>
      <c r="P60" s="19">
        <v>0.64620000000000033</v>
      </c>
      <c r="Q60" s="19">
        <v>0.65500000000000003</v>
      </c>
      <c r="R60" s="17">
        <f t="shared" si="3"/>
        <v>136982.36768300916</v>
      </c>
      <c r="S60" s="17">
        <v>67015.027810714499</v>
      </c>
      <c r="T60" s="14">
        <v>0.83036661741997253</v>
      </c>
      <c r="U60" s="17">
        <f t="shared" si="4"/>
        <v>11169.819887045946</v>
      </c>
      <c r="V60" s="19">
        <f t="shared" si="5"/>
        <v>8.799999999999697E-3</v>
      </c>
      <c r="W60" s="20">
        <v>200811.56</v>
      </c>
      <c r="X60" s="19">
        <v>55126.559999999998</v>
      </c>
      <c r="Y60" s="20">
        <v>37.839557950372367</v>
      </c>
      <c r="Z60" s="19">
        <v>110.4420732066754</v>
      </c>
      <c r="AA60" s="14" t="s">
        <v>45</v>
      </c>
      <c r="AB60" s="21">
        <v>0</v>
      </c>
      <c r="AC60" s="19">
        <v>0</v>
      </c>
      <c r="AD60" s="17">
        <v>55126.559999999998</v>
      </c>
      <c r="AE60" s="17">
        <v>0</v>
      </c>
      <c r="AF60" s="16">
        <v>0</v>
      </c>
      <c r="AG60" s="14" t="s">
        <v>42</v>
      </c>
      <c r="AH60" s="14">
        <v>100</v>
      </c>
      <c r="AI60" s="17">
        <v>0</v>
      </c>
      <c r="AJ60" s="17">
        <v>0</v>
      </c>
      <c r="AK60" s="17">
        <v>160897.534351145</v>
      </c>
      <c r="AL60" s="17">
        <v>306582.53435114498</v>
      </c>
    </row>
    <row r="61" spans="2:38" x14ac:dyDescent="0.25">
      <c r="B61" s="14">
        <v>2009007</v>
      </c>
      <c r="C61" s="15" t="s">
        <v>110</v>
      </c>
      <c r="D61" s="14" t="s">
        <v>44</v>
      </c>
      <c r="E61" s="14">
        <v>0</v>
      </c>
      <c r="F61" s="14">
        <v>45</v>
      </c>
      <c r="G61" s="16">
        <f t="shared" si="0"/>
        <v>0</v>
      </c>
      <c r="H61" s="14" t="s">
        <v>40</v>
      </c>
      <c r="I61" s="17">
        <v>0</v>
      </c>
      <c r="J61" s="17">
        <v>50171.769411632929</v>
      </c>
      <c r="K61" s="18">
        <f t="shared" si="1"/>
        <v>50171.769411632929</v>
      </c>
      <c r="L61" s="18">
        <v>50171.769411632929</v>
      </c>
      <c r="M61" s="17">
        <f t="shared" si="2"/>
        <v>50171.769411632929</v>
      </c>
      <c r="N61" s="17">
        <v>50171.769411632929</v>
      </c>
      <c r="O61" s="17">
        <v>0</v>
      </c>
      <c r="P61" s="19">
        <v>1</v>
      </c>
      <c r="Q61" s="19">
        <v>1</v>
      </c>
      <c r="R61" s="17">
        <f t="shared" si="3"/>
        <v>50171.769411632929</v>
      </c>
      <c r="S61" s="17">
        <v>0</v>
      </c>
      <c r="T61" s="14">
        <v>1</v>
      </c>
      <c r="U61" s="17">
        <f t="shared" si="4"/>
        <v>0</v>
      </c>
      <c r="V61" s="19">
        <f t="shared" si="5"/>
        <v>0</v>
      </c>
      <c r="W61" s="20" t="s">
        <v>47</v>
      </c>
      <c r="X61" s="19" t="s">
        <v>47</v>
      </c>
      <c r="Y61" s="20" t="s">
        <v>47</v>
      </c>
      <c r="Z61" s="19" t="s">
        <v>47</v>
      </c>
      <c r="AA61" s="14" t="s">
        <v>41</v>
      </c>
      <c r="AB61" s="21">
        <v>0</v>
      </c>
      <c r="AE61" s="17">
        <v>0</v>
      </c>
      <c r="AG61" s="14" t="s">
        <v>42</v>
      </c>
      <c r="AI61" s="17">
        <v>0</v>
      </c>
      <c r="AK61" s="17">
        <v>50171.769411632929</v>
      </c>
      <c r="AL61" s="17">
        <v>50171.769411632929</v>
      </c>
    </row>
    <row r="62" spans="2:38" x14ac:dyDescent="0.25">
      <c r="B62" s="14">
        <v>2002015</v>
      </c>
      <c r="C62" s="15" t="s">
        <v>111</v>
      </c>
      <c r="D62" s="14" t="s">
        <v>68</v>
      </c>
      <c r="E62" s="14">
        <v>37</v>
      </c>
      <c r="F62" s="14">
        <v>5097</v>
      </c>
      <c r="G62" s="16">
        <f t="shared" si="0"/>
        <v>188589</v>
      </c>
      <c r="H62" s="14" t="s">
        <v>40</v>
      </c>
      <c r="I62" s="17">
        <v>188589</v>
      </c>
      <c r="J62" s="17">
        <v>109542.20402896</v>
      </c>
      <c r="K62" s="18">
        <f t="shared" si="1"/>
        <v>298131.20402895997</v>
      </c>
      <c r="L62" s="18">
        <v>306551.2813406309</v>
      </c>
      <c r="M62" s="17">
        <f t="shared" si="2"/>
        <v>158968.11167910334</v>
      </c>
      <c r="N62" s="17">
        <v>234892.86155499809</v>
      </c>
      <c r="O62" s="17">
        <v>-104547.68841666081</v>
      </c>
      <c r="P62" s="19">
        <v>0.51856939231796129</v>
      </c>
      <c r="Q62" s="19">
        <v>0.43093778510661751</v>
      </c>
      <c r="R62" s="17">
        <f t="shared" si="3"/>
        <v>82435.997071366422</v>
      </c>
      <c r="S62" s="17">
        <v>94626.418216919934</v>
      </c>
      <c r="T62" s="14">
        <v>0.76412841909886542</v>
      </c>
      <c r="U62" s="17">
        <f t="shared" si="4"/>
        <v>75924.749875894748</v>
      </c>
      <c r="V62" s="19">
        <f t="shared" si="5"/>
        <v>8.7631607211343776E-2</v>
      </c>
      <c r="W62" s="20">
        <v>6348.4557177026509</v>
      </c>
      <c r="X62" s="19">
        <v>1251.4557177026511</v>
      </c>
      <c r="Y62" s="20">
        <v>24.552790223712989</v>
      </c>
      <c r="Z62" s="19">
        <v>189.02731328815281</v>
      </c>
      <c r="AA62" s="14" t="s">
        <v>45</v>
      </c>
      <c r="AB62" s="21">
        <v>0</v>
      </c>
      <c r="AC62" s="19">
        <v>0</v>
      </c>
      <c r="AD62" s="17">
        <v>46303.861554998082</v>
      </c>
      <c r="AE62" s="17">
        <v>0</v>
      </c>
      <c r="AF62" s="16">
        <v>0</v>
      </c>
      <c r="AG62" s="14" t="s">
        <v>42</v>
      </c>
      <c r="AH62" s="14">
        <v>99.999999999999929</v>
      </c>
      <c r="AI62" s="17">
        <v>0</v>
      </c>
      <c r="AJ62" s="17">
        <v>0</v>
      </c>
      <c r="AK62" s="17">
        <v>356484.71985699452</v>
      </c>
      <c r="AL62" s="17">
        <v>545073.71985699446</v>
      </c>
    </row>
    <row r="63" spans="2:38" x14ac:dyDescent="0.25">
      <c r="B63" s="14">
        <v>2001027</v>
      </c>
      <c r="C63" s="15" t="s">
        <v>112</v>
      </c>
      <c r="D63" s="14" t="s">
        <v>68</v>
      </c>
      <c r="E63" s="14">
        <v>72</v>
      </c>
      <c r="F63" s="14">
        <v>280</v>
      </c>
      <c r="G63" s="16">
        <f t="shared" si="0"/>
        <v>20160</v>
      </c>
      <c r="H63" s="14" t="s">
        <v>40</v>
      </c>
      <c r="I63" s="17">
        <v>20160</v>
      </c>
      <c r="J63" s="17">
        <v>25150.53</v>
      </c>
      <c r="K63" s="18">
        <f t="shared" si="1"/>
        <v>45310.53</v>
      </c>
      <c r="L63" s="18">
        <v>46210.62893791942</v>
      </c>
      <c r="M63" s="17">
        <f t="shared" si="2"/>
        <v>46210.62893791942</v>
      </c>
      <c r="N63" s="17">
        <v>65036.620000000017</v>
      </c>
      <c r="O63" s="17">
        <v>-19318.101759423269</v>
      </c>
      <c r="P63" s="19">
        <v>1</v>
      </c>
      <c r="Q63" s="19">
        <v>1</v>
      </c>
      <c r="R63" s="17">
        <f t="shared" si="3"/>
        <v>46210.62893791942</v>
      </c>
      <c r="S63" s="17">
        <v>0</v>
      </c>
      <c r="T63" s="14">
        <v>1</v>
      </c>
      <c r="U63" s="17">
        <f t="shared" si="4"/>
        <v>18825.991062080597</v>
      </c>
      <c r="V63" s="19">
        <f t="shared" si="5"/>
        <v>0</v>
      </c>
      <c r="W63" s="20">
        <v>903.28638888888918</v>
      </c>
      <c r="X63" s="19">
        <v>623.28638888888918</v>
      </c>
      <c r="Y63" s="20">
        <v>222.60228174603179</v>
      </c>
      <c r="Z63" s="19">
        <v>222.60228174603179</v>
      </c>
      <c r="AA63" s="14" t="s">
        <v>41</v>
      </c>
      <c r="AB63" s="21">
        <v>0</v>
      </c>
      <c r="AC63" s="19">
        <v>0</v>
      </c>
      <c r="AD63" s="17">
        <v>44876.620000000017</v>
      </c>
      <c r="AE63" s="17">
        <v>0</v>
      </c>
      <c r="AF63" s="16">
        <v>0</v>
      </c>
      <c r="AG63" s="14" t="s">
        <v>42</v>
      </c>
      <c r="AH63" s="14">
        <v>100</v>
      </c>
      <c r="AI63" s="17">
        <v>0</v>
      </c>
      <c r="AJ63" s="17">
        <v>0</v>
      </c>
      <c r="AK63" s="17">
        <v>44876.620000000017</v>
      </c>
      <c r="AL63" s="17">
        <v>65036.620000000017</v>
      </c>
    </row>
    <row r="64" spans="2:38" x14ac:dyDescent="0.25">
      <c r="B64" s="14">
        <v>2001013</v>
      </c>
      <c r="C64" s="15" t="s">
        <v>113</v>
      </c>
      <c r="D64" s="14" t="s">
        <v>68</v>
      </c>
      <c r="E64" s="14">
        <v>105</v>
      </c>
      <c r="F64" s="14">
        <v>450</v>
      </c>
      <c r="G64" s="16">
        <f t="shared" si="0"/>
        <v>47250</v>
      </c>
      <c r="H64" s="14" t="s">
        <v>40</v>
      </c>
      <c r="I64" s="17">
        <v>47250</v>
      </c>
      <c r="J64" s="17">
        <v>41023.26</v>
      </c>
      <c r="K64" s="18">
        <f t="shared" si="1"/>
        <v>88273.260000000009</v>
      </c>
      <c r="L64" s="18">
        <v>90382.866885748634</v>
      </c>
      <c r="M64" s="17">
        <f t="shared" si="2"/>
        <v>86772.277585731703</v>
      </c>
      <c r="N64" s="17">
        <v>91422.5</v>
      </c>
      <c r="O64" s="17">
        <v>-2187.4958924587258</v>
      </c>
      <c r="P64" s="19">
        <v>0.96005228176064594</v>
      </c>
      <c r="Q64" s="19">
        <v>1</v>
      </c>
      <c r="R64" s="17">
        <f t="shared" si="3"/>
        <v>83305.923089749878</v>
      </c>
      <c r="S64" s="17">
        <v>0</v>
      </c>
      <c r="T64" s="14">
        <v>1</v>
      </c>
      <c r="U64" s="17">
        <f t="shared" si="4"/>
        <v>4650.2224142682971</v>
      </c>
      <c r="V64" s="19">
        <f t="shared" si="5"/>
        <v>3.9947718239354058E-2</v>
      </c>
      <c r="W64" s="20">
        <v>870.69047619047615</v>
      </c>
      <c r="X64" s="19">
        <v>420.69047619047609</v>
      </c>
      <c r="Y64" s="20">
        <v>93.48677248677248</v>
      </c>
      <c r="Z64" s="19">
        <v>93.48677248677248</v>
      </c>
      <c r="AA64" s="14" t="s">
        <v>41</v>
      </c>
      <c r="AB64" s="21">
        <v>0</v>
      </c>
      <c r="AC64" s="19">
        <v>0</v>
      </c>
      <c r="AD64" s="17">
        <v>44172.499999999993</v>
      </c>
      <c r="AE64" s="17">
        <v>0</v>
      </c>
      <c r="AF64" s="16">
        <v>0</v>
      </c>
      <c r="AG64" s="14" t="s">
        <v>42</v>
      </c>
      <c r="AH64" s="14">
        <v>99.999999999999986</v>
      </c>
      <c r="AI64" s="17">
        <v>0</v>
      </c>
      <c r="AJ64" s="17">
        <v>0</v>
      </c>
      <c r="AK64" s="17">
        <v>44172.5</v>
      </c>
      <c r="AL64" s="17">
        <v>91422.5</v>
      </c>
    </row>
    <row r="65" spans="2:38" x14ac:dyDescent="0.25">
      <c r="B65" s="14">
        <v>2011003</v>
      </c>
      <c r="C65" s="15" t="s">
        <v>114</v>
      </c>
      <c r="D65" s="14" t="s">
        <v>44</v>
      </c>
      <c r="E65" s="14">
        <v>0</v>
      </c>
      <c r="F65" s="14">
        <v>9.4600000000000009</v>
      </c>
      <c r="G65" s="16">
        <f t="shared" si="0"/>
        <v>0</v>
      </c>
      <c r="H65" s="14" t="s">
        <v>40</v>
      </c>
      <c r="I65" s="17">
        <v>0</v>
      </c>
      <c r="J65" s="17">
        <v>43727.5</v>
      </c>
      <c r="K65" s="18">
        <f t="shared" si="1"/>
        <v>43727.5</v>
      </c>
      <c r="L65" s="18">
        <v>43727.5</v>
      </c>
      <c r="M65" s="17">
        <f t="shared" si="2"/>
        <v>43727.5</v>
      </c>
      <c r="N65" s="17">
        <v>43727.5</v>
      </c>
      <c r="O65" s="17">
        <v>0</v>
      </c>
      <c r="P65" s="19">
        <v>1</v>
      </c>
      <c r="Q65" s="19">
        <v>1</v>
      </c>
      <c r="R65" s="17">
        <f t="shared" si="3"/>
        <v>43727.5</v>
      </c>
      <c r="S65" s="17">
        <v>0</v>
      </c>
      <c r="T65" s="14">
        <v>1</v>
      </c>
      <c r="U65" s="17">
        <f t="shared" si="4"/>
        <v>0</v>
      </c>
      <c r="V65" s="19">
        <f t="shared" si="5"/>
        <v>0</v>
      </c>
      <c r="W65" s="20" t="s">
        <v>47</v>
      </c>
      <c r="X65" s="19" t="s">
        <v>47</v>
      </c>
      <c r="Y65" s="20" t="s">
        <v>47</v>
      </c>
      <c r="Z65" s="19" t="s">
        <v>47</v>
      </c>
      <c r="AA65" s="14" t="s">
        <v>41</v>
      </c>
      <c r="AB65" s="21">
        <v>0</v>
      </c>
      <c r="AE65" s="17">
        <v>0</v>
      </c>
      <c r="AG65" s="14" t="s">
        <v>42</v>
      </c>
      <c r="AI65" s="17">
        <v>0</v>
      </c>
      <c r="AK65" s="17">
        <v>43727.5</v>
      </c>
      <c r="AL65" s="17">
        <v>43727.5</v>
      </c>
    </row>
    <row r="66" spans="2:38" x14ac:dyDescent="0.25">
      <c r="B66" s="14">
        <v>2001026</v>
      </c>
      <c r="C66" s="15" t="s">
        <v>115</v>
      </c>
      <c r="D66" s="14" t="s">
        <v>68</v>
      </c>
      <c r="E66" s="14">
        <v>28</v>
      </c>
      <c r="F66" s="14">
        <v>2600</v>
      </c>
      <c r="G66" s="16">
        <f t="shared" si="0"/>
        <v>72800</v>
      </c>
      <c r="H66" s="14" t="s">
        <v>40</v>
      </c>
      <c r="I66" s="17">
        <v>72800</v>
      </c>
      <c r="J66" s="17">
        <v>0</v>
      </c>
      <c r="K66" s="18">
        <f t="shared" si="1"/>
        <v>72800</v>
      </c>
      <c r="L66" s="18">
        <v>76050.357275820119</v>
      </c>
      <c r="M66" s="17">
        <f t="shared" si="2"/>
        <v>76050.357275820119</v>
      </c>
      <c r="N66" s="17">
        <v>114099.62</v>
      </c>
      <c r="O66" s="17">
        <v>-39826.329131250619</v>
      </c>
      <c r="P66" s="19">
        <v>1</v>
      </c>
      <c r="Q66" s="19">
        <v>1</v>
      </c>
      <c r="R66" s="17">
        <f t="shared" si="3"/>
        <v>76050.357275820119</v>
      </c>
      <c r="S66" s="17">
        <v>0</v>
      </c>
      <c r="T66" s="14">
        <v>1</v>
      </c>
      <c r="U66" s="17">
        <f t="shared" si="4"/>
        <v>38049.262724179876</v>
      </c>
      <c r="V66" s="19">
        <f t="shared" si="5"/>
        <v>0</v>
      </c>
      <c r="W66" s="20">
        <v>4074.986428571428</v>
      </c>
      <c r="X66" s="19">
        <v>1474.986428571428</v>
      </c>
      <c r="Y66" s="20">
        <v>56.730247252747247</v>
      </c>
      <c r="Z66" s="19">
        <v>56.730247252747247</v>
      </c>
      <c r="AA66" s="14" t="s">
        <v>41</v>
      </c>
      <c r="AB66" s="21">
        <v>0</v>
      </c>
      <c r="AC66" s="19">
        <v>0</v>
      </c>
      <c r="AD66" s="17">
        <v>41299.620000000003</v>
      </c>
      <c r="AE66" s="17">
        <v>0</v>
      </c>
      <c r="AF66" s="16">
        <v>0</v>
      </c>
      <c r="AG66" s="14" t="s">
        <v>42</v>
      </c>
      <c r="AH66" s="14">
        <v>99.999999999999972</v>
      </c>
      <c r="AI66" s="17">
        <v>0</v>
      </c>
      <c r="AJ66" s="17">
        <v>0</v>
      </c>
      <c r="AK66" s="17">
        <v>41299.620000000003</v>
      </c>
      <c r="AL66" s="17">
        <v>114099.62</v>
      </c>
    </row>
    <row r="67" spans="2:38" x14ac:dyDescent="0.25">
      <c r="B67" s="14">
        <v>2004010</v>
      </c>
      <c r="C67" s="15" t="s">
        <v>116</v>
      </c>
      <c r="D67" s="14" t="s">
        <v>68</v>
      </c>
      <c r="E67" s="14">
        <v>37</v>
      </c>
      <c r="F67" s="14">
        <v>950</v>
      </c>
      <c r="G67" s="16">
        <f t="shared" ref="G67:G118" si="6">E67*F67</f>
        <v>35150</v>
      </c>
      <c r="H67" s="14" t="s">
        <v>40</v>
      </c>
      <c r="I67" s="17">
        <v>35150</v>
      </c>
      <c r="J67" s="17">
        <v>57153.589999999967</v>
      </c>
      <c r="K67" s="18">
        <f t="shared" ref="K67:K118" si="7">I67+J67</f>
        <v>92303.589999999967</v>
      </c>
      <c r="L67" s="18">
        <v>93872.958931937843</v>
      </c>
      <c r="M67" s="17">
        <f t="shared" ref="M67:M118" si="8">L67*P67</f>
        <v>48679.643268423941</v>
      </c>
      <c r="N67" s="17">
        <v>73283.419999999969</v>
      </c>
      <c r="O67" s="17">
        <v>-33157.931263089748</v>
      </c>
      <c r="P67" s="19">
        <v>0.51856939231796129</v>
      </c>
      <c r="Q67" s="19">
        <v>0.43093778510661751</v>
      </c>
      <c r="R67" s="17">
        <f t="shared" ref="R67:R103" si="9">M67*P67</f>
        <v>25243.773027961739</v>
      </c>
      <c r="S67" s="17">
        <v>27188.909938225261</v>
      </c>
      <c r="T67" s="14">
        <v>0.77541309917010348</v>
      </c>
      <c r="U67" s="17">
        <f t="shared" ref="U67:U118" si="10">ABS(N67-M67)</f>
        <v>24603.776731576028</v>
      </c>
      <c r="V67" s="19">
        <f t="shared" si="5"/>
        <v>8.7631607211343776E-2</v>
      </c>
      <c r="W67" s="20">
        <v>1980.6329729729721</v>
      </c>
      <c r="X67" s="19">
        <v>1030.6329729729721</v>
      </c>
      <c r="Y67" s="20">
        <v>108.48768136557599</v>
      </c>
      <c r="Z67" s="19">
        <v>383.79995574998009</v>
      </c>
      <c r="AA67" s="14" t="s">
        <v>45</v>
      </c>
      <c r="AB67" s="21">
        <v>0</v>
      </c>
      <c r="AC67" s="19">
        <v>0</v>
      </c>
      <c r="AD67" s="17">
        <v>38133.419999999969</v>
      </c>
      <c r="AE67" s="17">
        <v>0</v>
      </c>
      <c r="AF67" s="16">
        <v>0</v>
      </c>
      <c r="AG67" s="14" t="s">
        <v>42</v>
      </c>
      <c r="AH67" s="14">
        <v>100</v>
      </c>
      <c r="AI67" s="17">
        <v>0</v>
      </c>
      <c r="AJ67" s="17">
        <v>0</v>
      </c>
      <c r="AK67" s="17">
        <v>134905.68444611799</v>
      </c>
      <c r="AL67" s="17">
        <v>170055.68444611799</v>
      </c>
    </row>
    <row r="68" spans="2:38" x14ac:dyDescent="0.25">
      <c r="B68" s="14">
        <v>2009015</v>
      </c>
      <c r="C68" s="15" t="s">
        <v>117</v>
      </c>
      <c r="D68" s="14" t="s">
        <v>68</v>
      </c>
      <c r="E68" s="14">
        <v>0</v>
      </c>
      <c r="F68" s="14">
        <v>3600</v>
      </c>
      <c r="G68" s="16">
        <f t="shared" si="6"/>
        <v>0</v>
      </c>
      <c r="H68" s="14" t="s">
        <v>40</v>
      </c>
      <c r="I68" s="17">
        <v>0</v>
      </c>
      <c r="J68" s="17">
        <v>35904.049999999967</v>
      </c>
      <c r="K68" s="18">
        <f t="shared" si="7"/>
        <v>35904.049999999967</v>
      </c>
      <c r="L68" s="18">
        <v>35904.049999999967</v>
      </c>
      <c r="M68" s="17">
        <f t="shared" si="8"/>
        <v>35904.049999999967</v>
      </c>
      <c r="N68" s="17">
        <v>36121.149999999972</v>
      </c>
      <c r="O68" s="17">
        <v>-217.09999999999849</v>
      </c>
      <c r="P68" s="19">
        <v>1</v>
      </c>
      <c r="Q68" s="19">
        <v>1</v>
      </c>
      <c r="R68" s="17">
        <f t="shared" si="9"/>
        <v>35904.049999999967</v>
      </c>
      <c r="S68" s="17">
        <v>0</v>
      </c>
      <c r="T68" s="14">
        <v>1</v>
      </c>
      <c r="U68" s="17">
        <f t="shared" si="10"/>
        <v>217.10000000000582</v>
      </c>
      <c r="V68" s="19">
        <f t="shared" ref="V68:V118" si="11">ABS(P68-Q68)</f>
        <v>0</v>
      </c>
      <c r="W68" s="20" t="s">
        <v>47</v>
      </c>
      <c r="X68" s="19" t="s">
        <v>47</v>
      </c>
      <c r="Y68" s="20" t="s">
        <v>47</v>
      </c>
      <c r="Z68" s="19" t="s">
        <v>47</v>
      </c>
      <c r="AA68" s="14" t="s">
        <v>41</v>
      </c>
      <c r="AB68" s="21">
        <v>0</v>
      </c>
      <c r="AE68" s="17">
        <v>0</v>
      </c>
      <c r="AG68" s="14" t="s">
        <v>42</v>
      </c>
      <c r="AI68" s="17">
        <v>0</v>
      </c>
      <c r="AK68" s="17">
        <v>36121.149999999972</v>
      </c>
      <c r="AL68" s="17">
        <v>36121.149999999972</v>
      </c>
    </row>
    <row r="69" spans="2:38" x14ac:dyDescent="0.25">
      <c r="B69" s="14">
        <v>2005006</v>
      </c>
      <c r="C69" s="15" t="s">
        <v>118</v>
      </c>
      <c r="D69" s="14" t="s">
        <v>56</v>
      </c>
      <c r="E69" s="14">
        <v>0</v>
      </c>
      <c r="F69" s="14">
        <v>35000</v>
      </c>
      <c r="G69" s="16">
        <f t="shared" si="6"/>
        <v>0</v>
      </c>
      <c r="H69" s="14" t="s">
        <v>40</v>
      </c>
      <c r="I69" s="17">
        <v>0</v>
      </c>
      <c r="J69" s="17">
        <v>34322.83831236</v>
      </c>
      <c r="K69" s="18">
        <f t="shared" si="7"/>
        <v>34322.83831236</v>
      </c>
      <c r="L69" s="18">
        <v>34322.83831236</v>
      </c>
      <c r="M69" s="17">
        <f t="shared" si="8"/>
        <v>34322.83831236</v>
      </c>
      <c r="N69" s="17">
        <v>34322.83831236</v>
      </c>
      <c r="O69" s="17">
        <v>0</v>
      </c>
      <c r="P69" s="19">
        <v>1</v>
      </c>
      <c r="Q69" s="19">
        <v>1</v>
      </c>
      <c r="R69" s="17">
        <f t="shared" si="9"/>
        <v>34322.83831236</v>
      </c>
      <c r="S69" s="17">
        <v>0</v>
      </c>
      <c r="T69" s="14">
        <v>1</v>
      </c>
      <c r="U69" s="17">
        <f t="shared" si="10"/>
        <v>0</v>
      </c>
      <c r="V69" s="19">
        <f t="shared" si="11"/>
        <v>0</v>
      </c>
      <c r="W69" s="20" t="s">
        <v>47</v>
      </c>
      <c r="X69" s="19" t="s">
        <v>47</v>
      </c>
      <c r="Y69" s="20" t="s">
        <v>47</v>
      </c>
      <c r="Z69" s="19" t="s">
        <v>47</v>
      </c>
      <c r="AA69" s="14" t="s">
        <v>41</v>
      </c>
      <c r="AB69" s="21">
        <v>0</v>
      </c>
      <c r="AE69" s="17">
        <v>0</v>
      </c>
      <c r="AG69" s="14" t="s">
        <v>42</v>
      </c>
      <c r="AI69" s="17">
        <v>0</v>
      </c>
      <c r="AK69" s="17">
        <v>34322.83831236</v>
      </c>
      <c r="AL69" s="17">
        <v>34322.83831236</v>
      </c>
    </row>
    <row r="70" spans="2:38" x14ac:dyDescent="0.25">
      <c r="B70" s="14">
        <v>2002016</v>
      </c>
      <c r="C70" s="15" t="s">
        <v>119</v>
      </c>
      <c r="D70" s="14" t="s">
        <v>68</v>
      </c>
      <c r="E70" s="14">
        <v>37</v>
      </c>
      <c r="F70" s="14">
        <v>3964</v>
      </c>
      <c r="G70" s="16">
        <f t="shared" si="6"/>
        <v>146668</v>
      </c>
      <c r="H70" s="14" t="s">
        <v>40</v>
      </c>
      <c r="I70" s="17">
        <v>146668</v>
      </c>
      <c r="J70" s="17">
        <v>86292.53663741998</v>
      </c>
      <c r="K70" s="18">
        <f t="shared" si="7"/>
        <v>232960.53663741998</v>
      </c>
      <c r="L70" s="18">
        <v>239508.93500184291</v>
      </c>
      <c r="M70" s="17">
        <f t="shared" si="8"/>
        <v>124202.00287862777</v>
      </c>
      <c r="N70" s="17">
        <v>178842.87604502001</v>
      </c>
      <c r="O70" s="17">
        <v>-76997.699851444951</v>
      </c>
      <c r="P70" s="19">
        <v>0.51856939231796129</v>
      </c>
      <c r="Q70" s="19">
        <v>0.43093778510661751</v>
      </c>
      <c r="R70" s="17">
        <f t="shared" si="9"/>
        <v>64407.357157443679</v>
      </c>
      <c r="S70" s="17">
        <v>80110.779495190858</v>
      </c>
      <c r="T70" s="14">
        <v>0.74935595064510852</v>
      </c>
      <c r="U70" s="17">
        <f t="shared" si="10"/>
        <v>54640.873166392237</v>
      </c>
      <c r="V70" s="19">
        <f t="shared" si="11"/>
        <v>8.7631607211343776E-2</v>
      </c>
      <c r="W70" s="20">
        <v>4833.5912444599999</v>
      </c>
      <c r="X70" s="19">
        <v>869.59124445999987</v>
      </c>
      <c r="Y70" s="20">
        <v>21.937216056004029</v>
      </c>
      <c r="Z70" s="19">
        <v>182.95781959763809</v>
      </c>
      <c r="AA70" s="14" t="s">
        <v>45</v>
      </c>
      <c r="AB70" s="21">
        <v>0</v>
      </c>
      <c r="AC70" s="19">
        <v>0</v>
      </c>
      <c r="AD70" s="17">
        <v>32174.876045019999</v>
      </c>
      <c r="AE70" s="17">
        <v>0</v>
      </c>
      <c r="AF70" s="16">
        <v>0</v>
      </c>
      <c r="AG70" s="14" t="s">
        <v>42</v>
      </c>
      <c r="AH70" s="14">
        <v>100</v>
      </c>
      <c r="AI70" s="17">
        <v>0</v>
      </c>
      <c r="AJ70" s="17">
        <v>0</v>
      </c>
      <c r="AK70" s="17">
        <v>268340.57484746393</v>
      </c>
      <c r="AL70" s="17">
        <v>415008.57484746393</v>
      </c>
    </row>
    <row r="71" spans="2:38" x14ac:dyDescent="0.25">
      <c r="B71" s="14">
        <v>2012001</v>
      </c>
      <c r="C71" s="15" t="s">
        <v>120</v>
      </c>
      <c r="D71" s="14" t="s">
        <v>44</v>
      </c>
      <c r="E71" s="14">
        <v>12352.86</v>
      </c>
      <c r="F71" s="14">
        <v>9.4600000000000009</v>
      </c>
      <c r="G71" s="16">
        <f t="shared" si="6"/>
        <v>116858.05560000002</v>
      </c>
      <c r="H71" s="14" t="s">
        <v>40</v>
      </c>
      <c r="I71" s="17">
        <v>116858.05560000001</v>
      </c>
      <c r="J71" s="17">
        <v>59292.44</v>
      </c>
      <c r="K71" s="18">
        <f t="shared" si="7"/>
        <v>176150.49560000002</v>
      </c>
      <c r="L71" s="18">
        <v>181367.94657881389</v>
      </c>
      <c r="M71" s="17">
        <f t="shared" si="8"/>
        <v>122423.36394069935</v>
      </c>
      <c r="N71" s="17">
        <v>148780.31</v>
      </c>
      <c r="O71" s="17">
        <v>-34235.732538978467</v>
      </c>
      <c r="P71" s="19">
        <v>0.67499999999999982</v>
      </c>
      <c r="Q71" s="19">
        <v>0.64</v>
      </c>
      <c r="R71" s="17">
        <f t="shared" si="9"/>
        <v>82635.77065997204</v>
      </c>
      <c r="S71" s="17">
        <v>18330.54557558283</v>
      </c>
      <c r="T71" s="14">
        <v>0.90820889342814581</v>
      </c>
      <c r="U71" s="17">
        <f t="shared" si="10"/>
        <v>26356.946059300652</v>
      </c>
      <c r="V71" s="19">
        <f t="shared" si="11"/>
        <v>3.4999999999999809E-2</v>
      </c>
      <c r="W71" s="20">
        <v>12.044199480929921</v>
      </c>
      <c r="X71" s="19">
        <v>2.584199480929922</v>
      </c>
      <c r="Y71" s="20">
        <v>27.31711924873067</v>
      </c>
      <c r="Z71" s="19">
        <v>98.93299882614167</v>
      </c>
      <c r="AA71" s="14" t="s">
        <v>45</v>
      </c>
      <c r="AB71" s="21">
        <v>1.8189894035458561E-12</v>
      </c>
      <c r="AC71" s="19">
        <v>1.4725249080341369E-14</v>
      </c>
      <c r="AD71" s="17">
        <v>31922.254399999991</v>
      </c>
      <c r="AE71" s="17">
        <v>1.7207639757543801E-11</v>
      </c>
      <c r="AF71" s="16">
        <v>4.70063147246023E-12</v>
      </c>
      <c r="AG71" s="14" t="s">
        <v>42</v>
      </c>
      <c r="AH71" s="14">
        <v>100</v>
      </c>
      <c r="AI71" s="17">
        <v>5.3904838743293191E-14</v>
      </c>
      <c r="AJ71" s="17">
        <v>1.4725249080341369E-14</v>
      </c>
      <c r="AK71" s="17">
        <v>115611.17877499999</v>
      </c>
      <c r="AL71" s="17">
        <v>232469.234375</v>
      </c>
    </row>
    <row r="72" spans="2:38" x14ac:dyDescent="0.25">
      <c r="B72" s="14">
        <v>2011006</v>
      </c>
      <c r="C72" s="15" t="s">
        <v>121</v>
      </c>
      <c r="D72" s="14" t="s">
        <v>50</v>
      </c>
      <c r="E72" s="14">
        <v>223.57</v>
      </c>
      <c r="F72" s="14">
        <v>19.510000000000002</v>
      </c>
      <c r="G72" s="16">
        <f t="shared" si="6"/>
        <v>4361.8507</v>
      </c>
      <c r="H72" s="14" t="s">
        <v>40</v>
      </c>
      <c r="I72" s="17">
        <v>4361.8507</v>
      </c>
      <c r="J72" s="17">
        <v>36159.985950299997</v>
      </c>
      <c r="K72" s="18">
        <f t="shared" si="7"/>
        <v>40521.8366503</v>
      </c>
      <c r="L72" s="18">
        <v>40716.583534349273</v>
      </c>
      <c r="M72" s="17">
        <f t="shared" si="8"/>
        <v>40716.583534349273</v>
      </c>
      <c r="N72" s="17">
        <v>36159.985950299997</v>
      </c>
      <c r="O72" s="17">
        <v>-3667.560228041461</v>
      </c>
      <c r="P72" s="19">
        <v>1</v>
      </c>
      <c r="Q72" s="19">
        <v>0.8</v>
      </c>
      <c r="R72" s="17">
        <f t="shared" si="9"/>
        <v>40716.583534349273</v>
      </c>
      <c r="S72" s="17">
        <v>1139.1493960123189</v>
      </c>
      <c r="T72" s="14">
        <v>0.9727839099626423</v>
      </c>
      <c r="U72" s="17">
        <f t="shared" si="10"/>
        <v>4556.5975840492756</v>
      </c>
      <c r="V72" s="19">
        <f t="shared" si="11"/>
        <v>0.19999999999999996</v>
      </c>
      <c r="W72" s="20">
        <v>161.73898980319359</v>
      </c>
      <c r="X72" s="19">
        <v>142.2289898031936</v>
      </c>
      <c r="Y72" s="20">
        <v>729.00558586977763</v>
      </c>
      <c r="Z72" s="19">
        <v>936.25698233722187</v>
      </c>
      <c r="AA72" s="14" t="s">
        <v>45</v>
      </c>
      <c r="AB72" s="21">
        <v>0</v>
      </c>
      <c r="AC72" s="19">
        <v>0</v>
      </c>
      <c r="AD72" s="17">
        <v>31798.135250300002</v>
      </c>
      <c r="AE72" s="17">
        <v>0</v>
      </c>
      <c r="AF72" s="16">
        <v>0</v>
      </c>
      <c r="AG72" s="14" t="s">
        <v>42</v>
      </c>
      <c r="AH72" s="14">
        <v>99.999999999999972</v>
      </c>
      <c r="AI72" s="17">
        <v>0</v>
      </c>
      <c r="AJ72" s="17">
        <v>0</v>
      </c>
      <c r="AK72" s="17">
        <v>40838.131737874988</v>
      </c>
      <c r="AL72" s="17">
        <v>45199.982437874991</v>
      </c>
    </row>
    <row r="73" spans="2:38" x14ac:dyDescent="0.25">
      <c r="B73" s="14">
        <v>2003004</v>
      </c>
      <c r="C73" s="15" t="s">
        <v>122</v>
      </c>
      <c r="D73" s="14" t="s">
        <v>68</v>
      </c>
      <c r="E73" s="14">
        <v>37</v>
      </c>
      <c r="F73" s="14">
        <v>350</v>
      </c>
      <c r="G73" s="16">
        <f t="shared" si="6"/>
        <v>12950</v>
      </c>
      <c r="H73" s="14" t="s">
        <v>40</v>
      </c>
      <c r="I73" s="17">
        <v>12950</v>
      </c>
      <c r="J73" s="17">
        <v>13746.23</v>
      </c>
      <c r="K73" s="18">
        <f t="shared" si="7"/>
        <v>26696.23</v>
      </c>
      <c r="L73" s="18">
        <v>27274.418553871848</v>
      </c>
      <c r="M73" s="17">
        <f t="shared" si="8"/>
        <v>14143.678655307052</v>
      </c>
      <c r="N73" s="17">
        <v>44143.569999999992</v>
      </c>
      <c r="O73" s="17">
        <v>-32510.803734448091</v>
      </c>
      <c r="P73" s="19">
        <v>0.51856939231796129</v>
      </c>
      <c r="Q73" s="19">
        <v>0.43093778510661751</v>
      </c>
      <c r="R73" s="17">
        <f t="shared" si="9"/>
        <v>7334.4788454230984</v>
      </c>
      <c r="S73" s="17">
        <v>-22276.061689347029</v>
      </c>
      <c r="T73" s="14">
        <v>5.4566769226600096</v>
      </c>
      <c r="U73" s="17">
        <f t="shared" si="10"/>
        <v>29999.89134469294</v>
      </c>
      <c r="V73" s="19">
        <f t="shared" si="11"/>
        <v>8.7631607211343776E-2</v>
      </c>
      <c r="W73" s="20">
        <v>1193.069459459459</v>
      </c>
      <c r="X73" s="19">
        <v>843.06945945945927</v>
      </c>
      <c r="Y73" s="20">
        <v>240.87698841698841</v>
      </c>
      <c r="Z73" s="19">
        <v>691.01206762979166</v>
      </c>
      <c r="AA73" s="14" t="s">
        <v>41</v>
      </c>
      <c r="AB73" s="21">
        <v>0</v>
      </c>
      <c r="AC73" s="19">
        <v>0</v>
      </c>
      <c r="AD73" s="17">
        <v>31193.569999999989</v>
      </c>
      <c r="AE73" s="17">
        <v>0</v>
      </c>
      <c r="AF73" s="16">
        <v>0</v>
      </c>
      <c r="AG73" s="14" t="s">
        <v>42</v>
      </c>
      <c r="AH73" s="14">
        <v>100</v>
      </c>
      <c r="AI73" s="17">
        <v>0</v>
      </c>
      <c r="AJ73" s="17">
        <v>0</v>
      </c>
      <c r="AK73" s="17">
        <v>89486.062758058019</v>
      </c>
      <c r="AL73" s="17">
        <v>102436.062758058</v>
      </c>
    </row>
    <row r="74" spans="2:38" x14ac:dyDescent="0.25">
      <c r="B74" s="14">
        <v>2009001</v>
      </c>
      <c r="C74" s="15" t="s">
        <v>123</v>
      </c>
      <c r="D74" s="14" t="s">
        <v>56</v>
      </c>
      <c r="E74" s="14">
        <v>0</v>
      </c>
      <c r="F74" s="14">
        <v>30000</v>
      </c>
      <c r="G74" s="16">
        <f t="shared" si="6"/>
        <v>0</v>
      </c>
      <c r="H74" s="14" t="s">
        <v>40</v>
      </c>
      <c r="I74" s="17">
        <v>0</v>
      </c>
      <c r="J74" s="17">
        <v>29140.18</v>
      </c>
      <c r="K74" s="18">
        <f t="shared" si="7"/>
        <v>29140.18</v>
      </c>
      <c r="L74" s="18">
        <v>29140.18</v>
      </c>
      <c r="M74" s="17">
        <f t="shared" si="8"/>
        <v>29140.18</v>
      </c>
      <c r="N74" s="17">
        <v>29140.18</v>
      </c>
      <c r="O74" s="17">
        <v>0</v>
      </c>
      <c r="P74" s="19">
        <v>1</v>
      </c>
      <c r="Q74" s="19">
        <v>1</v>
      </c>
      <c r="R74" s="17">
        <f t="shared" si="9"/>
        <v>29140.18</v>
      </c>
      <c r="S74" s="17">
        <v>0</v>
      </c>
      <c r="T74" s="14">
        <v>1</v>
      </c>
      <c r="U74" s="17">
        <f t="shared" si="10"/>
        <v>0</v>
      </c>
      <c r="V74" s="19">
        <f t="shared" si="11"/>
        <v>0</v>
      </c>
      <c r="W74" s="20" t="s">
        <v>47</v>
      </c>
      <c r="X74" s="19" t="s">
        <v>47</v>
      </c>
      <c r="Y74" s="20" t="s">
        <v>47</v>
      </c>
      <c r="Z74" s="19" t="s">
        <v>47</v>
      </c>
      <c r="AA74" s="14" t="s">
        <v>41</v>
      </c>
      <c r="AB74" s="21">
        <v>0</v>
      </c>
      <c r="AE74" s="17">
        <v>0</v>
      </c>
      <c r="AG74" s="14" t="s">
        <v>42</v>
      </c>
      <c r="AI74" s="17">
        <v>0</v>
      </c>
      <c r="AK74" s="17">
        <v>29140.18</v>
      </c>
      <c r="AL74" s="17">
        <v>29140.18</v>
      </c>
    </row>
    <row r="75" spans="2:38" x14ac:dyDescent="0.25">
      <c r="B75" s="14">
        <v>2001036</v>
      </c>
      <c r="C75" s="15" t="s">
        <v>124</v>
      </c>
      <c r="D75" s="14" t="s">
        <v>3</v>
      </c>
      <c r="E75" s="14">
        <v>128</v>
      </c>
      <c r="F75" s="14">
        <v>600</v>
      </c>
      <c r="G75" s="16">
        <f t="shared" si="6"/>
        <v>76800</v>
      </c>
      <c r="H75" s="14" t="s">
        <v>40</v>
      </c>
      <c r="I75" s="17">
        <v>76800</v>
      </c>
      <c r="J75" s="17">
        <v>73260.570000000007</v>
      </c>
      <c r="K75" s="18">
        <f t="shared" si="7"/>
        <v>150060.57</v>
      </c>
      <c r="L75" s="18">
        <v>153489.51833493111</v>
      </c>
      <c r="M75" s="17">
        <f t="shared" si="8"/>
        <v>153494.89278219762</v>
      </c>
      <c r="N75" s="17">
        <v>105197.33</v>
      </c>
      <c r="O75" s="17">
        <v>-1260.0135094504799</v>
      </c>
      <c r="P75" s="19">
        <v>1.000035015076761</v>
      </c>
      <c r="Q75" s="19">
        <v>0.68500000000000005</v>
      </c>
      <c r="R75" s="17">
        <f t="shared" si="9"/>
        <v>153500.26741765082</v>
      </c>
      <c r="S75" s="17">
        <v>22207.356679566841</v>
      </c>
      <c r="T75" s="14">
        <v>0.87360414533420494</v>
      </c>
      <c r="U75" s="17">
        <f t="shared" si="10"/>
        <v>48297.562782197623</v>
      </c>
      <c r="V75" s="19">
        <f t="shared" si="11"/>
        <v>0.3150350150767609</v>
      </c>
      <c r="W75" s="20">
        <v>821.85414062500001</v>
      </c>
      <c r="X75" s="19">
        <v>221.85414062500001</v>
      </c>
      <c r="Y75" s="20">
        <v>36.975690104166667</v>
      </c>
      <c r="Z75" s="19">
        <v>99.964511100973226</v>
      </c>
      <c r="AA75" s="14" t="s">
        <v>45</v>
      </c>
      <c r="AB75" s="21">
        <v>0</v>
      </c>
      <c r="AC75" s="19">
        <v>0</v>
      </c>
      <c r="AD75" s="17">
        <v>28397.33</v>
      </c>
      <c r="AE75" s="17">
        <v>0</v>
      </c>
      <c r="AF75" s="16">
        <v>0</v>
      </c>
      <c r="AG75" s="14" t="s">
        <v>42</v>
      </c>
      <c r="AH75" s="14">
        <v>100</v>
      </c>
      <c r="AI75" s="17">
        <v>0</v>
      </c>
      <c r="AJ75" s="17">
        <v>0</v>
      </c>
      <c r="AK75" s="17">
        <v>76772.74452554743</v>
      </c>
      <c r="AL75" s="17">
        <v>153572.7445255474</v>
      </c>
    </row>
    <row r="76" spans="2:38" x14ac:dyDescent="0.25">
      <c r="B76" s="14">
        <v>2011010</v>
      </c>
      <c r="C76" s="15" t="s">
        <v>125</v>
      </c>
      <c r="D76" s="14" t="s">
        <v>44</v>
      </c>
      <c r="E76" s="14">
        <v>155.57</v>
      </c>
      <c r="F76" s="14">
        <v>84.28</v>
      </c>
      <c r="G76" s="16">
        <f t="shared" si="6"/>
        <v>13111.4396</v>
      </c>
      <c r="H76" s="14" t="s">
        <v>40</v>
      </c>
      <c r="I76" s="17">
        <v>13111.4396</v>
      </c>
      <c r="J76" s="17">
        <v>37069.068788999997</v>
      </c>
      <c r="K76" s="18">
        <f t="shared" si="7"/>
        <v>50180.508388999995</v>
      </c>
      <c r="L76" s="18">
        <v>50765.904860158473</v>
      </c>
      <c r="M76" s="17">
        <f t="shared" si="8"/>
        <v>50765.904860158473</v>
      </c>
      <c r="N76" s="17">
        <v>37069.068788999997</v>
      </c>
      <c r="O76" s="17">
        <v>3300.6519930597501</v>
      </c>
      <c r="P76" s="19">
        <v>1</v>
      </c>
      <c r="Q76" s="19">
        <v>0.8</v>
      </c>
      <c r="R76" s="17">
        <f t="shared" si="9"/>
        <v>50765.904860158473</v>
      </c>
      <c r="S76" s="17">
        <v>3424.2090177896171</v>
      </c>
      <c r="T76" s="14">
        <v>0.93681118616022963</v>
      </c>
      <c r="U76" s="17">
        <f t="shared" si="10"/>
        <v>13696.836071158476</v>
      </c>
      <c r="V76" s="19">
        <f t="shared" si="11"/>
        <v>0.19999999999999996</v>
      </c>
      <c r="W76" s="20">
        <v>238.27903059073091</v>
      </c>
      <c r="X76" s="19">
        <v>153.99903059073091</v>
      </c>
      <c r="Y76" s="20">
        <v>182.7231022671225</v>
      </c>
      <c r="Z76" s="19">
        <v>253.4038778339031</v>
      </c>
      <c r="AA76" s="14" t="s">
        <v>45</v>
      </c>
      <c r="AB76" s="21">
        <v>0</v>
      </c>
      <c r="AC76" s="19">
        <v>0</v>
      </c>
      <c r="AD76" s="17">
        <v>23957.629188999999</v>
      </c>
      <c r="AE76" s="17">
        <v>0</v>
      </c>
      <c r="AF76" s="16">
        <v>0</v>
      </c>
      <c r="AG76" s="14" t="s">
        <v>42</v>
      </c>
      <c r="AH76" s="14">
        <v>100</v>
      </c>
      <c r="AI76" s="17">
        <v>0</v>
      </c>
      <c r="AJ76" s="17">
        <v>0</v>
      </c>
      <c r="AK76" s="17">
        <v>33224.896386249988</v>
      </c>
      <c r="AL76" s="17">
        <v>46336.335986249993</v>
      </c>
    </row>
    <row r="77" spans="2:38" x14ac:dyDescent="0.25">
      <c r="B77" s="14">
        <v>2003009</v>
      </c>
      <c r="C77" s="15" t="s">
        <v>126</v>
      </c>
      <c r="D77" s="14" t="s">
        <v>56</v>
      </c>
      <c r="E77" s="14">
        <v>1</v>
      </c>
      <c r="F77" s="14">
        <v>241999.8</v>
      </c>
      <c r="G77" s="16">
        <f t="shared" si="6"/>
        <v>241999.8</v>
      </c>
      <c r="H77" s="14" t="s">
        <v>40</v>
      </c>
      <c r="I77" s="17">
        <v>241999.8</v>
      </c>
      <c r="J77" s="17">
        <v>143752.12</v>
      </c>
      <c r="K77" s="18">
        <f t="shared" si="7"/>
        <v>385751.92</v>
      </c>
      <c r="L77" s="18">
        <v>396556.67014666228</v>
      </c>
      <c r="M77" s="17">
        <f t="shared" si="8"/>
        <v>205642.15145758889</v>
      </c>
      <c r="N77" s="17">
        <v>263151.86739999987</v>
      </c>
      <c r="O77" s="17">
        <v>-94518.243627461401</v>
      </c>
      <c r="P77" s="19">
        <v>0.51856939231796129</v>
      </c>
      <c r="Q77" s="19">
        <v>0.43093778510661751</v>
      </c>
      <c r="R77" s="17">
        <f t="shared" si="9"/>
        <v>106639.72551632003</v>
      </c>
      <c r="S77" s="17">
        <v>176163.7877951416</v>
      </c>
      <c r="T77" s="14">
        <v>0.69240877403223089</v>
      </c>
      <c r="U77" s="17">
        <f t="shared" si="10"/>
        <v>57509.715942410985</v>
      </c>
      <c r="V77" s="19">
        <f t="shared" si="11"/>
        <v>8.7631607211343776E-2</v>
      </c>
      <c r="W77" s="20">
        <v>263151.86739999987</v>
      </c>
      <c r="X77" s="19">
        <v>21152.06739999988</v>
      </c>
      <c r="Y77" s="20">
        <v>8.7405309425875082</v>
      </c>
      <c r="Z77" s="19">
        <v>152.3346401747626</v>
      </c>
      <c r="AA77" s="14" t="s">
        <v>45</v>
      </c>
      <c r="AB77" s="21">
        <v>0</v>
      </c>
      <c r="AC77" s="19">
        <v>0</v>
      </c>
      <c r="AD77" s="17">
        <v>21152.06739999988</v>
      </c>
      <c r="AE77" s="17">
        <v>0</v>
      </c>
      <c r="AF77" s="16">
        <v>0</v>
      </c>
      <c r="AG77" s="14" t="s">
        <v>42</v>
      </c>
      <c r="AH77" s="14">
        <v>99.999999999999872</v>
      </c>
      <c r="AI77" s="17">
        <v>0</v>
      </c>
      <c r="AJ77" s="17">
        <v>0</v>
      </c>
      <c r="AK77" s="17">
        <v>368649.52455364523</v>
      </c>
      <c r="AL77" s="17">
        <v>610649.32455364522</v>
      </c>
    </row>
    <row r="78" spans="2:38" x14ac:dyDescent="0.25">
      <c r="B78" s="14">
        <v>2007001</v>
      </c>
      <c r="C78" s="15" t="s">
        <v>127</v>
      </c>
      <c r="D78" s="14" t="s">
        <v>56</v>
      </c>
      <c r="E78" s="14">
        <v>1</v>
      </c>
      <c r="F78" s="14">
        <v>22000</v>
      </c>
      <c r="G78" s="16">
        <f t="shared" si="6"/>
        <v>22000</v>
      </c>
      <c r="H78" s="14" t="s">
        <v>40</v>
      </c>
      <c r="I78" s="17">
        <v>22000</v>
      </c>
      <c r="J78" s="17">
        <v>25010.09</v>
      </c>
      <c r="K78" s="18">
        <f t="shared" si="7"/>
        <v>47010.09</v>
      </c>
      <c r="L78" s="18">
        <v>47992.34082511047</v>
      </c>
      <c r="M78" s="17">
        <f t="shared" si="8"/>
        <v>45947.867105960773</v>
      </c>
      <c r="N78" s="17">
        <v>39948.659999999989</v>
      </c>
      <c r="O78" s="17">
        <v>-2886.1316781602509</v>
      </c>
      <c r="P78" s="19">
        <v>0.95740000000000025</v>
      </c>
      <c r="Q78" s="19">
        <v>0.78</v>
      </c>
      <c r="R78" s="17">
        <f t="shared" si="9"/>
        <v>43990.487967246852</v>
      </c>
      <c r="S78" s="17">
        <v>2268.7304891337262</v>
      </c>
      <c r="T78" s="14">
        <v>0.9548610797619278</v>
      </c>
      <c r="U78" s="17">
        <f t="shared" si="10"/>
        <v>5999.2071059607842</v>
      </c>
      <c r="V78" s="19">
        <f t="shared" si="11"/>
        <v>0.17740000000000022</v>
      </c>
      <c r="W78" s="20">
        <v>39948.659999999989</v>
      </c>
      <c r="X78" s="19">
        <v>17948.659999999989</v>
      </c>
      <c r="Y78" s="20">
        <v>81.584818181818136</v>
      </c>
      <c r="Z78" s="19">
        <v>132.8010489510489</v>
      </c>
      <c r="AA78" s="14" t="s">
        <v>45</v>
      </c>
      <c r="AB78" s="21">
        <v>0</v>
      </c>
      <c r="AC78" s="19">
        <v>0</v>
      </c>
      <c r="AD78" s="17">
        <v>17948.659999999989</v>
      </c>
      <c r="AE78" s="17">
        <v>0</v>
      </c>
      <c r="AF78" s="16">
        <v>0</v>
      </c>
      <c r="AG78" s="14" t="s">
        <v>42</v>
      </c>
      <c r="AH78" s="14">
        <v>100</v>
      </c>
      <c r="AI78" s="17">
        <v>0</v>
      </c>
      <c r="AJ78" s="17">
        <v>0</v>
      </c>
      <c r="AK78" s="17">
        <v>29216.230769230751</v>
      </c>
      <c r="AL78" s="17">
        <v>51216.230769230751</v>
      </c>
    </row>
    <row r="79" spans="2:38" x14ac:dyDescent="0.25">
      <c r="B79" s="14">
        <v>2001020</v>
      </c>
      <c r="C79" s="15" t="s">
        <v>128</v>
      </c>
      <c r="D79" s="14" t="s">
        <v>3</v>
      </c>
      <c r="E79" s="14">
        <v>111</v>
      </c>
      <c r="F79" s="14">
        <v>120</v>
      </c>
      <c r="G79" s="16">
        <f t="shared" si="6"/>
        <v>13320</v>
      </c>
      <c r="H79" s="14" t="s">
        <v>40</v>
      </c>
      <c r="I79" s="17">
        <v>13320</v>
      </c>
      <c r="J79" s="17">
        <v>20928.2</v>
      </c>
      <c r="K79" s="18">
        <f t="shared" si="7"/>
        <v>34248.199999999997</v>
      </c>
      <c r="L79" s="18">
        <v>34842.908226839623</v>
      </c>
      <c r="M79" s="17">
        <f t="shared" si="8"/>
        <v>29125.036721157569</v>
      </c>
      <c r="N79" s="17">
        <v>30738.2</v>
      </c>
      <c r="O79" s="17">
        <v>-1026.8967602671471</v>
      </c>
      <c r="P79" s="19">
        <v>0.83589568733882103</v>
      </c>
      <c r="Q79" s="19">
        <v>0.86</v>
      </c>
      <c r="R79" s="17">
        <f t="shared" si="9"/>
        <v>24345.492588800407</v>
      </c>
      <c r="S79" s="17">
        <v>668.20831599714438</v>
      </c>
      <c r="T79" s="14">
        <v>0.98118312289079701</v>
      </c>
      <c r="U79" s="17">
        <f t="shared" si="10"/>
        <v>1613.1632788424322</v>
      </c>
      <c r="V79" s="19">
        <f t="shared" si="11"/>
        <v>2.4104312661178962E-2</v>
      </c>
      <c r="W79" s="20">
        <v>276.92072072072068</v>
      </c>
      <c r="X79" s="19">
        <v>156.92072072072071</v>
      </c>
      <c r="Y79" s="20">
        <v>130.7672672672673</v>
      </c>
      <c r="Z79" s="19">
        <v>168.33403170612479</v>
      </c>
      <c r="AA79" s="14" t="s">
        <v>45</v>
      </c>
      <c r="AB79" s="21">
        <v>0</v>
      </c>
      <c r="AC79" s="19">
        <v>0</v>
      </c>
      <c r="AD79" s="17">
        <v>17418.2</v>
      </c>
      <c r="AE79" s="17">
        <v>0</v>
      </c>
      <c r="AF79" s="16">
        <v>0</v>
      </c>
      <c r="AG79" s="14" t="s">
        <v>42</v>
      </c>
      <c r="AH79" s="14">
        <v>100</v>
      </c>
      <c r="AI79" s="17">
        <v>0</v>
      </c>
      <c r="AJ79" s="17">
        <v>0</v>
      </c>
      <c r="AK79" s="17">
        <v>22422.09302325582</v>
      </c>
      <c r="AL79" s="17">
        <v>35742.093023255817</v>
      </c>
    </row>
    <row r="80" spans="2:38" x14ac:dyDescent="0.25">
      <c r="B80" s="14">
        <v>2002033</v>
      </c>
      <c r="C80" s="15" t="s">
        <v>129</v>
      </c>
      <c r="D80" s="14" t="s">
        <v>68</v>
      </c>
      <c r="E80" s="14">
        <v>0</v>
      </c>
      <c r="F80" s="14">
        <v>350</v>
      </c>
      <c r="G80" s="16">
        <f t="shared" si="6"/>
        <v>0</v>
      </c>
      <c r="H80" s="14" t="s">
        <v>40</v>
      </c>
      <c r="I80" s="17">
        <v>0</v>
      </c>
      <c r="J80" s="17">
        <v>16724.12000000001</v>
      </c>
      <c r="K80" s="18">
        <f t="shared" si="7"/>
        <v>16724.12000000001</v>
      </c>
      <c r="L80" s="18">
        <v>16724.12000000001</v>
      </c>
      <c r="M80" s="17">
        <f t="shared" si="8"/>
        <v>16724.12000000001</v>
      </c>
      <c r="N80" s="17">
        <v>16724.12000000001</v>
      </c>
      <c r="O80" s="17">
        <v>0</v>
      </c>
      <c r="P80" s="19">
        <v>1</v>
      </c>
      <c r="Q80" s="19">
        <v>1</v>
      </c>
      <c r="R80" s="17">
        <f t="shared" si="9"/>
        <v>16724.12000000001</v>
      </c>
      <c r="S80" s="17">
        <v>0</v>
      </c>
      <c r="T80" s="14">
        <v>1</v>
      </c>
      <c r="U80" s="17">
        <f t="shared" si="10"/>
        <v>0</v>
      </c>
      <c r="V80" s="19">
        <f t="shared" si="11"/>
        <v>0</v>
      </c>
      <c r="W80" s="20" t="s">
        <v>47</v>
      </c>
      <c r="X80" s="19" t="s">
        <v>47</v>
      </c>
      <c r="Y80" s="20" t="s">
        <v>47</v>
      </c>
      <c r="Z80" s="19" t="s">
        <v>47</v>
      </c>
      <c r="AA80" s="14" t="s">
        <v>41</v>
      </c>
      <c r="AB80" s="21">
        <v>0</v>
      </c>
      <c r="AE80" s="17">
        <v>0</v>
      </c>
      <c r="AG80" s="14" t="s">
        <v>42</v>
      </c>
      <c r="AI80" s="17">
        <v>0</v>
      </c>
      <c r="AK80" s="17">
        <v>16724.12000000001</v>
      </c>
      <c r="AL80" s="17">
        <v>16724.12000000001</v>
      </c>
    </row>
    <row r="81" spans="2:38" x14ac:dyDescent="0.25">
      <c r="B81" s="14">
        <v>2007026</v>
      </c>
      <c r="C81" s="15" t="s">
        <v>130</v>
      </c>
      <c r="D81" s="14" t="s">
        <v>56</v>
      </c>
      <c r="E81" s="14">
        <v>1</v>
      </c>
      <c r="F81" s="14">
        <v>12300</v>
      </c>
      <c r="G81" s="16">
        <f t="shared" si="6"/>
        <v>12300</v>
      </c>
      <c r="H81" s="14" t="s">
        <v>40</v>
      </c>
      <c r="I81" s="17">
        <v>12300</v>
      </c>
      <c r="J81" s="17">
        <v>12300</v>
      </c>
      <c r="K81" s="18">
        <f t="shared" si="7"/>
        <v>24600</v>
      </c>
      <c r="L81" s="18">
        <v>25149.167506766309</v>
      </c>
      <c r="M81" s="17">
        <f t="shared" si="8"/>
        <v>20119.334005413053</v>
      </c>
      <c r="N81" s="17">
        <v>28290</v>
      </c>
      <c r="O81" s="17">
        <v>-3363.0850981367948</v>
      </c>
      <c r="P81" s="19">
        <v>0.80000000000000027</v>
      </c>
      <c r="Q81" s="19">
        <v>1</v>
      </c>
      <c r="R81" s="17">
        <f t="shared" si="9"/>
        <v>16095.467204330447</v>
      </c>
      <c r="S81" s="17">
        <v>0</v>
      </c>
      <c r="T81" s="14">
        <v>1</v>
      </c>
      <c r="U81" s="17">
        <f t="shared" si="10"/>
        <v>8170.6659945869469</v>
      </c>
      <c r="V81" s="19">
        <f t="shared" si="11"/>
        <v>0.19999999999999973</v>
      </c>
      <c r="W81" s="20">
        <v>28290</v>
      </c>
      <c r="X81" s="19">
        <v>15990</v>
      </c>
      <c r="Y81" s="20">
        <v>130</v>
      </c>
      <c r="Z81" s="19">
        <v>130</v>
      </c>
      <c r="AA81" s="14" t="s">
        <v>41</v>
      </c>
      <c r="AB81" s="21">
        <v>0</v>
      </c>
      <c r="AC81" s="19">
        <v>0</v>
      </c>
      <c r="AD81" s="17">
        <v>15990</v>
      </c>
      <c r="AE81" s="17">
        <v>0</v>
      </c>
      <c r="AF81" s="16">
        <v>0</v>
      </c>
      <c r="AG81" s="14" t="s">
        <v>42</v>
      </c>
      <c r="AH81" s="14">
        <v>100</v>
      </c>
      <c r="AI81" s="17">
        <v>0</v>
      </c>
      <c r="AJ81" s="17">
        <v>0</v>
      </c>
      <c r="AK81" s="17">
        <v>15990</v>
      </c>
      <c r="AL81" s="17">
        <v>28290</v>
      </c>
    </row>
    <row r="82" spans="2:38" x14ac:dyDescent="0.25">
      <c r="B82" s="14">
        <v>2018004</v>
      </c>
      <c r="C82" s="15" t="s">
        <v>131</v>
      </c>
      <c r="D82" s="14" t="s">
        <v>50</v>
      </c>
      <c r="E82" s="14">
        <v>10035.219999999999</v>
      </c>
      <c r="F82" s="14">
        <v>13</v>
      </c>
      <c r="G82" s="16">
        <f t="shared" si="6"/>
        <v>130457.85999999999</v>
      </c>
      <c r="H82" s="14" t="s">
        <v>40</v>
      </c>
      <c r="I82" s="17">
        <v>130457.86</v>
      </c>
      <c r="J82" s="17">
        <v>13902.041464399999</v>
      </c>
      <c r="K82" s="18">
        <f t="shared" si="7"/>
        <v>144359.9014644</v>
      </c>
      <c r="L82" s="18">
        <v>150184.5533110885</v>
      </c>
      <c r="M82" s="17">
        <f t="shared" si="8"/>
        <v>41751.305820482608</v>
      </c>
      <c r="N82" s="17">
        <v>146405.7366592364</v>
      </c>
      <c r="O82" s="17">
        <v>-127020.813100481</v>
      </c>
      <c r="P82" s="19">
        <v>0.27800000000000002</v>
      </c>
      <c r="Q82" s="19">
        <v>0.13</v>
      </c>
      <c r="R82" s="17">
        <f t="shared" si="9"/>
        <v>11606.863018094165</v>
      </c>
      <c r="S82" s="17">
        <v>25289.0037470106</v>
      </c>
      <c r="T82" s="14">
        <v>0.85588139790978623</v>
      </c>
      <c r="U82" s="17">
        <f t="shared" si="10"/>
        <v>104654.43083875379</v>
      </c>
      <c r="V82" s="19">
        <f t="shared" si="11"/>
        <v>0.14800000000000002</v>
      </c>
      <c r="W82" s="20">
        <v>14.58919053685285</v>
      </c>
      <c r="X82" s="19">
        <v>1.5891905368528449</v>
      </c>
      <c r="Y82" s="20">
        <v>12.22454259117573</v>
      </c>
      <c r="Z82" s="19">
        <v>763.26571223981318</v>
      </c>
      <c r="AA82" s="14" t="s">
        <v>45</v>
      </c>
      <c r="AB82" s="21">
        <v>0</v>
      </c>
      <c r="AC82" s="19">
        <v>0</v>
      </c>
      <c r="AD82" s="17">
        <v>15947.87665923641</v>
      </c>
      <c r="AE82" s="17">
        <v>0</v>
      </c>
      <c r="AF82" s="16">
        <v>0</v>
      </c>
      <c r="AG82" s="14" t="s">
        <v>42</v>
      </c>
      <c r="AH82" s="14">
        <v>100.0000000000002</v>
      </c>
      <c r="AI82" s="17">
        <v>0</v>
      </c>
      <c r="AJ82" s="17">
        <v>0</v>
      </c>
      <c r="AK82" s="17">
        <v>995740.11430181831</v>
      </c>
      <c r="AL82" s="17">
        <v>1126197.9743018181</v>
      </c>
    </row>
    <row r="83" spans="2:38" x14ac:dyDescent="0.25">
      <c r="B83" s="14">
        <v>2007003</v>
      </c>
      <c r="C83" s="15" t="s">
        <v>132</v>
      </c>
      <c r="D83" s="14" t="s">
        <v>56</v>
      </c>
      <c r="E83" s="14">
        <v>0</v>
      </c>
      <c r="F83" s="14">
        <v>5879.38</v>
      </c>
      <c r="G83" s="16">
        <f t="shared" si="6"/>
        <v>0</v>
      </c>
      <c r="H83" s="14" t="s">
        <v>40</v>
      </c>
      <c r="I83" s="17">
        <v>0</v>
      </c>
      <c r="J83" s="17">
        <v>15000.01</v>
      </c>
      <c r="K83" s="18">
        <f t="shared" si="7"/>
        <v>15000.01</v>
      </c>
      <c r="L83" s="18">
        <v>15000.01</v>
      </c>
      <c r="M83" s="17">
        <f t="shared" si="8"/>
        <v>15000.01</v>
      </c>
      <c r="N83" s="17">
        <v>15000.01</v>
      </c>
      <c r="O83" s="17">
        <v>0</v>
      </c>
      <c r="P83" s="19">
        <v>1</v>
      </c>
      <c r="Q83" s="19">
        <v>1</v>
      </c>
      <c r="R83" s="17">
        <f t="shared" si="9"/>
        <v>15000.01</v>
      </c>
      <c r="S83" s="17">
        <v>0</v>
      </c>
      <c r="T83" s="14">
        <v>1</v>
      </c>
      <c r="U83" s="17">
        <f t="shared" si="10"/>
        <v>0</v>
      </c>
      <c r="V83" s="19">
        <f t="shared" si="11"/>
        <v>0</v>
      </c>
      <c r="W83" s="20" t="s">
        <v>47</v>
      </c>
      <c r="X83" s="19" t="s">
        <v>47</v>
      </c>
      <c r="Y83" s="20" t="s">
        <v>47</v>
      </c>
      <c r="Z83" s="19" t="s">
        <v>47</v>
      </c>
      <c r="AA83" s="14" t="s">
        <v>41</v>
      </c>
      <c r="AB83" s="21">
        <v>0</v>
      </c>
      <c r="AE83" s="17">
        <v>0</v>
      </c>
      <c r="AG83" s="14" t="s">
        <v>42</v>
      </c>
      <c r="AI83" s="17">
        <v>0</v>
      </c>
      <c r="AK83" s="17">
        <v>15000.01</v>
      </c>
      <c r="AL83" s="17">
        <v>15000.01</v>
      </c>
    </row>
    <row r="84" spans="2:38" x14ac:dyDescent="0.25">
      <c r="B84" s="14">
        <v>2009014</v>
      </c>
      <c r="C84" s="15" t="s">
        <v>133</v>
      </c>
      <c r="D84" s="14" t="s">
        <v>50</v>
      </c>
      <c r="E84" s="14">
        <v>0</v>
      </c>
      <c r="F84" s="14">
        <v>104</v>
      </c>
      <c r="G84" s="16">
        <f t="shared" si="6"/>
        <v>0</v>
      </c>
      <c r="H84" s="14" t="s">
        <v>40</v>
      </c>
      <c r="I84" s="17">
        <v>0</v>
      </c>
      <c r="J84" s="17">
        <v>14950.7307714</v>
      </c>
      <c r="K84" s="18">
        <f t="shared" si="7"/>
        <v>14950.7307714</v>
      </c>
      <c r="L84" s="18">
        <v>14950.7307714</v>
      </c>
      <c r="M84" s="17">
        <f t="shared" si="8"/>
        <v>14950.7307714</v>
      </c>
      <c r="N84" s="17">
        <v>14950.7307714</v>
      </c>
      <c r="O84" s="17">
        <v>0</v>
      </c>
      <c r="P84" s="19">
        <v>1</v>
      </c>
      <c r="Q84" s="19">
        <v>1</v>
      </c>
      <c r="R84" s="17">
        <f t="shared" si="9"/>
        <v>14950.7307714</v>
      </c>
      <c r="S84" s="17">
        <v>0</v>
      </c>
      <c r="T84" s="14">
        <v>1</v>
      </c>
      <c r="U84" s="17">
        <f t="shared" si="10"/>
        <v>0</v>
      </c>
      <c r="V84" s="19">
        <f t="shared" si="11"/>
        <v>0</v>
      </c>
      <c r="W84" s="20" t="s">
        <v>47</v>
      </c>
      <c r="X84" s="19" t="s">
        <v>47</v>
      </c>
      <c r="Y84" s="20" t="s">
        <v>47</v>
      </c>
      <c r="Z84" s="19" t="s">
        <v>47</v>
      </c>
      <c r="AA84" s="14" t="s">
        <v>41</v>
      </c>
      <c r="AB84" s="21">
        <v>0</v>
      </c>
      <c r="AE84" s="17">
        <v>0</v>
      </c>
      <c r="AG84" s="14" t="s">
        <v>42</v>
      </c>
      <c r="AI84" s="17">
        <v>0</v>
      </c>
      <c r="AK84" s="17">
        <v>14950.7307714</v>
      </c>
      <c r="AL84" s="17">
        <v>14950.7307714</v>
      </c>
    </row>
    <row r="85" spans="2:38" x14ac:dyDescent="0.25">
      <c r="B85" s="14">
        <v>2011011</v>
      </c>
      <c r="C85" s="15" t="s">
        <v>134</v>
      </c>
      <c r="D85" s="14" t="s">
        <v>50</v>
      </c>
      <c r="E85" s="14">
        <v>0</v>
      </c>
      <c r="F85" s="14">
        <v>5.21</v>
      </c>
      <c r="G85" s="16">
        <f t="shared" si="6"/>
        <v>0</v>
      </c>
      <c r="H85" s="14" t="s">
        <v>40</v>
      </c>
      <c r="I85" s="17">
        <v>0</v>
      </c>
      <c r="J85" s="17">
        <v>8255</v>
      </c>
      <c r="K85" s="18">
        <f t="shared" si="7"/>
        <v>8255</v>
      </c>
      <c r="L85" s="18">
        <v>8255</v>
      </c>
      <c r="M85" s="17">
        <f t="shared" si="8"/>
        <v>8255</v>
      </c>
      <c r="N85" s="17">
        <v>12819</v>
      </c>
      <c r="O85" s="17">
        <v>-4564</v>
      </c>
      <c r="P85" s="19">
        <v>1</v>
      </c>
      <c r="Q85" s="19">
        <v>1</v>
      </c>
      <c r="R85" s="17">
        <f t="shared" si="9"/>
        <v>8255</v>
      </c>
      <c r="S85" s="17">
        <v>0</v>
      </c>
      <c r="T85" s="14">
        <v>1</v>
      </c>
      <c r="U85" s="17">
        <f t="shared" si="10"/>
        <v>4564</v>
      </c>
      <c r="V85" s="19">
        <f t="shared" si="11"/>
        <v>0</v>
      </c>
      <c r="W85" s="20" t="s">
        <v>47</v>
      </c>
      <c r="X85" s="19" t="s">
        <v>47</v>
      </c>
      <c r="Y85" s="20" t="s">
        <v>47</v>
      </c>
      <c r="Z85" s="19" t="s">
        <v>47</v>
      </c>
      <c r="AA85" s="14" t="s">
        <v>41</v>
      </c>
      <c r="AB85" s="21">
        <v>0</v>
      </c>
      <c r="AE85" s="17">
        <v>0</v>
      </c>
      <c r="AG85" s="14" t="s">
        <v>42</v>
      </c>
      <c r="AI85" s="17">
        <v>0</v>
      </c>
      <c r="AK85" s="17">
        <v>12819</v>
      </c>
      <c r="AL85" s="17">
        <v>12819</v>
      </c>
    </row>
    <row r="86" spans="2:38" x14ac:dyDescent="0.25">
      <c r="B86" s="14">
        <v>2009005</v>
      </c>
      <c r="C86" s="15" t="s">
        <v>135</v>
      </c>
      <c r="D86" s="14" t="s">
        <v>44</v>
      </c>
      <c r="E86" s="14">
        <v>40</v>
      </c>
      <c r="F86" s="14">
        <v>9.4600000000000009</v>
      </c>
      <c r="G86" s="16">
        <f t="shared" si="6"/>
        <v>378.40000000000003</v>
      </c>
      <c r="H86" s="14" t="s">
        <v>40</v>
      </c>
      <c r="I86" s="17">
        <v>378.4</v>
      </c>
      <c r="J86" s="17">
        <v>12564.8</v>
      </c>
      <c r="K86" s="18">
        <f t="shared" si="7"/>
        <v>12943.199999999999</v>
      </c>
      <c r="L86" s="18">
        <v>12960.0947141919</v>
      </c>
      <c r="M86" s="17">
        <f t="shared" si="8"/>
        <v>12960.0947141919</v>
      </c>
      <c r="N86" s="17">
        <v>12564.8</v>
      </c>
      <c r="O86" s="17">
        <v>-779.08741638400716</v>
      </c>
      <c r="P86" s="19">
        <v>1</v>
      </c>
      <c r="Q86" s="19">
        <v>0.91</v>
      </c>
      <c r="R86" s="17">
        <f t="shared" si="9"/>
        <v>12960.0947141919</v>
      </c>
      <c r="S86" s="17">
        <v>39.095081623374433</v>
      </c>
      <c r="T86" s="14">
        <v>0.99699249859126149</v>
      </c>
      <c r="U86" s="17">
        <f t="shared" si="10"/>
        <v>395.29471419190122</v>
      </c>
      <c r="V86" s="19">
        <f t="shared" si="11"/>
        <v>8.9999999999999969E-2</v>
      </c>
      <c r="W86" s="20">
        <v>314.12</v>
      </c>
      <c r="X86" s="19">
        <v>304.66000000000003</v>
      </c>
      <c r="Y86" s="20">
        <v>3220.5073995771668</v>
      </c>
      <c r="Z86" s="19">
        <v>3548.90923030458</v>
      </c>
      <c r="AA86" s="14" t="s">
        <v>45</v>
      </c>
      <c r="AB86" s="21">
        <v>7.1054273576010019E-15</v>
      </c>
      <c r="AC86" s="19">
        <v>1.7763568394002511E-14</v>
      </c>
      <c r="AD86" s="17">
        <v>12186.4</v>
      </c>
      <c r="AE86" s="17">
        <v>6.7217342802905484E-14</v>
      </c>
      <c r="AF86" s="16">
        <v>2.164739498766721E-12</v>
      </c>
      <c r="AG86" s="14" t="s">
        <v>42</v>
      </c>
      <c r="AH86" s="14">
        <v>100</v>
      </c>
      <c r="AI86" s="17">
        <v>5.5157669863869132E-16</v>
      </c>
      <c r="AJ86" s="17">
        <v>1.7763568394002501E-14</v>
      </c>
      <c r="AK86" s="17">
        <v>13429.07252747253</v>
      </c>
      <c r="AL86" s="17">
        <v>13807.47252747253</v>
      </c>
    </row>
    <row r="87" spans="2:38" x14ac:dyDescent="0.25">
      <c r="B87" s="14">
        <v>2010014</v>
      </c>
      <c r="C87" s="15" t="s">
        <v>136</v>
      </c>
      <c r="D87" s="14" t="s">
        <v>3</v>
      </c>
      <c r="E87" s="14">
        <v>0</v>
      </c>
      <c r="F87" s="14">
        <v>330</v>
      </c>
      <c r="G87" s="16">
        <f t="shared" si="6"/>
        <v>0</v>
      </c>
      <c r="H87" s="14" t="s">
        <v>40</v>
      </c>
      <c r="I87" s="17">
        <v>0</v>
      </c>
      <c r="J87" s="17">
        <v>12174.067574500001</v>
      </c>
      <c r="K87" s="18">
        <f t="shared" si="7"/>
        <v>12174.067574500001</v>
      </c>
      <c r="L87" s="18">
        <v>12174.067574500001</v>
      </c>
      <c r="M87" s="17">
        <f t="shared" si="8"/>
        <v>12174.067574500001</v>
      </c>
      <c r="N87" s="17">
        <v>12174.067574500001</v>
      </c>
      <c r="O87" s="17">
        <v>0</v>
      </c>
      <c r="P87" s="19">
        <v>1</v>
      </c>
      <c r="Q87" s="19">
        <v>1</v>
      </c>
      <c r="R87" s="17">
        <f t="shared" si="9"/>
        <v>12174.067574500001</v>
      </c>
      <c r="S87" s="17">
        <v>0</v>
      </c>
      <c r="T87" s="14">
        <v>1</v>
      </c>
      <c r="U87" s="17">
        <f t="shared" si="10"/>
        <v>0</v>
      </c>
      <c r="V87" s="19">
        <f t="shared" si="11"/>
        <v>0</v>
      </c>
      <c r="W87" s="20" t="s">
        <v>47</v>
      </c>
      <c r="X87" s="19" t="s">
        <v>47</v>
      </c>
      <c r="Y87" s="20" t="s">
        <v>47</v>
      </c>
      <c r="Z87" s="19" t="s">
        <v>47</v>
      </c>
      <c r="AA87" s="14" t="s">
        <v>41</v>
      </c>
      <c r="AB87" s="21">
        <v>0</v>
      </c>
      <c r="AE87" s="17">
        <v>0</v>
      </c>
      <c r="AG87" s="14" t="s">
        <v>42</v>
      </c>
      <c r="AI87" s="17">
        <v>0</v>
      </c>
      <c r="AK87" s="17">
        <v>12174.067574500001</v>
      </c>
      <c r="AL87" s="17">
        <v>12174.067574500001</v>
      </c>
    </row>
    <row r="88" spans="2:38" x14ac:dyDescent="0.25">
      <c r="B88" s="14">
        <v>2001019</v>
      </c>
      <c r="C88" s="15" t="s">
        <v>137</v>
      </c>
      <c r="D88" s="14" t="s">
        <v>138</v>
      </c>
      <c r="E88" s="14">
        <v>25</v>
      </c>
      <c r="F88" s="14">
        <v>150</v>
      </c>
      <c r="G88" s="16">
        <f t="shared" si="6"/>
        <v>3750</v>
      </c>
      <c r="H88" s="14" t="s">
        <v>40</v>
      </c>
      <c r="I88" s="17">
        <v>3750</v>
      </c>
      <c r="J88" s="17">
        <v>12687.56</v>
      </c>
      <c r="K88" s="18">
        <f t="shared" si="7"/>
        <v>16437.559999999998</v>
      </c>
      <c r="L88" s="18">
        <v>16604.989117916561</v>
      </c>
      <c r="M88" s="17">
        <f t="shared" si="8"/>
        <v>14567.304625793749</v>
      </c>
      <c r="N88" s="17">
        <v>15447.56</v>
      </c>
      <c r="O88" s="17">
        <v>-1280.8908191169271</v>
      </c>
      <c r="P88" s="19">
        <v>0.87728480412407039</v>
      </c>
      <c r="Q88" s="19">
        <v>0.8576406412720935</v>
      </c>
      <c r="R88" s="17">
        <f t="shared" si="9"/>
        <v>12779.674985255135</v>
      </c>
      <c r="S88" s="17">
        <v>192.12110419022429</v>
      </c>
      <c r="T88" s="14">
        <v>0.98856225257500707</v>
      </c>
      <c r="U88" s="17">
        <f t="shared" si="10"/>
        <v>880.25537420625005</v>
      </c>
      <c r="V88" s="19">
        <f t="shared" si="11"/>
        <v>1.9644162851976898E-2</v>
      </c>
      <c r="W88" s="20">
        <v>617.90239999999994</v>
      </c>
      <c r="X88" s="19">
        <v>467.90239999999989</v>
      </c>
      <c r="Y88" s="20">
        <v>311.93493333333328</v>
      </c>
      <c r="Z88" s="19">
        <v>380.31181535699119</v>
      </c>
      <c r="AA88" s="14" t="s">
        <v>45</v>
      </c>
      <c r="AB88" s="21">
        <v>0</v>
      </c>
      <c r="AC88" s="19">
        <v>0</v>
      </c>
      <c r="AD88" s="17">
        <v>11697.56</v>
      </c>
      <c r="AE88" s="17">
        <v>0</v>
      </c>
      <c r="AF88" s="16">
        <v>0</v>
      </c>
      <c r="AG88" s="14" t="s">
        <v>42</v>
      </c>
      <c r="AH88" s="14">
        <v>99.999999999999986</v>
      </c>
      <c r="AI88" s="17">
        <v>0</v>
      </c>
      <c r="AJ88" s="17">
        <v>0</v>
      </c>
      <c r="AK88" s="17">
        <v>14261.693075887169</v>
      </c>
      <c r="AL88" s="17">
        <v>18011.693075887171</v>
      </c>
    </row>
    <row r="89" spans="2:38" x14ac:dyDescent="0.25">
      <c r="B89" s="14">
        <v>2002018</v>
      </c>
      <c r="C89" s="15" t="s">
        <v>139</v>
      </c>
      <c r="D89" s="14" t="s">
        <v>68</v>
      </c>
      <c r="E89" s="14">
        <v>37</v>
      </c>
      <c r="F89" s="14">
        <v>3482.07</v>
      </c>
      <c r="G89" s="16">
        <f t="shared" si="6"/>
        <v>128836.59000000001</v>
      </c>
      <c r="H89" s="14" t="s">
        <v>40</v>
      </c>
      <c r="I89" s="17">
        <v>128836.59</v>
      </c>
      <c r="J89" s="17">
        <v>31165.528225760001</v>
      </c>
      <c r="K89" s="18">
        <f t="shared" si="7"/>
        <v>160002.11822576</v>
      </c>
      <c r="L89" s="18">
        <v>165754.3839908473</v>
      </c>
      <c r="M89" s="17">
        <f t="shared" si="8"/>
        <v>85955.150180171695</v>
      </c>
      <c r="N89" s="17">
        <v>140122.18147257261</v>
      </c>
      <c r="O89" s="17">
        <v>-69894.277937026025</v>
      </c>
      <c r="P89" s="19">
        <v>0.51856939231796129</v>
      </c>
      <c r="Q89" s="19">
        <v>0.43093778510661751</v>
      </c>
      <c r="R89" s="17">
        <f t="shared" si="9"/>
        <v>44573.709995530735</v>
      </c>
      <c r="S89" s="17">
        <v>33847.85099323871</v>
      </c>
      <c r="T89" s="14">
        <v>0.83042348701186963</v>
      </c>
      <c r="U89" s="17">
        <f t="shared" si="10"/>
        <v>54167.031292400919</v>
      </c>
      <c r="V89" s="19">
        <f t="shared" si="11"/>
        <v>8.7631607211343776E-2</v>
      </c>
      <c r="W89" s="20">
        <v>3787.085985745206</v>
      </c>
      <c r="X89" s="19">
        <v>305.01598574520591</v>
      </c>
      <c r="Y89" s="20">
        <v>8.7596167149197406</v>
      </c>
      <c r="Z89" s="19">
        <v>152.37892910228729</v>
      </c>
      <c r="AA89" s="14" t="s">
        <v>45</v>
      </c>
      <c r="AB89" s="21">
        <v>0</v>
      </c>
      <c r="AC89" s="19">
        <v>0</v>
      </c>
      <c r="AD89" s="17">
        <v>11285.59147257262</v>
      </c>
      <c r="AE89" s="17">
        <v>0</v>
      </c>
      <c r="AF89" s="16">
        <v>0</v>
      </c>
      <c r="AG89" s="14" t="s">
        <v>42</v>
      </c>
      <c r="AH89" s="14">
        <v>99.999999999999872</v>
      </c>
      <c r="AI89" s="17">
        <v>0</v>
      </c>
      <c r="AJ89" s="17">
        <v>0</v>
      </c>
      <c r="AK89" s="17">
        <v>196319.81613390459</v>
      </c>
      <c r="AL89" s="17">
        <v>325156.40613390459</v>
      </c>
    </row>
    <row r="90" spans="2:38" x14ac:dyDescent="0.25">
      <c r="B90" s="14">
        <v>2002029</v>
      </c>
      <c r="C90" s="15" t="s">
        <v>140</v>
      </c>
      <c r="D90" s="14" t="s">
        <v>68</v>
      </c>
      <c r="E90" s="14">
        <v>37</v>
      </c>
      <c r="F90" s="14">
        <v>700</v>
      </c>
      <c r="G90" s="16">
        <f t="shared" si="6"/>
        <v>25900</v>
      </c>
      <c r="H90" s="14" t="s">
        <v>40</v>
      </c>
      <c r="I90" s="17">
        <v>25900</v>
      </c>
      <c r="J90" s="17">
        <v>23035.95</v>
      </c>
      <c r="K90" s="18">
        <f t="shared" si="7"/>
        <v>48935.95</v>
      </c>
      <c r="L90" s="18">
        <v>50092.327107743709</v>
      </c>
      <c r="M90" s="17">
        <f t="shared" si="8"/>
        <v>25976.347628055195</v>
      </c>
      <c r="N90" s="17">
        <v>37158.400000000001</v>
      </c>
      <c r="O90" s="17">
        <v>-15813.346017601691</v>
      </c>
      <c r="P90" s="19">
        <v>0.51856939231796129</v>
      </c>
      <c r="Q90" s="19">
        <v>0.43093778510661751</v>
      </c>
      <c r="R90" s="17">
        <f t="shared" si="9"/>
        <v>13470.538804120697</v>
      </c>
      <c r="S90" s="17">
        <v>17079.516954822651</v>
      </c>
      <c r="T90" s="14">
        <v>0.74573398731000817</v>
      </c>
      <c r="U90" s="17">
        <f t="shared" si="10"/>
        <v>11182.052371944807</v>
      </c>
      <c r="V90" s="19">
        <f t="shared" si="11"/>
        <v>8.7631607211343776E-2</v>
      </c>
      <c r="W90" s="20">
        <v>1004.281081081081</v>
      </c>
      <c r="X90" s="19">
        <v>304.28108108108108</v>
      </c>
      <c r="Y90" s="20">
        <v>43.468725868725869</v>
      </c>
      <c r="Z90" s="19">
        <v>232.9221312845207</v>
      </c>
      <c r="AA90" s="14" t="s">
        <v>45</v>
      </c>
      <c r="AB90" s="21">
        <v>0</v>
      </c>
      <c r="AC90" s="19">
        <v>0</v>
      </c>
      <c r="AD90" s="17">
        <v>11258.4</v>
      </c>
      <c r="AE90" s="17">
        <v>0</v>
      </c>
      <c r="AF90" s="16">
        <v>0</v>
      </c>
      <c r="AG90" s="14" t="s">
        <v>42</v>
      </c>
      <c r="AH90" s="14">
        <v>100</v>
      </c>
      <c r="AI90" s="17">
        <v>0</v>
      </c>
      <c r="AJ90" s="17">
        <v>0</v>
      </c>
      <c r="AK90" s="17">
        <v>60326.832002690862</v>
      </c>
      <c r="AL90" s="17">
        <v>86226.832002690862</v>
      </c>
    </row>
    <row r="91" spans="2:38" x14ac:dyDescent="0.25">
      <c r="B91" s="14">
        <v>20090032</v>
      </c>
      <c r="C91" s="15" t="s">
        <v>141</v>
      </c>
      <c r="D91" s="14" t="s">
        <v>39</v>
      </c>
      <c r="E91" s="14">
        <v>1608.04</v>
      </c>
      <c r="F91" s="14">
        <v>2.5</v>
      </c>
      <c r="G91" s="16">
        <f t="shared" si="6"/>
        <v>4020.1</v>
      </c>
      <c r="H91" s="14" t="s">
        <v>40</v>
      </c>
      <c r="I91" s="17">
        <v>4020.1</v>
      </c>
      <c r="J91" s="17">
        <v>14929.08</v>
      </c>
      <c r="K91" s="18">
        <f t="shared" si="7"/>
        <v>18949.18</v>
      </c>
      <c r="L91" s="18">
        <v>19128.66847918303</v>
      </c>
      <c r="M91" s="17">
        <f t="shared" si="8"/>
        <v>19128.668479183027</v>
      </c>
      <c r="N91" s="17">
        <v>14929.08</v>
      </c>
      <c r="O91" s="17">
        <v>3154.6777430753009</v>
      </c>
      <c r="P91" s="19">
        <v>0.99999999999999989</v>
      </c>
      <c r="Q91" s="19">
        <v>0.95</v>
      </c>
      <c r="R91" s="17">
        <f t="shared" si="9"/>
        <v>19128.668479183023</v>
      </c>
      <c r="S91" s="17">
        <v>221.03097258858179</v>
      </c>
      <c r="T91" s="14">
        <v>0.98857703329503943</v>
      </c>
      <c r="U91" s="17">
        <f t="shared" si="10"/>
        <v>4199.5884791830267</v>
      </c>
      <c r="V91" s="19">
        <f t="shared" si="11"/>
        <v>4.9999999999999933E-2</v>
      </c>
      <c r="W91" s="20">
        <v>9.2840227855028488</v>
      </c>
      <c r="X91" s="19">
        <v>6.7840227855028488</v>
      </c>
      <c r="Y91" s="20">
        <v>271.36091142011401</v>
      </c>
      <c r="Z91" s="19">
        <v>290.90622254748843</v>
      </c>
      <c r="AA91" s="14" t="s">
        <v>45</v>
      </c>
      <c r="AB91" s="21">
        <v>0</v>
      </c>
      <c r="AC91" s="19">
        <v>0</v>
      </c>
      <c r="AD91" s="17">
        <v>10908.98</v>
      </c>
      <c r="AE91" s="17">
        <v>0</v>
      </c>
      <c r="AF91" s="16">
        <v>0</v>
      </c>
      <c r="AG91" s="14" t="s">
        <v>42</v>
      </c>
      <c r="AH91" s="14">
        <v>100</v>
      </c>
      <c r="AI91" s="17">
        <v>0</v>
      </c>
      <c r="AJ91" s="17">
        <v>0</v>
      </c>
      <c r="AK91" s="17">
        <v>11694.721052631579</v>
      </c>
      <c r="AL91" s="17">
        <v>15714.82105263158</v>
      </c>
    </row>
    <row r="92" spans="2:38" x14ac:dyDescent="0.25">
      <c r="B92" s="14">
        <v>2005004</v>
      </c>
      <c r="C92" s="15" t="s">
        <v>142</v>
      </c>
      <c r="D92" s="14" t="s">
        <v>56</v>
      </c>
      <c r="E92" s="14">
        <v>0</v>
      </c>
      <c r="F92" s="14">
        <v>3000</v>
      </c>
      <c r="G92" s="16">
        <f t="shared" si="6"/>
        <v>0</v>
      </c>
      <c r="H92" s="14" t="s">
        <v>40</v>
      </c>
      <c r="I92" s="17">
        <v>0</v>
      </c>
      <c r="J92" s="17">
        <v>10867.77</v>
      </c>
      <c r="K92" s="18">
        <f t="shared" si="7"/>
        <v>10867.77</v>
      </c>
      <c r="L92" s="18">
        <v>10867.77</v>
      </c>
      <c r="M92" s="17">
        <f t="shared" si="8"/>
        <v>10867.77</v>
      </c>
      <c r="N92" s="17">
        <v>10867.77</v>
      </c>
      <c r="O92" s="17">
        <v>0</v>
      </c>
      <c r="P92" s="19">
        <v>1</v>
      </c>
      <c r="Q92" s="19">
        <v>1</v>
      </c>
      <c r="R92" s="17">
        <f t="shared" si="9"/>
        <v>10867.77</v>
      </c>
      <c r="S92" s="17">
        <v>0</v>
      </c>
      <c r="T92" s="14">
        <v>1</v>
      </c>
      <c r="U92" s="17">
        <f t="shared" si="10"/>
        <v>0</v>
      </c>
      <c r="V92" s="19">
        <f t="shared" si="11"/>
        <v>0</v>
      </c>
      <c r="W92" s="20" t="s">
        <v>47</v>
      </c>
      <c r="X92" s="19" t="s">
        <v>47</v>
      </c>
      <c r="Y92" s="20" t="s">
        <v>47</v>
      </c>
      <c r="Z92" s="19" t="s">
        <v>47</v>
      </c>
      <c r="AA92" s="14" t="s">
        <v>41</v>
      </c>
      <c r="AB92" s="21">
        <v>0</v>
      </c>
      <c r="AE92" s="17">
        <v>0</v>
      </c>
      <c r="AG92" s="14" t="s">
        <v>42</v>
      </c>
      <c r="AI92" s="17">
        <v>0</v>
      </c>
      <c r="AK92" s="17">
        <v>10867.77</v>
      </c>
      <c r="AL92" s="17">
        <v>10867.77</v>
      </c>
    </row>
    <row r="93" spans="2:38" x14ac:dyDescent="0.25">
      <c r="B93" s="14">
        <v>2019001</v>
      </c>
      <c r="C93" s="15" t="s">
        <v>143</v>
      </c>
      <c r="D93" s="14" t="s">
        <v>50</v>
      </c>
      <c r="E93" s="14">
        <v>2087.0100000000002</v>
      </c>
      <c r="F93" s="14">
        <v>30</v>
      </c>
      <c r="G93" s="16">
        <f t="shared" si="6"/>
        <v>62610.3</v>
      </c>
      <c r="H93" s="14" t="s">
        <v>144</v>
      </c>
      <c r="I93" s="17">
        <v>62610.3</v>
      </c>
      <c r="J93" s="17">
        <v>0</v>
      </c>
      <c r="K93" s="18">
        <f t="shared" si="7"/>
        <v>62610.3</v>
      </c>
      <c r="L93" s="18">
        <v>65405.709947064301</v>
      </c>
      <c r="M93" s="17">
        <f t="shared" si="8"/>
        <v>6540.5709947064306</v>
      </c>
      <c r="N93" s="17">
        <v>73222.545272939096</v>
      </c>
      <c r="O93" s="17">
        <v>-66827.024114825253</v>
      </c>
      <c r="P93" s="19">
        <v>0.1</v>
      </c>
      <c r="Q93" s="19">
        <v>0.1</v>
      </c>
      <c r="R93" s="17">
        <f t="shared" si="9"/>
        <v>654.05709947064315</v>
      </c>
      <c r="S93" s="17">
        <v>-70351.517932873161</v>
      </c>
      <c r="T93" s="14">
        <v>-13.224474167766861</v>
      </c>
      <c r="U93" s="17">
        <f t="shared" si="10"/>
        <v>66681.974278232665</v>
      </c>
      <c r="V93" s="19">
        <f t="shared" si="11"/>
        <v>0</v>
      </c>
      <c r="W93" s="20">
        <v>35.084903892621057</v>
      </c>
      <c r="X93" s="19">
        <v>5.0849038926210639</v>
      </c>
      <c r="Y93" s="20">
        <v>16.949679642070208</v>
      </c>
      <c r="Z93" s="19">
        <v>1069.4967964207019</v>
      </c>
      <c r="AA93" s="14" t="s">
        <v>45</v>
      </c>
      <c r="AB93" s="21">
        <v>0</v>
      </c>
      <c r="AC93" s="19">
        <v>0</v>
      </c>
      <c r="AD93" s="17">
        <v>10612.24527293909</v>
      </c>
      <c r="AE93" s="17">
        <v>0</v>
      </c>
      <c r="AF93" s="16">
        <v>0</v>
      </c>
      <c r="AG93" s="14" t="s">
        <v>42</v>
      </c>
      <c r="AH93" s="14">
        <v>99.999999999999972</v>
      </c>
      <c r="AI93" s="17">
        <v>0</v>
      </c>
      <c r="AJ93" s="17">
        <v>0</v>
      </c>
      <c r="AK93" s="17">
        <v>669615.15272939089</v>
      </c>
      <c r="AL93" s="17">
        <v>732225.45272939093</v>
      </c>
    </row>
    <row r="94" spans="2:38" x14ac:dyDescent="0.25">
      <c r="B94" s="14">
        <v>2011007</v>
      </c>
      <c r="C94" s="15" t="s">
        <v>145</v>
      </c>
      <c r="D94" s="14" t="s">
        <v>44</v>
      </c>
      <c r="E94" s="14">
        <v>10.63</v>
      </c>
      <c r="F94" s="14">
        <v>423.07</v>
      </c>
      <c r="G94" s="16">
        <f t="shared" si="6"/>
        <v>4497.2341000000006</v>
      </c>
      <c r="H94" s="14" t="s">
        <v>40</v>
      </c>
      <c r="I94" s="17">
        <v>4497.2341000000006</v>
      </c>
      <c r="J94" s="17">
        <v>14886.259292819799</v>
      </c>
      <c r="K94" s="18">
        <f t="shared" si="7"/>
        <v>19383.493392819801</v>
      </c>
      <c r="L94" s="18">
        <v>19584.284843067071</v>
      </c>
      <c r="M94" s="17">
        <f t="shared" si="8"/>
        <v>19584.284843067071</v>
      </c>
      <c r="N94" s="17">
        <v>14886.259292819799</v>
      </c>
      <c r="O94" s="17">
        <v>697.81832503727674</v>
      </c>
      <c r="P94" s="19">
        <v>1</v>
      </c>
      <c r="Q94" s="19">
        <v>0.8</v>
      </c>
      <c r="R94" s="17">
        <f t="shared" si="9"/>
        <v>19584.284843067071</v>
      </c>
      <c r="S94" s="17">
        <v>1174.506387561818</v>
      </c>
      <c r="T94" s="14">
        <v>0.94342125345772188</v>
      </c>
      <c r="U94" s="17">
        <f t="shared" si="10"/>
        <v>4698.0255502472719</v>
      </c>
      <c r="V94" s="19">
        <f t="shared" si="11"/>
        <v>0.19999999999999996</v>
      </c>
      <c r="W94" s="20">
        <v>1400.400686060188</v>
      </c>
      <c r="X94" s="19">
        <v>977.3306860601881</v>
      </c>
      <c r="Y94" s="20">
        <v>231.00921503774509</v>
      </c>
      <c r="Z94" s="19">
        <v>313.76151879718128</v>
      </c>
      <c r="AA94" s="14" t="s">
        <v>45</v>
      </c>
      <c r="AB94" s="21">
        <v>0</v>
      </c>
      <c r="AC94" s="19">
        <v>0</v>
      </c>
      <c r="AD94" s="17">
        <v>10389.025192819799</v>
      </c>
      <c r="AE94" s="17">
        <v>0</v>
      </c>
      <c r="AF94" s="16">
        <v>0</v>
      </c>
      <c r="AG94" s="14" t="s">
        <v>42</v>
      </c>
      <c r="AH94" s="14">
        <v>100</v>
      </c>
      <c r="AI94" s="17">
        <v>0</v>
      </c>
      <c r="AJ94" s="17">
        <v>0</v>
      </c>
      <c r="AK94" s="17">
        <v>14110.590016024749</v>
      </c>
      <c r="AL94" s="17">
        <v>18607.824116024749</v>
      </c>
    </row>
    <row r="95" spans="2:38" x14ac:dyDescent="0.25">
      <c r="B95" s="14">
        <v>2001051</v>
      </c>
      <c r="C95" s="15" t="s">
        <v>146</v>
      </c>
      <c r="D95" s="14" t="s">
        <v>56</v>
      </c>
      <c r="E95" s="14">
        <v>1</v>
      </c>
      <c r="F95" s="14">
        <v>43000</v>
      </c>
      <c r="G95" s="16">
        <f t="shared" si="6"/>
        <v>43000</v>
      </c>
      <c r="H95" s="14" t="s">
        <v>40</v>
      </c>
      <c r="I95" s="17">
        <v>43000</v>
      </c>
      <c r="J95" s="17">
        <v>47250.319999999992</v>
      </c>
      <c r="K95" s="18">
        <f t="shared" si="7"/>
        <v>90250.319999999992</v>
      </c>
      <c r="L95" s="18">
        <v>92170.17388544319</v>
      </c>
      <c r="M95" s="17">
        <f t="shared" si="8"/>
        <v>65842.391018474271</v>
      </c>
      <c r="N95" s="17">
        <v>52050.319999999992</v>
      </c>
      <c r="O95" s="17">
        <v>69.911379106953973</v>
      </c>
      <c r="P95" s="19">
        <v>0.71435680592627182</v>
      </c>
      <c r="Q95" s="19">
        <v>0.57165680592627155</v>
      </c>
      <c r="R95" s="17">
        <f t="shared" si="9"/>
        <v>47034.96014250593</v>
      </c>
      <c r="S95" s="17">
        <v>30061.859110059191</v>
      </c>
      <c r="T95" s="14">
        <v>0.75405907622296242</v>
      </c>
      <c r="U95" s="17">
        <f t="shared" si="10"/>
        <v>13792.071018474278</v>
      </c>
      <c r="V95" s="19">
        <f t="shared" si="11"/>
        <v>0.14270000000000027</v>
      </c>
      <c r="W95" s="20">
        <v>52050.319999999992</v>
      </c>
      <c r="X95" s="19">
        <v>9050.3199999999924</v>
      </c>
      <c r="Y95" s="20">
        <v>21.04725581395347</v>
      </c>
      <c r="Z95" s="19">
        <v>111.7481232779468</v>
      </c>
      <c r="AA95" s="14" t="s">
        <v>45</v>
      </c>
      <c r="AB95" s="21">
        <v>0</v>
      </c>
      <c r="AC95" s="19">
        <v>0</v>
      </c>
      <c r="AD95" s="17">
        <v>9050.3199999999924</v>
      </c>
      <c r="AE95" s="17">
        <v>0</v>
      </c>
      <c r="AF95" s="16">
        <v>0</v>
      </c>
      <c r="AG95" s="14" t="s">
        <v>42</v>
      </c>
      <c r="AH95" s="14">
        <v>100</v>
      </c>
      <c r="AI95" s="17">
        <v>0</v>
      </c>
      <c r="AJ95" s="17">
        <v>0</v>
      </c>
      <c r="AK95" s="17">
        <v>48051.693009517141</v>
      </c>
      <c r="AL95" s="17">
        <v>91051.693009517141</v>
      </c>
    </row>
    <row r="96" spans="2:38" x14ac:dyDescent="0.25">
      <c r="B96" s="14">
        <v>2001057</v>
      </c>
      <c r="C96" s="15" t="s">
        <v>147</v>
      </c>
      <c r="D96" s="14" t="s">
        <v>68</v>
      </c>
      <c r="E96" s="14">
        <v>20</v>
      </c>
      <c r="F96" s="14">
        <v>2580</v>
      </c>
      <c r="G96" s="16">
        <f t="shared" si="6"/>
        <v>51600</v>
      </c>
      <c r="H96" s="14" t="s">
        <v>40</v>
      </c>
      <c r="I96" s="17">
        <v>51600</v>
      </c>
      <c r="J96" s="17">
        <v>44310.1</v>
      </c>
      <c r="K96" s="18">
        <f t="shared" si="7"/>
        <v>95910.1</v>
      </c>
      <c r="L96" s="18">
        <v>98213.924662531848</v>
      </c>
      <c r="M96" s="17">
        <f t="shared" si="8"/>
        <v>63669.338935741354</v>
      </c>
      <c r="N96" s="17">
        <v>60326.62</v>
      </c>
      <c r="O96" s="17">
        <v>-11401.00732448348</v>
      </c>
      <c r="P96" s="19">
        <v>0.64827201595407691</v>
      </c>
      <c r="Q96" s="19">
        <v>0.5042818405969085</v>
      </c>
      <c r="R96" s="17">
        <f t="shared" si="9"/>
        <v>41275.050706336449</v>
      </c>
      <c r="S96" s="17">
        <v>37243.904935825667</v>
      </c>
      <c r="T96" s="14">
        <v>0.7250516633386449</v>
      </c>
      <c r="U96" s="17">
        <f t="shared" si="10"/>
        <v>3342.7189357413517</v>
      </c>
      <c r="V96" s="19">
        <f t="shared" si="11"/>
        <v>0.1439901753571684</v>
      </c>
      <c r="W96" s="20">
        <v>3016.3310000000001</v>
      </c>
      <c r="X96" s="19">
        <v>436.33100000000007</v>
      </c>
      <c r="Y96" s="20">
        <v>16.912054263565899</v>
      </c>
      <c r="Z96" s="19">
        <v>131.83871567768409</v>
      </c>
      <c r="AA96" s="14" t="s">
        <v>45</v>
      </c>
      <c r="AB96" s="21">
        <v>0</v>
      </c>
      <c r="AC96" s="19">
        <v>0</v>
      </c>
      <c r="AD96" s="17">
        <v>8726.6200000000026</v>
      </c>
      <c r="AE96" s="17">
        <v>0</v>
      </c>
      <c r="AF96" s="16">
        <v>0</v>
      </c>
      <c r="AG96" s="14" t="s">
        <v>42</v>
      </c>
      <c r="AH96" s="14">
        <v>100</v>
      </c>
      <c r="AI96" s="17">
        <v>0</v>
      </c>
      <c r="AJ96" s="17">
        <v>0</v>
      </c>
      <c r="AK96" s="17">
        <v>68028.777289685007</v>
      </c>
      <c r="AL96" s="17">
        <v>119628.77728968499</v>
      </c>
    </row>
    <row r="97" spans="2:38" x14ac:dyDescent="0.25">
      <c r="B97" s="14">
        <v>2011014</v>
      </c>
      <c r="C97" s="15" t="s">
        <v>148</v>
      </c>
      <c r="D97" s="14" t="s">
        <v>56</v>
      </c>
      <c r="E97" s="14">
        <v>1</v>
      </c>
      <c r="F97" s="14">
        <v>6000</v>
      </c>
      <c r="G97" s="16">
        <f t="shared" si="6"/>
        <v>6000</v>
      </c>
      <c r="H97" s="14" t="s">
        <v>40</v>
      </c>
      <c r="I97" s="17">
        <v>6000</v>
      </c>
      <c r="J97" s="17">
        <v>13978.6</v>
      </c>
      <c r="K97" s="18">
        <f t="shared" si="7"/>
        <v>19978.599999999999</v>
      </c>
      <c r="L97" s="18">
        <v>20246.486588666499</v>
      </c>
      <c r="M97" s="17">
        <f t="shared" si="8"/>
        <v>20246.486588666499</v>
      </c>
      <c r="N97" s="17">
        <v>13978.6</v>
      </c>
      <c r="O97" s="17">
        <v>6121.4250716002234</v>
      </c>
      <c r="P97" s="19">
        <v>1</v>
      </c>
      <c r="Q97" s="19">
        <v>1</v>
      </c>
      <c r="R97" s="17">
        <f t="shared" si="9"/>
        <v>20246.486588666499</v>
      </c>
      <c r="S97" s="17">
        <v>0</v>
      </c>
      <c r="T97" s="14">
        <v>1</v>
      </c>
      <c r="U97" s="17">
        <f t="shared" si="10"/>
        <v>6267.8865886664989</v>
      </c>
      <c r="V97" s="19">
        <f t="shared" si="11"/>
        <v>0</v>
      </c>
      <c r="W97" s="20">
        <v>13978.6</v>
      </c>
      <c r="X97" s="19">
        <v>7978.6</v>
      </c>
      <c r="Y97" s="20">
        <v>132.97666666666669</v>
      </c>
      <c r="Z97" s="19">
        <v>132.97666666666669</v>
      </c>
      <c r="AA97" s="14" t="s">
        <v>41</v>
      </c>
      <c r="AB97" s="21">
        <v>0</v>
      </c>
      <c r="AC97" s="19">
        <v>0</v>
      </c>
      <c r="AD97" s="17">
        <v>7978.6</v>
      </c>
      <c r="AE97" s="17">
        <v>0</v>
      </c>
      <c r="AF97" s="16">
        <v>0</v>
      </c>
      <c r="AG97" s="14" t="s">
        <v>42</v>
      </c>
      <c r="AH97" s="14">
        <v>100</v>
      </c>
      <c r="AI97" s="17">
        <v>0</v>
      </c>
      <c r="AJ97" s="17">
        <v>0</v>
      </c>
      <c r="AK97" s="17">
        <v>7978.6</v>
      </c>
      <c r="AL97" s="17">
        <v>13978.6</v>
      </c>
    </row>
    <row r="98" spans="2:38" x14ac:dyDescent="0.25">
      <c r="B98" s="14">
        <v>2002006</v>
      </c>
      <c r="C98" s="15" t="s">
        <v>149</v>
      </c>
      <c r="D98" s="14" t="s">
        <v>68</v>
      </c>
      <c r="E98" s="14">
        <v>54</v>
      </c>
      <c r="F98" s="14">
        <v>3482.07</v>
      </c>
      <c r="G98" s="16">
        <f t="shared" si="6"/>
        <v>188031.78</v>
      </c>
      <c r="H98" s="14" t="s">
        <v>40</v>
      </c>
      <c r="I98" s="17">
        <v>188031.78</v>
      </c>
      <c r="J98" s="17">
        <v>20865.353147540001</v>
      </c>
      <c r="K98" s="18">
        <f t="shared" si="7"/>
        <v>208897.13314754001</v>
      </c>
      <c r="L98" s="18">
        <v>217292.3318317215</v>
      </c>
      <c r="M98" s="17">
        <f t="shared" si="8"/>
        <v>132237.46233818357</v>
      </c>
      <c r="N98" s="17">
        <v>195484.09194760001</v>
      </c>
      <c r="O98" s="17">
        <v>-103598.774475812</v>
      </c>
      <c r="P98" s="19">
        <v>0.60856939231796137</v>
      </c>
      <c r="Q98" s="19">
        <v>0.43093778510661751</v>
      </c>
      <c r="R98" s="17">
        <f t="shared" si="9"/>
        <v>80475.672096817681</v>
      </c>
      <c r="S98" s="17">
        <v>28798.229629165518</v>
      </c>
      <c r="T98" s="14">
        <v>0.88297710624004311</v>
      </c>
      <c r="U98" s="17">
        <f t="shared" si="10"/>
        <v>63246.629609416443</v>
      </c>
      <c r="V98" s="19">
        <f t="shared" si="11"/>
        <v>0.17763160721134386</v>
      </c>
      <c r="W98" s="20">
        <v>3620.0757768074081</v>
      </c>
      <c r="X98" s="19">
        <v>138.0057768074075</v>
      </c>
      <c r="Y98" s="20">
        <v>3.9633257461052631</v>
      </c>
      <c r="Z98" s="19">
        <v>141.24903719079509</v>
      </c>
      <c r="AA98" s="14" t="s">
        <v>45</v>
      </c>
      <c r="AB98" s="21">
        <v>0</v>
      </c>
      <c r="AC98" s="19">
        <v>0</v>
      </c>
      <c r="AD98" s="17">
        <v>7452.3119476000074</v>
      </c>
      <c r="AE98" s="17">
        <v>0</v>
      </c>
      <c r="AF98" s="16">
        <v>0</v>
      </c>
      <c r="AG98" s="14" t="s">
        <v>42</v>
      </c>
      <c r="AH98" s="14">
        <v>99.999999999999901</v>
      </c>
      <c r="AI98" s="17">
        <v>0</v>
      </c>
      <c r="AJ98" s="17">
        <v>0</v>
      </c>
      <c r="AK98" s="17">
        <v>265593.07886271412</v>
      </c>
      <c r="AL98" s="17">
        <v>453624.85886271409</v>
      </c>
    </row>
    <row r="99" spans="2:38" x14ac:dyDescent="0.25">
      <c r="B99" s="14">
        <v>2002027</v>
      </c>
      <c r="C99" s="15" t="s">
        <v>150</v>
      </c>
      <c r="D99" s="14" t="s">
        <v>68</v>
      </c>
      <c r="E99" s="14">
        <v>37</v>
      </c>
      <c r="F99" s="14">
        <v>3482.07</v>
      </c>
      <c r="G99" s="16">
        <f t="shared" si="6"/>
        <v>128836.59000000001</v>
      </c>
      <c r="H99" s="14" t="s">
        <v>40</v>
      </c>
      <c r="I99" s="17">
        <v>128836.59</v>
      </c>
      <c r="J99" s="17">
        <v>71581.069706479509</v>
      </c>
      <c r="K99" s="18">
        <f t="shared" si="7"/>
        <v>200417.65970647952</v>
      </c>
      <c r="L99" s="18">
        <v>206169.92547156679</v>
      </c>
      <c r="M99" s="17">
        <f t="shared" si="8"/>
        <v>106913.41296602976</v>
      </c>
      <c r="N99" s="17">
        <v>135998.39025159951</v>
      </c>
      <c r="O99" s="17">
        <v>-48353.902786467042</v>
      </c>
      <c r="P99" s="19">
        <v>0.51856939231796129</v>
      </c>
      <c r="Q99" s="19">
        <v>0.43093778510661751</v>
      </c>
      <c r="R99" s="17">
        <f t="shared" si="9"/>
        <v>55442.023592433296</v>
      </c>
      <c r="S99" s="17">
        <v>92662.956544560322</v>
      </c>
      <c r="T99" s="14">
        <v>0.68991713388635867</v>
      </c>
      <c r="U99" s="17">
        <f t="shared" si="10"/>
        <v>29084.977285569752</v>
      </c>
      <c r="V99" s="19">
        <f t="shared" si="11"/>
        <v>8.7631607211343776E-2</v>
      </c>
      <c r="W99" s="20">
        <v>3675.6321689621491</v>
      </c>
      <c r="X99" s="19">
        <v>193.56216896214889</v>
      </c>
      <c r="Y99" s="20">
        <v>5.5588247497077576</v>
      </c>
      <c r="Z99" s="19">
        <v>144.95142546758029</v>
      </c>
      <c r="AA99" s="14" t="s">
        <v>45</v>
      </c>
      <c r="AB99" s="21">
        <v>0</v>
      </c>
      <c r="AC99" s="19">
        <v>0</v>
      </c>
      <c r="AD99" s="17">
        <v>7161.8002515995104</v>
      </c>
      <c r="AE99" s="17">
        <v>0</v>
      </c>
      <c r="AF99" s="16">
        <v>0</v>
      </c>
      <c r="AG99" s="14" t="s">
        <v>42</v>
      </c>
      <c r="AH99" s="14">
        <v>100.0000000000001</v>
      </c>
      <c r="AI99" s="17">
        <v>0</v>
      </c>
      <c r="AJ99" s="17">
        <v>0</v>
      </c>
      <c r="AK99" s="17">
        <v>186750.47372882199</v>
      </c>
      <c r="AL99" s="17">
        <v>315587.06372882199</v>
      </c>
    </row>
    <row r="100" spans="2:38" x14ac:dyDescent="0.25">
      <c r="B100" s="14">
        <v>2005001</v>
      </c>
      <c r="C100" s="15" t="s">
        <v>151</v>
      </c>
      <c r="D100" s="14" t="s">
        <v>3</v>
      </c>
      <c r="E100" s="14">
        <v>2</v>
      </c>
      <c r="F100" s="14">
        <v>450</v>
      </c>
      <c r="G100" s="16">
        <f t="shared" si="6"/>
        <v>900</v>
      </c>
      <c r="H100" s="14" t="s">
        <v>40</v>
      </c>
      <c r="I100" s="17">
        <v>900</v>
      </c>
      <c r="J100" s="17">
        <v>5527.6</v>
      </c>
      <c r="K100" s="18">
        <f t="shared" si="7"/>
        <v>6427.6</v>
      </c>
      <c r="L100" s="18">
        <v>6467.782988299974</v>
      </c>
      <c r="M100" s="17">
        <f t="shared" si="8"/>
        <v>2587.1131953199897</v>
      </c>
      <c r="N100" s="17">
        <v>7420.1500000000005</v>
      </c>
      <c r="O100" s="17">
        <v>-4325.5492509412888</v>
      </c>
      <c r="P100" s="19">
        <v>0.4</v>
      </c>
      <c r="Q100" s="19">
        <v>0.48</v>
      </c>
      <c r="R100" s="17">
        <f t="shared" si="9"/>
        <v>1034.8452781279959</v>
      </c>
      <c r="S100" s="17">
        <v>-1031.7309293416961</v>
      </c>
      <c r="T100" s="14">
        <v>1.189794159097771</v>
      </c>
      <c r="U100" s="17">
        <f t="shared" si="10"/>
        <v>4833.0368046800104</v>
      </c>
      <c r="V100" s="19">
        <f t="shared" si="11"/>
        <v>7.999999999999996E-2</v>
      </c>
      <c r="W100" s="20">
        <v>3710.0749999999998</v>
      </c>
      <c r="X100" s="19">
        <v>3260.0749999999998</v>
      </c>
      <c r="Y100" s="20">
        <v>724.46111111111111</v>
      </c>
      <c r="Z100" s="19">
        <v>1617.627314814815</v>
      </c>
      <c r="AA100" s="14" t="s">
        <v>41</v>
      </c>
      <c r="AB100" s="21">
        <v>0</v>
      </c>
      <c r="AC100" s="19">
        <v>0</v>
      </c>
      <c r="AD100" s="17">
        <v>6520.1500000000005</v>
      </c>
      <c r="AE100" s="17">
        <v>0</v>
      </c>
      <c r="AF100" s="16">
        <v>0</v>
      </c>
      <c r="AG100" s="14" t="s">
        <v>42</v>
      </c>
      <c r="AH100" s="14">
        <v>100</v>
      </c>
      <c r="AI100" s="17">
        <v>0</v>
      </c>
      <c r="AJ100" s="17">
        <v>0</v>
      </c>
      <c r="AK100" s="17">
        <v>14558.645833333339</v>
      </c>
      <c r="AL100" s="17">
        <v>15458.645833333339</v>
      </c>
    </row>
    <row r="101" spans="2:38" x14ac:dyDescent="0.25">
      <c r="B101" s="14">
        <v>203601</v>
      </c>
      <c r="C101" s="15" t="s">
        <v>152</v>
      </c>
      <c r="G101" s="16">
        <f t="shared" si="6"/>
        <v>0</v>
      </c>
      <c r="H101" s="14" t="s">
        <v>40</v>
      </c>
      <c r="I101" s="17">
        <v>0</v>
      </c>
      <c r="J101" s="17">
        <v>4031.58</v>
      </c>
      <c r="K101" s="18">
        <f t="shared" si="7"/>
        <v>4031.58</v>
      </c>
      <c r="L101" s="18">
        <v>4031.58</v>
      </c>
      <c r="M101" s="17">
        <f t="shared" si="8"/>
        <v>4031.58</v>
      </c>
      <c r="N101" s="17">
        <v>5300.880000000001</v>
      </c>
      <c r="O101" s="17">
        <v>-1269.3000000000011</v>
      </c>
      <c r="P101" s="19">
        <v>1</v>
      </c>
      <c r="Q101" s="19">
        <v>1</v>
      </c>
      <c r="R101" s="17">
        <f t="shared" si="9"/>
        <v>4031.58</v>
      </c>
      <c r="S101" s="17">
        <v>0</v>
      </c>
      <c r="T101" s="14">
        <v>1</v>
      </c>
      <c r="U101" s="17">
        <f t="shared" si="10"/>
        <v>1269.3000000000011</v>
      </c>
      <c r="V101" s="19">
        <f t="shared" si="11"/>
        <v>0</v>
      </c>
      <c r="Z101" s="19" t="s">
        <v>47</v>
      </c>
      <c r="AA101" s="14" t="s">
        <v>41</v>
      </c>
      <c r="AG101" s="14" t="s">
        <v>42</v>
      </c>
      <c r="AK101" s="17">
        <v>5300.880000000001</v>
      </c>
      <c r="AL101" s="17">
        <v>5300.880000000001</v>
      </c>
    </row>
    <row r="102" spans="2:38" x14ac:dyDescent="0.25">
      <c r="B102" s="14">
        <v>2036</v>
      </c>
      <c r="C102" s="15" t="s">
        <v>152</v>
      </c>
      <c r="G102" s="16">
        <f t="shared" si="6"/>
        <v>0</v>
      </c>
      <c r="H102" s="14" t="s">
        <v>153</v>
      </c>
      <c r="I102" s="17">
        <v>0</v>
      </c>
      <c r="J102" s="17">
        <v>4031.58</v>
      </c>
      <c r="K102" s="18">
        <f t="shared" si="7"/>
        <v>4031.58</v>
      </c>
      <c r="L102" s="18">
        <v>4031.58</v>
      </c>
      <c r="M102" s="17">
        <f t="shared" si="8"/>
        <v>4031.58</v>
      </c>
      <c r="N102" s="17">
        <v>5300.880000000001</v>
      </c>
      <c r="O102" s="17">
        <v>-1269.3000000000011</v>
      </c>
      <c r="P102" s="19">
        <v>1</v>
      </c>
      <c r="Q102" s="19">
        <v>1</v>
      </c>
      <c r="R102" s="17">
        <f t="shared" si="9"/>
        <v>4031.58</v>
      </c>
      <c r="S102" s="17">
        <v>0</v>
      </c>
      <c r="T102" s="14">
        <v>1</v>
      </c>
      <c r="U102" s="17">
        <f t="shared" si="10"/>
        <v>1269.3000000000011</v>
      </c>
      <c r="V102" s="19">
        <f t="shared" si="11"/>
        <v>0</v>
      </c>
      <c r="Z102" s="19" t="s">
        <v>47</v>
      </c>
      <c r="AA102" s="14" t="s">
        <v>41</v>
      </c>
      <c r="AG102" s="14" t="s">
        <v>42</v>
      </c>
      <c r="AK102" s="17">
        <v>5300.880000000001</v>
      </c>
      <c r="AL102" s="17">
        <v>5300.880000000001</v>
      </c>
    </row>
    <row r="103" spans="2:38" x14ac:dyDescent="0.25">
      <c r="B103" s="14">
        <v>2003018</v>
      </c>
      <c r="C103" s="15" t="s">
        <v>154</v>
      </c>
      <c r="D103" s="14" t="s">
        <v>68</v>
      </c>
      <c r="E103" s="14">
        <v>37</v>
      </c>
      <c r="F103" s="14">
        <v>800</v>
      </c>
      <c r="G103" s="16">
        <f t="shared" si="6"/>
        <v>29600</v>
      </c>
      <c r="H103" s="14" t="s">
        <v>40</v>
      </c>
      <c r="I103" s="17">
        <v>29600</v>
      </c>
      <c r="J103" s="17">
        <v>15111.02</v>
      </c>
      <c r="K103" s="18">
        <f t="shared" si="7"/>
        <v>44711.020000000004</v>
      </c>
      <c r="L103" s="18">
        <v>46032.593837421373</v>
      </c>
      <c r="M103" s="17">
        <f t="shared" si="8"/>
        <v>23871.094213091132</v>
      </c>
      <c r="N103" s="17">
        <v>34486.300000000003</v>
      </c>
      <c r="O103" s="17">
        <v>-14925.255982987879</v>
      </c>
      <c r="P103" s="19">
        <v>0.51856939231796129</v>
      </c>
      <c r="Q103" s="19">
        <v>0.43093778510661751</v>
      </c>
      <c r="R103" s="17">
        <f t="shared" si="9"/>
        <v>12378.818820047471</v>
      </c>
      <c r="S103" s="17">
        <v>15247.11866077655</v>
      </c>
      <c r="T103" s="14">
        <v>0.75118814956540592</v>
      </c>
      <c r="U103" s="17">
        <f t="shared" si="10"/>
        <v>10615.205786908871</v>
      </c>
      <c r="V103" s="19">
        <f t="shared" si="11"/>
        <v>8.7631607211343776E-2</v>
      </c>
      <c r="W103" s="20">
        <v>932.06216216216228</v>
      </c>
      <c r="X103" s="19">
        <v>132.06216216216231</v>
      </c>
      <c r="Y103" s="20">
        <v>16.507770270270289</v>
      </c>
      <c r="Z103" s="19">
        <v>170.35867890174751</v>
      </c>
      <c r="AA103" s="14" t="s">
        <v>45</v>
      </c>
      <c r="AB103" s="21">
        <v>0</v>
      </c>
      <c r="AC103" s="19">
        <v>0</v>
      </c>
      <c r="AD103" s="17">
        <v>4886.3000000000047</v>
      </c>
      <c r="AE103" s="17">
        <v>0</v>
      </c>
      <c r="AF103" s="16">
        <v>0</v>
      </c>
      <c r="AG103" s="14" t="s">
        <v>42</v>
      </c>
      <c r="AH103" s="14">
        <v>100.0000000000002</v>
      </c>
      <c r="AI103" s="17">
        <v>0</v>
      </c>
      <c r="AJ103" s="17">
        <v>0</v>
      </c>
      <c r="AK103" s="17">
        <v>50426.168954917273</v>
      </c>
      <c r="AL103" s="17">
        <v>80026.168954917273</v>
      </c>
    </row>
    <row r="104" spans="2:38" x14ac:dyDescent="0.25">
      <c r="B104" s="14">
        <v>2011009</v>
      </c>
      <c r="C104" s="15" t="s">
        <v>155</v>
      </c>
      <c r="D104" s="14" t="s">
        <v>50</v>
      </c>
      <c r="E104" s="14">
        <v>73.06</v>
      </c>
      <c r="F104" s="14">
        <v>42.27</v>
      </c>
      <c r="G104" s="16">
        <f t="shared" si="6"/>
        <v>3088.2462000000005</v>
      </c>
      <c r="H104" s="14" t="s">
        <v>40</v>
      </c>
      <c r="I104" s="17">
        <v>3088.2462</v>
      </c>
      <c r="J104" s="17">
        <v>7692.1674292000007</v>
      </c>
      <c r="K104" s="18">
        <f t="shared" si="7"/>
        <v>10780.4136292</v>
      </c>
      <c r="L104" s="18">
        <v>10918.29691911338</v>
      </c>
      <c r="M104" s="17">
        <f t="shared" si="8"/>
        <v>10918.29691911338</v>
      </c>
      <c r="N104" s="17">
        <v>7692.1674292000007</v>
      </c>
      <c r="O104" s="17">
        <v>-7692.1674292000007</v>
      </c>
      <c r="P104" s="19">
        <v>1</v>
      </c>
      <c r="Q104" s="19">
        <v>0</v>
      </c>
      <c r="U104" s="17">
        <f t="shared" si="10"/>
        <v>3226.1294899133791</v>
      </c>
      <c r="V104" s="19">
        <f t="shared" si="11"/>
        <v>1</v>
      </c>
      <c r="W104" s="20">
        <v>105.2856204379962</v>
      </c>
      <c r="X104" s="19">
        <v>63.015620437996169</v>
      </c>
      <c r="Y104" s="20">
        <v>149.07882762714959</v>
      </c>
      <c r="Z104" s="19">
        <v>149.07882762714971</v>
      </c>
      <c r="AA104" s="14" t="s">
        <v>41</v>
      </c>
      <c r="AB104" s="21">
        <v>0</v>
      </c>
      <c r="AC104" s="19">
        <v>0</v>
      </c>
      <c r="AD104" s="17">
        <v>4603.9212292000002</v>
      </c>
      <c r="AE104" s="17">
        <v>0</v>
      </c>
      <c r="AF104" s="16">
        <v>0</v>
      </c>
      <c r="AG104" s="14" t="s">
        <v>42</v>
      </c>
      <c r="AH104" s="14">
        <v>100</v>
      </c>
      <c r="AI104" s="17">
        <v>0</v>
      </c>
      <c r="AJ104" s="17">
        <v>0</v>
      </c>
      <c r="AK104" s="17">
        <v>4603.9212292000011</v>
      </c>
      <c r="AL104" s="17">
        <v>7692.1674292000007</v>
      </c>
    </row>
    <row r="105" spans="2:38" x14ac:dyDescent="0.25">
      <c r="B105" s="14">
        <v>2001031</v>
      </c>
      <c r="C105" s="15" t="s">
        <v>156</v>
      </c>
      <c r="D105" s="14" t="s">
        <v>68</v>
      </c>
      <c r="E105" s="14">
        <v>30</v>
      </c>
      <c r="F105" s="14">
        <v>307.5</v>
      </c>
      <c r="G105" s="16">
        <f t="shared" si="6"/>
        <v>9225</v>
      </c>
      <c r="H105" s="14" t="s">
        <v>40</v>
      </c>
      <c r="I105" s="17">
        <v>9225</v>
      </c>
      <c r="J105" s="17">
        <v>11086.5</v>
      </c>
      <c r="K105" s="18">
        <f t="shared" si="7"/>
        <v>20311.5</v>
      </c>
      <c r="L105" s="18">
        <v>20723.37563007473</v>
      </c>
      <c r="M105" s="17">
        <f t="shared" si="8"/>
        <v>14735.512378005667</v>
      </c>
      <c r="N105" s="17">
        <v>12836.5</v>
      </c>
      <c r="O105" s="17">
        <v>-113.9970292354956</v>
      </c>
      <c r="P105" s="19">
        <v>0.71105753430540553</v>
      </c>
      <c r="Q105" s="19">
        <v>0.62</v>
      </c>
      <c r="R105" s="17">
        <v>25557.267145281829</v>
      </c>
      <c r="S105" s="17">
        <v>4833.8915152070949</v>
      </c>
      <c r="T105" s="14">
        <v>0.81086039099061158</v>
      </c>
      <c r="U105" s="17">
        <f t="shared" si="10"/>
        <v>1899.0123780056674</v>
      </c>
      <c r="V105" s="19">
        <f t="shared" si="11"/>
        <v>9.105753430540553E-2</v>
      </c>
      <c r="W105" s="20">
        <v>427.88333333333333</v>
      </c>
      <c r="X105" s="19">
        <v>120.3833333333333</v>
      </c>
      <c r="Y105" s="20">
        <v>39.1490514905149</v>
      </c>
      <c r="Z105" s="19">
        <v>124.4339540169595</v>
      </c>
      <c r="AA105" s="14" t="s">
        <v>45</v>
      </c>
      <c r="AB105" s="21">
        <v>0</v>
      </c>
      <c r="AC105" s="19">
        <v>0</v>
      </c>
      <c r="AD105" s="17">
        <v>3611.5</v>
      </c>
      <c r="AE105" s="17">
        <v>0</v>
      </c>
      <c r="AF105" s="16">
        <v>0</v>
      </c>
      <c r="AG105" s="14" t="s">
        <v>42</v>
      </c>
      <c r="AH105" s="14">
        <v>100</v>
      </c>
      <c r="AI105" s="17">
        <v>0</v>
      </c>
      <c r="AJ105" s="17">
        <v>0</v>
      </c>
      <c r="AK105" s="17">
        <v>11479.032258064521</v>
      </c>
      <c r="AL105" s="17">
        <v>20704.032258064519</v>
      </c>
    </row>
    <row r="106" spans="2:38" x14ac:dyDescent="0.25">
      <c r="B106" s="14">
        <v>2001011</v>
      </c>
      <c r="C106" s="15" t="s">
        <v>157</v>
      </c>
      <c r="D106" s="14" t="s">
        <v>68</v>
      </c>
      <c r="E106" s="14">
        <v>525</v>
      </c>
      <c r="F106" s="14">
        <v>55</v>
      </c>
      <c r="G106" s="16">
        <f t="shared" si="6"/>
        <v>28875</v>
      </c>
      <c r="H106" s="14" t="s">
        <v>40</v>
      </c>
      <c r="I106" s="17">
        <v>28875</v>
      </c>
      <c r="J106" s="17">
        <v>10792.34</v>
      </c>
      <c r="K106" s="18">
        <f t="shared" si="7"/>
        <v>39667.339999999997</v>
      </c>
      <c r="L106" s="18">
        <v>40956.5442079575</v>
      </c>
      <c r="M106" s="17">
        <f t="shared" si="8"/>
        <v>29906.649942330649</v>
      </c>
      <c r="N106" s="17">
        <v>31303.89</v>
      </c>
      <c r="O106" s="17">
        <v>-1865.7099633077089</v>
      </c>
      <c r="P106" s="19">
        <v>0.73020442814899522</v>
      </c>
      <c r="Q106" s="19">
        <v>0.73</v>
      </c>
      <c r="R106" s="17">
        <v>44526.703983503423</v>
      </c>
      <c r="S106" s="17">
        <v>3570.159775545922</v>
      </c>
      <c r="T106" s="14">
        <v>0.91981980573121647</v>
      </c>
      <c r="U106" s="17">
        <f t="shared" si="10"/>
        <v>1397.2400576693508</v>
      </c>
      <c r="V106" s="19">
        <f t="shared" si="11"/>
        <v>2.0442814899523931E-4</v>
      </c>
      <c r="W106" s="20">
        <v>59.626457142857141</v>
      </c>
      <c r="X106" s="19">
        <v>4.6264571428571406</v>
      </c>
      <c r="Y106" s="20">
        <v>8.411740259740256</v>
      </c>
      <c r="Z106" s="19">
        <v>48.509233232520913</v>
      </c>
      <c r="AA106" s="14" t="s">
        <v>45</v>
      </c>
      <c r="AB106" s="21">
        <v>0</v>
      </c>
      <c r="AC106" s="19">
        <v>0</v>
      </c>
      <c r="AD106" s="17">
        <v>2428.889999999999</v>
      </c>
      <c r="AE106" s="17">
        <v>0</v>
      </c>
      <c r="AF106" s="16">
        <v>0</v>
      </c>
      <c r="AG106" s="14" t="s">
        <v>42</v>
      </c>
      <c r="AH106" s="14">
        <v>100</v>
      </c>
      <c r="AI106" s="17">
        <v>0</v>
      </c>
      <c r="AJ106" s="17">
        <v>0</v>
      </c>
      <c r="AK106" s="17">
        <v>14007.04109589041</v>
      </c>
      <c r="AL106" s="17">
        <v>42882.04109589041</v>
      </c>
    </row>
    <row r="107" spans="2:38" x14ac:dyDescent="0.25">
      <c r="B107" s="14">
        <v>2012006</v>
      </c>
      <c r="C107" s="15" t="s">
        <v>158</v>
      </c>
      <c r="D107" s="14" t="s">
        <v>50</v>
      </c>
      <c r="E107" s="14">
        <v>535.74</v>
      </c>
      <c r="F107" s="14">
        <v>7</v>
      </c>
      <c r="G107" s="16">
        <f t="shared" si="6"/>
        <v>3750.1800000000003</v>
      </c>
      <c r="H107" s="14" t="s">
        <v>40</v>
      </c>
      <c r="I107" s="17">
        <v>3750.18</v>
      </c>
      <c r="J107" s="17">
        <v>5824</v>
      </c>
      <c r="K107" s="18">
        <f t="shared" si="7"/>
        <v>9574.18</v>
      </c>
      <c r="L107" s="18">
        <v>9741.6171545142188</v>
      </c>
      <c r="M107" s="17">
        <f t="shared" si="8"/>
        <v>9135.6885675034337</v>
      </c>
      <c r="N107" s="17">
        <v>5824</v>
      </c>
      <c r="O107" s="17">
        <v>2865.26276204743</v>
      </c>
      <c r="P107" s="19">
        <v>0.93779999999999986</v>
      </c>
      <c r="Q107" s="19">
        <v>0.9</v>
      </c>
      <c r="R107" s="17">
        <v>10176.907949460239</v>
      </c>
      <c r="S107" s="17">
        <v>435.29079494602411</v>
      </c>
      <c r="T107" s="14">
        <v>0.95722759829333914</v>
      </c>
      <c r="U107" s="17">
        <f t="shared" si="10"/>
        <v>3311.6885675034337</v>
      </c>
      <c r="V107" s="19">
        <f t="shared" si="11"/>
        <v>3.7799999999999834E-2</v>
      </c>
      <c r="W107" s="20">
        <v>10.870944861313321</v>
      </c>
      <c r="X107" s="19">
        <v>3.870944861313323</v>
      </c>
      <c r="Y107" s="20">
        <v>55.299212304476043</v>
      </c>
      <c r="Z107" s="19">
        <v>72.554680338306738</v>
      </c>
      <c r="AA107" s="14" t="s">
        <v>45</v>
      </c>
      <c r="AB107" s="21">
        <v>0</v>
      </c>
      <c r="AC107" s="19">
        <v>0</v>
      </c>
      <c r="AD107" s="17">
        <v>2073.8200000000002</v>
      </c>
      <c r="AE107" s="17">
        <v>0</v>
      </c>
      <c r="AF107" s="16">
        <v>0</v>
      </c>
      <c r="AG107" s="14" t="s">
        <v>42</v>
      </c>
      <c r="AH107" s="14">
        <v>99.999999999999972</v>
      </c>
      <c r="AI107" s="17">
        <v>0</v>
      </c>
      <c r="AJ107" s="17">
        <v>0</v>
      </c>
      <c r="AK107" s="17">
        <v>2720.931111111111</v>
      </c>
      <c r="AL107" s="17">
        <v>6471.1111111111113</v>
      </c>
    </row>
    <row r="108" spans="2:38" x14ac:dyDescent="0.25">
      <c r="B108" s="14">
        <v>2001008</v>
      </c>
      <c r="C108" s="15" t="s">
        <v>159</v>
      </c>
      <c r="D108" s="14" t="s">
        <v>3</v>
      </c>
      <c r="E108" s="14">
        <v>15</v>
      </c>
      <c r="F108" s="14">
        <v>685</v>
      </c>
      <c r="G108" s="16">
        <f t="shared" si="6"/>
        <v>10275</v>
      </c>
      <c r="H108" s="14" t="s">
        <v>40</v>
      </c>
      <c r="I108" s="17">
        <v>10275</v>
      </c>
      <c r="J108" s="17">
        <v>0</v>
      </c>
      <c r="K108" s="18">
        <f t="shared" si="7"/>
        <v>10275</v>
      </c>
      <c r="L108" s="18">
        <v>10733.75578309137</v>
      </c>
      <c r="M108" s="17">
        <f t="shared" si="8"/>
        <v>10733.75578309137</v>
      </c>
      <c r="N108" s="17">
        <v>12162</v>
      </c>
      <c r="O108" s="17">
        <v>-1679.059564884617</v>
      </c>
      <c r="P108" s="19">
        <v>1</v>
      </c>
      <c r="Q108" s="19">
        <v>1</v>
      </c>
      <c r="R108" s="17">
        <v>10733.75578309137</v>
      </c>
      <c r="S108" s="17">
        <v>0</v>
      </c>
      <c r="T108" s="14">
        <v>1</v>
      </c>
      <c r="U108" s="17">
        <f t="shared" si="10"/>
        <v>1428.2442169086298</v>
      </c>
      <c r="V108" s="19">
        <f t="shared" si="11"/>
        <v>0</v>
      </c>
      <c r="W108" s="20">
        <v>810.8</v>
      </c>
      <c r="X108" s="19">
        <v>125.8</v>
      </c>
      <c r="Y108" s="20">
        <v>18.36496350364963</v>
      </c>
      <c r="Z108" s="19">
        <v>18.36496350364963</v>
      </c>
      <c r="AA108" s="14" t="s">
        <v>41</v>
      </c>
      <c r="AB108" s="21">
        <v>0</v>
      </c>
      <c r="AC108" s="19">
        <v>0</v>
      </c>
      <c r="AD108" s="17">
        <v>1886.9999999999991</v>
      </c>
      <c r="AE108" s="17">
        <v>0</v>
      </c>
      <c r="AF108" s="16">
        <v>0</v>
      </c>
      <c r="AG108" s="14" t="s">
        <v>42</v>
      </c>
      <c r="AH108" s="14">
        <v>99.999999999999972</v>
      </c>
      <c r="AI108" s="17">
        <v>0</v>
      </c>
      <c r="AJ108" s="17">
        <v>0</v>
      </c>
      <c r="AK108" s="17">
        <v>1887</v>
      </c>
      <c r="AL108" s="17">
        <v>12162</v>
      </c>
    </row>
    <row r="109" spans="2:38" x14ac:dyDescent="0.25">
      <c r="B109" s="14">
        <v>2001017</v>
      </c>
      <c r="C109" s="15" t="s">
        <v>160</v>
      </c>
      <c r="D109" s="14" t="s">
        <v>3</v>
      </c>
      <c r="E109" s="14">
        <v>0</v>
      </c>
      <c r="F109" s="14">
        <v>850</v>
      </c>
      <c r="G109" s="16">
        <f t="shared" si="6"/>
        <v>0</v>
      </c>
      <c r="H109" s="14" t="s">
        <v>40</v>
      </c>
      <c r="I109" s="17">
        <v>0</v>
      </c>
      <c r="J109" s="17">
        <v>622.25</v>
      </c>
      <c r="K109" s="18">
        <f t="shared" si="7"/>
        <v>622.25</v>
      </c>
      <c r="L109" s="18">
        <v>622.25</v>
      </c>
      <c r="M109" s="17">
        <f t="shared" si="8"/>
        <v>622.25</v>
      </c>
      <c r="N109" s="17">
        <v>1804.21</v>
      </c>
      <c r="O109" s="17">
        <v>-1181.96</v>
      </c>
      <c r="P109" s="19">
        <v>1</v>
      </c>
      <c r="Q109" s="19">
        <v>1</v>
      </c>
      <c r="R109" s="17">
        <v>622.25</v>
      </c>
      <c r="S109" s="17">
        <v>0</v>
      </c>
      <c r="T109" s="14">
        <v>1</v>
      </c>
      <c r="U109" s="17">
        <f t="shared" si="10"/>
        <v>1181.96</v>
      </c>
      <c r="V109" s="19">
        <f t="shared" si="11"/>
        <v>0</v>
      </c>
      <c r="W109" s="20" t="s">
        <v>47</v>
      </c>
      <c r="X109" s="19" t="s">
        <v>47</v>
      </c>
      <c r="Y109" s="20" t="s">
        <v>47</v>
      </c>
      <c r="Z109" s="19" t="s">
        <v>47</v>
      </c>
      <c r="AA109" s="14" t="s">
        <v>41</v>
      </c>
      <c r="AB109" s="21">
        <v>0</v>
      </c>
      <c r="AE109" s="17">
        <v>0</v>
      </c>
      <c r="AG109" s="14" t="s">
        <v>42</v>
      </c>
      <c r="AI109" s="17">
        <v>0</v>
      </c>
      <c r="AK109" s="17">
        <v>1804.21</v>
      </c>
      <c r="AL109" s="17">
        <v>1804.21</v>
      </c>
    </row>
    <row r="110" spans="2:38" x14ac:dyDescent="0.25">
      <c r="B110" s="14">
        <v>2005009</v>
      </c>
      <c r="C110" s="15" t="s">
        <v>161</v>
      </c>
      <c r="D110" s="14" t="s">
        <v>3</v>
      </c>
      <c r="E110" s="14">
        <v>1</v>
      </c>
      <c r="F110" s="14">
        <v>750</v>
      </c>
      <c r="G110" s="16">
        <f t="shared" si="6"/>
        <v>750</v>
      </c>
      <c r="H110" s="14" t="s">
        <v>40</v>
      </c>
      <c r="I110" s="17">
        <v>750</v>
      </c>
      <c r="J110" s="17">
        <v>2041.4</v>
      </c>
      <c r="K110" s="18">
        <f t="shared" si="7"/>
        <v>2791.4</v>
      </c>
      <c r="L110" s="18">
        <v>2824.8858235833118</v>
      </c>
      <c r="M110" s="17">
        <f t="shared" si="8"/>
        <v>2824.8858235833118</v>
      </c>
      <c r="N110" s="17">
        <v>2041.4</v>
      </c>
      <c r="O110" s="17">
        <v>765.17813395002781</v>
      </c>
      <c r="P110" s="19">
        <v>1</v>
      </c>
      <c r="Q110" s="19">
        <v>1</v>
      </c>
      <c r="R110" s="17">
        <v>2824.8858235833118</v>
      </c>
      <c r="S110" s="17">
        <v>0</v>
      </c>
      <c r="T110" s="14">
        <v>1</v>
      </c>
      <c r="U110" s="17">
        <f t="shared" si="10"/>
        <v>783.48582358331169</v>
      </c>
      <c r="V110" s="19">
        <f t="shared" si="11"/>
        <v>0</v>
      </c>
      <c r="W110" s="20">
        <v>2041.4</v>
      </c>
      <c r="X110" s="19">
        <v>1291.4000000000001</v>
      </c>
      <c r="Y110" s="20">
        <v>172.1866666666667</v>
      </c>
      <c r="Z110" s="19">
        <v>172.1866666666667</v>
      </c>
      <c r="AA110" s="14" t="s">
        <v>41</v>
      </c>
      <c r="AB110" s="21">
        <v>0</v>
      </c>
      <c r="AC110" s="19">
        <v>0</v>
      </c>
      <c r="AD110" s="17">
        <v>1291.4000000000001</v>
      </c>
      <c r="AE110" s="17">
        <v>0</v>
      </c>
      <c r="AF110" s="16">
        <v>0</v>
      </c>
      <c r="AG110" s="14" t="s">
        <v>42</v>
      </c>
      <c r="AH110" s="14">
        <v>100</v>
      </c>
      <c r="AI110" s="17">
        <v>0</v>
      </c>
      <c r="AJ110" s="17">
        <v>0</v>
      </c>
      <c r="AK110" s="17">
        <v>1291.4000000000001</v>
      </c>
      <c r="AL110" s="17">
        <v>2041.4</v>
      </c>
    </row>
    <row r="111" spans="2:38" x14ac:dyDescent="0.25">
      <c r="B111" s="14">
        <v>2001021</v>
      </c>
      <c r="C111" s="15" t="s">
        <v>162</v>
      </c>
      <c r="D111" s="14" t="s">
        <v>68</v>
      </c>
      <c r="E111" s="14">
        <v>56</v>
      </c>
      <c r="F111" s="14">
        <v>100</v>
      </c>
      <c r="G111" s="16">
        <f t="shared" si="6"/>
        <v>5600</v>
      </c>
      <c r="H111" s="14" t="s">
        <v>40</v>
      </c>
      <c r="I111" s="17">
        <v>5600</v>
      </c>
      <c r="J111" s="17">
        <v>6631.74</v>
      </c>
      <c r="K111" s="18">
        <f t="shared" si="7"/>
        <v>12231.74</v>
      </c>
      <c r="L111" s="18">
        <v>12481.767482755389</v>
      </c>
      <c r="M111" s="17">
        <f t="shared" si="8"/>
        <v>8043.0992239018424</v>
      </c>
      <c r="N111" s="17">
        <v>6851.74</v>
      </c>
      <c r="O111" s="17">
        <v>-61.284870974342077</v>
      </c>
      <c r="P111" s="19">
        <v>0.64438784290879159</v>
      </c>
      <c r="Q111" s="19">
        <v>0.54973838851462176</v>
      </c>
      <c r="R111" s="17">
        <v>17093.02494640437</v>
      </c>
      <c r="S111" s="17">
        <v>4611.257463648979</v>
      </c>
      <c r="T111" s="14">
        <v>0.73022578050943598</v>
      </c>
      <c r="U111" s="17">
        <f t="shared" si="10"/>
        <v>1191.3592239018426</v>
      </c>
      <c r="V111" s="19">
        <f t="shared" si="11"/>
        <v>9.464945439416983E-2</v>
      </c>
      <c r="W111" s="20">
        <v>122.35250000000001</v>
      </c>
      <c r="X111" s="19">
        <v>22.352499999999988</v>
      </c>
      <c r="Y111" s="20">
        <v>22.352499999999988</v>
      </c>
      <c r="Z111" s="19">
        <v>122.5649555429322</v>
      </c>
      <c r="AA111" s="14" t="s">
        <v>45</v>
      </c>
      <c r="AB111" s="21">
        <v>0</v>
      </c>
      <c r="AC111" s="19">
        <v>0</v>
      </c>
      <c r="AD111" s="17">
        <v>1251.74</v>
      </c>
      <c r="AE111" s="17">
        <v>0</v>
      </c>
      <c r="AF111" s="16">
        <v>0</v>
      </c>
      <c r="AG111" s="14" t="s">
        <v>42</v>
      </c>
      <c r="AH111" s="14">
        <v>99.999999999999972</v>
      </c>
      <c r="AI111" s="17">
        <v>0</v>
      </c>
      <c r="AJ111" s="17">
        <v>0</v>
      </c>
      <c r="AK111" s="17">
        <v>6863.6375104042054</v>
      </c>
      <c r="AL111" s="17">
        <v>12463.637510404211</v>
      </c>
    </row>
    <row r="112" spans="2:38" x14ac:dyDescent="0.25">
      <c r="B112" s="14">
        <v>2010008</v>
      </c>
      <c r="C112" s="15" t="s">
        <v>163</v>
      </c>
      <c r="D112" s="14" t="s">
        <v>3</v>
      </c>
      <c r="E112" s="14">
        <v>32</v>
      </c>
      <c r="F112" s="14">
        <v>280</v>
      </c>
      <c r="G112" s="16">
        <f t="shared" si="6"/>
        <v>8960</v>
      </c>
      <c r="H112" s="14" t="s">
        <v>40</v>
      </c>
      <c r="I112" s="17">
        <v>8960</v>
      </c>
      <c r="J112" s="17">
        <v>10104.873429200001</v>
      </c>
      <c r="K112" s="18">
        <f t="shared" si="7"/>
        <v>19064.873429200001</v>
      </c>
      <c r="L112" s="18">
        <v>19464.917401608629</v>
      </c>
      <c r="M112" s="17">
        <f t="shared" si="8"/>
        <v>19464.917401608629</v>
      </c>
      <c r="N112" s="17">
        <v>10104.873429200001</v>
      </c>
      <c r="O112" s="17">
        <v>5300.9988011677342</v>
      </c>
      <c r="P112" s="19">
        <v>1</v>
      </c>
      <c r="Q112" s="19">
        <v>0.8</v>
      </c>
      <c r="R112" s="17">
        <v>21804.928394710791</v>
      </c>
      <c r="S112" s="17">
        <v>2340.010993102158</v>
      </c>
      <c r="T112" s="14">
        <v>0.89268430738484916</v>
      </c>
      <c r="U112" s="17">
        <f t="shared" si="10"/>
        <v>9360.0439724086282</v>
      </c>
      <c r="V112" s="19">
        <f t="shared" si="11"/>
        <v>0.19999999999999996</v>
      </c>
      <c r="W112" s="20">
        <v>315.77729466250003</v>
      </c>
      <c r="X112" s="19">
        <v>35.777294662500033</v>
      </c>
      <c r="Y112" s="20">
        <v>12.777605236607149</v>
      </c>
      <c r="Z112" s="19">
        <v>40.972006545758937</v>
      </c>
      <c r="AA112" s="14" t="s">
        <v>45</v>
      </c>
      <c r="AB112" s="21">
        <v>0</v>
      </c>
      <c r="AC112" s="19">
        <v>0</v>
      </c>
      <c r="AD112" s="17">
        <v>1144.8734292000011</v>
      </c>
      <c r="AE112" s="17">
        <v>0</v>
      </c>
      <c r="AF112" s="16">
        <v>0</v>
      </c>
      <c r="AG112" s="14" t="s">
        <v>42</v>
      </c>
      <c r="AH112" s="14">
        <v>100.0000000000002</v>
      </c>
      <c r="AI112" s="17">
        <v>0</v>
      </c>
      <c r="AJ112" s="17">
        <v>0</v>
      </c>
      <c r="AK112" s="17">
        <v>3671.091786500001</v>
      </c>
      <c r="AL112" s="17">
        <v>12631.091786499999</v>
      </c>
    </row>
    <row r="113" spans="2:38" x14ac:dyDescent="0.25">
      <c r="B113" s="14">
        <v>2001032</v>
      </c>
      <c r="C113" s="15" t="s">
        <v>164</v>
      </c>
      <c r="D113" s="14" t="s">
        <v>68</v>
      </c>
      <c r="E113" s="14">
        <v>0</v>
      </c>
      <c r="F113" s="14">
        <v>650</v>
      </c>
      <c r="G113" s="16">
        <f t="shared" si="6"/>
        <v>0</v>
      </c>
      <c r="H113" s="14" t="s">
        <v>40</v>
      </c>
      <c r="I113" s="17">
        <v>0</v>
      </c>
      <c r="J113" s="17">
        <v>1100</v>
      </c>
      <c r="K113" s="18">
        <f t="shared" si="7"/>
        <v>1100</v>
      </c>
      <c r="L113" s="18">
        <v>1100</v>
      </c>
      <c r="M113" s="17">
        <f t="shared" si="8"/>
        <v>1100</v>
      </c>
      <c r="N113" s="17">
        <v>1100</v>
      </c>
      <c r="O113" s="17">
        <v>0</v>
      </c>
      <c r="P113" s="19">
        <v>1</v>
      </c>
      <c r="Q113" s="19">
        <v>1</v>
      </c>
      <c r="R113" s="17">
        <v>1100</v>
      </c>
      <c r="S113" s="17">
        <v>0</v>
      </c>
      <c r="T113" s="14">
        <v>1</v>
      </c>
      <c r="U113" s="17">
        <f t="shared" si="10"/>
        <v>0</v>
      </c>
      <c r="V113" s="19">
        <f t="shared" si="11"/>
        <v>0</v>
      </c>
      <c r="W113" s="20" t="s">
        <v>47</v>
      </c>
      <c r="X113" s="19" t="s">
        <v>47</v>
      </c>
      <c r="Y113" s="20" t="s">
        <v>47</v>
      </c>
      <c r="Z113" s="19" t="s">
        <v>47</v>
      </c>
      <c r="AA113" s="14" t="s">
        <v>41</v>
      </c>
      <c r="AB113" s="21">
        <v>0</v>
      </c>
      <c r="AE113" s="17">
        <v>0</v>
      </c>
      <c r="AG113" s="14" t="s">
        <v>42</v>
      </c>
      <c r="AI113" s="17">
        <v>0</v>
      </c>
      <c r="AK113" s="17">
        <v>1100</v>
      </c>
      <c r="AL113" s="17">
        <v>1100</v>
      </c>
    </row>
    <row r="114" spans="2:38" x14ac:dyDescent="0.25">
      <c r="B114" s="14">
        <v>2001028</v>
      </c>
      <c r="C114" s="15" t="s">
        <v>165</v>
      </c>
      <c r="D114" s="14" t="s">
        <v>68</v>
      </c>
      <c r="E114" s="14">
        <v>0</v>
      </c>
      <c r="F114" s="14">
        <v>600</v>
      </c>
      <c r="G114" s="16">
        <f t="shared" si="6"/>
        <v>0</v>
      </c>
      <c r="H114" s="14" t="s">
        <v>40</v>
      </c>
      <c r="I114" s="17">
        <v>0</v>
      </c>
      <c r="J114" s="17">
        <v>866.228566</v>
      </c>
      <c r="K114" s="18">
        <f t="shared" si="7"/>
        <v>866.228566</v>
      </c>
      <c r="L114" s="18">
        <v>866.228566</v>
      </c>
      <c r="M114" s="17">
        <f t="shared" si="8"/>
        <v>866.228566</v>
      </c>
      <c r="N114" s="17">
        <v>866.228566</v>
      </c>
      <c r="O114" s="17">
        <v>0</v>
      </c>
      <c r="P114" s="19">
        <v>1</v>
      </c>
      <c r="Q114" s="19">
        <v>1</v>
      </c>
      <c r="R114" s="17">
        <v>866.228566</v>
      </c>
      <c r="S114" s="17">
        <v>0</v>
      </c>
      <c r="T114" s="14">
        <v>1</v>
      </c>
      <c r="U114" s="17">
        <f t="shared" si="10"/>
        <v>0</v>
      </c>
      <c r="V114" s="19">
        <f t="shared" si="11"/>
        <v>0</v>
      </c>
      <c r="W114" s="20" t="s">
        <v>47</v>
      </c>
      <c r="X114" s="19" t="s">
        <v>47</v>
      </c>
      <c r="Y114" s="20" t="s">
        <v>47</v>
      </c>
      <c r="Z114" s="19" t="s">
        <v>47</v>
      </c>
      <c r="AA114" s="14" t="s">
        <v>41</v>
      </c>
      <c r="AB114" s="21">
        <v>0</v>
      </c>
      <c r="AE114" s="17">
        <v>0</v>
      </c>
      <c r="AG114" s="14" t="s">
        <v>42</v>
      </c>
      <c r="AI114" s="17">
        <v>0</v>
      </c>
      <c r="AK114" s="17">
        <v>866.228566</v>
      </c>
      <c r="AL114" s="17">
        <v>866.228566</v>
      </c>
    </row>
    <row r="115" spans="2:38" x14ac:dyDescent="0.25">
      <c r="B115" s="14">
        <v>2003003</v>
      </c>
      <c r="C115" s="15" t="s">
        <v>166</v>
      </c>
      <c r="D115" s="14" t="s">
        <v>68</v>
      </c>
      <c r="E115" s="14">
        <v>37</v>
      </c>
      <c r="F115" s="14">
        <v>200</v>
      </c>
      <c r="G115" s="16">
        <f t="shared" si="6"/>
        <v>7400</v>
      </c>
      <c r="H115" s="14" t="s">
        <v>40</v>
      </c>
      <c r="I115" s="17">
        <v>7400</v>
      </c>
      <c r="J115" s="17">
        <v>3677.73</v>
      </c>
      <c r="K115" s="18">
        <f t="shared" si="7"/>
        <v>11077.73</v>
      </c>
      <c r="L115" s="18">
        <v>11408.12345935534</v>
      </c>
      <c r="M115" s="17">
        <f t="shared" si="8"/>
        <v>5915.9036498061769</v>
      </c>
      <c r="N115" s="17">
        <v>8204.5199999999986</v>
      </c>
      <c r="O115" s="17">
        <v>-3357.3635477022572</v>
      </c>
      <c r="P115" s="19">
        <v>0.51856939231796129</v>
      </c>
      <c r="Q115" s="19">
        <v>0.43093778510661751</v>
      </c>
      <c r="R115" s="17">
        <v>15638.547764733479</v>
      </c>
      <c r="S115" s="17">
        <v>4230.4243053781374</v>
      </c>
      <c r="T115" s="14">
        <v>0.72948739428873466</v>
      </c>
      <c r="U115" s="17">
        <f t="shared" si="10"/>
        <v>2288.6163501938217</v>
      </c>
      <c r="V115" s="19">
        <f t="shared" si="11"/>
        <v>8.7631607211343776E-2</v>
      </c>
      <c r="W115" s="20">
        <v>221.74378378378381</v>
      </c>
      <c r="X115" s="19">
        <v>21.743783783783751</v>
      </c>
      <c r="Y115" s="20">
        <v>10.871891891891879</v>
      </c>
      <c r="Z115" s="19">
        <v>157.28050712578209</v>
      </c>
      <c r="AA115" s="14" t="s">
        <v>45</v>
      </c>
      <c r="AB115" s="21">
        <v>0</v>
      </c>
      <c r="AC115" s="19">
        <v>0</v>
      </c>
      <c r="AD115" s="17">
        <v>804.51999999999896</v>
      </c>
      <c r="AE115" s="17">
        <v>0</v>
      </c>
      <c r="AF115" s="16">
        <v>0</v>
      </c>
      <c r="AG115" s="14" t="s">
        <v>42</v>
      </c>
      <c r="AH115" s="14">
        <v>100</v>
      </c>
      <c r="AI115" s="17">
        <v>0</v>
      </c>
      <c r="AJ115" s="17">
        <v>0</v>
      </c>
      <c r="AK115" s="17">
        <v>11638.75752730788</v>
      </c>
      <c r="AL115" s="17">
        <v>19038.75752730788</v>
      </c>
    </row>
    <row r="116" spans="2:38" x14ac:dyDescent="0.25">
      <c r="B116" s="14">
        <v>2002024</v>
      </c>
      <c r="C116" s="15" t="s">
        <v>167</v>
      </c>
      <c r="D116" s="14" t="s">
        <v>68</v>
      </c>
      <c r="E116" s="14">
        <v>24</v>
      </c>
      <c r="F116" s="14">
        <v>3482.07</v>
      </c>
      <c r="G116" s="16">
        <f t="shared" si="6"/>
        <v>83569.680000000008</v>
      </c>
      <c r="H116" s="14" t="s">
        <v>40</v>
      </c>
      <c r="I116" s="17">
        <v>83569.680000000008</v>
      </c>
      <c r="J116" s="17">
        <v>33738.249280839998</v>
      </c>
      <c r="K116" s="18">
        <f t="shared" si="7"/>
        <v>117307.92928084001</v>
      </c>
      <c r="L116" s="18">
        <v>121039.1286960318</v>
      </c>
      <c r="M116" s="17">
        <f t="shared" si="8"/>
        <v>62767.187414596716</v>
      </c>
      <c r="N116" s="17">
        <v>84371.189757639993</v>
      </c>
      <c r="O116" s="17">
        <v>-32990.481827659984</v>
      </c>
      <c r="P116" s="19">
        <v>0.51856939231796129</v>
      </c>
      <c r="Q116" s="19">
        <v>0.43093778510661751</v>
      </c>
      <c r="R116" s="17">
        <v>169459.89677208709</v>
      </c>
      <c r="S116" s="17">
        <v>48420.768076055378</v>
      </c>
      <c r="T116" s="14">
        <v>0.71426414745679767</v>
      </c>
      <c r="U116" s="17">
        <f t="shared" si="10"/>
        <v>21604.002343043278</v>
      </c>
      <c r="V116" s="19">
        <f t="shared" si="11"/>
        <v>8.7631607211343776E-2</v>
      </c>
      <c r="W116" s="20">
        <v>3515.466239901667</v>
      </c>
      <c r="X116" s="19">
        <v>33.396239901666377</v>
      </c>
      <c r="Y116" s="20">
        <v>0.9590915720151052</v>
      </c>
      <c r="Z116" s="19">
        <v>134.2776499559838</v>
      </c>
      <c r="AA116" s="14" t="s">
        <v>45</v>
      </c>
      <c r="AB116" s="21">
        <v>0</v>
      </c>
      <c r="AC116" s="19">
        <v>0</v>
      </c>
      <c r="AD116" s="17">
        <v>801.50975763999304</v>
      </c>
      <c r="AE116" s="17">
        <v>0</v>
      </c>
      <c r="AF116" s="16">
        <v>0</v>
      </c>
      <c r="AG116" s="14" t="s">
        <v>42</v>
      </c>
      <c r="AH116" s="14">
        <v>100.0000000000009</v>
      </c>
      <c r="AI116" s="17">
        <v>0</v>
      </c>
      <c r="AJ116" s="17">
        <v>0</v>
      </c>
      <c r="AK116" s="17">
        <v>112215.40237973579</v>
      </c>
      <c r="AL116" s="17">
        <v>195785.0823797358</v>
      </c>
    </row>
    <row r="117" spans="2:38" x14ac:dyDescent="0.25">
      <c r="B117" s="14">
        <v>2004011</v>
      </c>
      <c r="C117" s="15" t="s">
        <v>168</v>
      </c>
      <c r="D117" s="14" t="s">
        <v>68</v>
      </c>
      <c r="E117" s="14">
        <v>37</v>
      </c>
      <c r="F117" s="14">
        <v>150</v>
      </c>
      <c r="G117" s="16">
        <f t="shared" si="6"/>
        <v>5550</v>
      </c>
      <c r="H117" s="14" t="s">
        <v>40</v>
      </c>
      <c r="I117" s="17">
        <v>5550</v>
      </c>
      <c r="J117" s="17">
        <v>3290.8500000000022</v>
      </c>
      <c r="K117" s="18">
        <f t="shared" si="7"/>
        <v>8840.8500000000022</v>
      </c>
      <c r="L117" s="18">
        <v>9088.6450945165088</v>
      </c>
      <c r="M117" s="17">
        <f t="shared" si="8"/>
        <v>4713.0931636570458</v>
      </c>
      <c r="N117" s="17">
        <v>5808.3050000000003</v>
      </c>
      <c r="O117" s="17">
        <v>-1943.4406659737031</v>
      </c>
      <c r="P117" s="19">
        <v>0.51856939231796129</v>
      </c>
      <c r="Q117" s="19">
        <v>0.43093778510661751</v>
      </c>
      <c r="R117" s="17">
        <v>13420.40170603594</v>
      </c>
      <c r="S117" s="17">
        <v>4331.756611519435</v>
      </c>
      <c r="T117" s="14">
        <v>0.67722600959320101</v>
      </c>
      <c r="U117" s="17">
        <f t="shared" si="10"/>
        <v>1095.2118363429545</v>
      </c>
      <c r="V117" s="19">
        <f t="shared" si="11"/>
        <v>8.7631607211343776E-2</v>
      </c>
      <c r="W117" s="20">
        <v>156.98121621621621</v>
      </c>
      <c r="X117" s="19">
        <v>6.981216216216211</v>
      </c>
      <c r="Y117" s="20">
        <v>4.6541441441441407</v>
      </c>
      <c r="Z117" s="19">
        <v>142.85209550202671</v>
      </c>
      <c r="AA117" s="14" t="s">
        <v>45</v>
      </c>
      <c r="AB117" s="21">
        <v>0</v>
      </c>
      <c r="AC117" s="19">
        <v>0</v>
      </c>
      <c r="AD117" s="17">
        <v>258.30499999999978</v>
      </c>
      <c r="AE117" s="17">
        <v>0</v>
      </c>
      <c r="AF117" s="16">
        <v>0</v>
      </c>
      <c r="AG117" s="14" t="s">
        <v>42</v>
      </c>
      <c r="AH117" s="14">
        <v>99.999999999999829</v>
      </c>
      <c r="AI117" s="17">
        <v>0</v>
      </c>
      <c r="AJ117" s="17">
        <v>0</v>
      </c>
      <c r="AK117" s="17">
        <v>7928.2913003624844</v>
      </c>
      <c r="AL117" s="17">
        <v>13478.29130036248</v>
      </c>
    </row>
    <row r="118" spans="2:38" x14ac:dyDescent="0.25">
      <c r="B118" s="14">
        <v>2007011</v>
      </c>
      <c r="C118" s="15" t="s">
        <v>169</v>
      </c>
      <c r="D118" s="14" t="s">
        <v>56</v>
      </c>
      <c r="E118" s="14">
        <v>1</v>
      </c>
      <c r="F118" s="14">
        <v>20000</v>
      </c>
      <c r="G118" s="16">
        <f t="shared" si="6"/>
        <v>20000</v>
      </c>
      <c r="H118" s="14" t="s">
        <v>40</v>
      </c>
      <c r="I118" s="17">
        <v>20000</v>
      </c>
      <c r="J118" s="17">
        <v>19754</v>
      </c>
      <c r="K118" s="18">
        <f t="shared" si="7"/>
        <v>39754</v>
      </c>
      <c r="L118" s="18">
        <v>40646.955295554981</v>
      </c>
      <c r="M118" s="17">
        <f t="shared" si="8"/>
        <v>32517.564236443995</v>
      </c>
      <c r="N118" s="17">
        <v>20123</v>
      </c>
      <c r="O118" s="17">
        <v>-31.193237991446949</v>
      </c>
      <c r="P118" s="19">
        <v>0.80000000000000027</v>
      </c>
      <c r="Q118" s="19">
        <v>0.5</v>
      </c>
      <c r="R118" s="17">
        <v>61170.910591109961</v>
      </c>
      <c r="S118" s="17">
        <v>20523.955295554981</v>
      </c>
      <c r="T118" s="14">
        <v>0.66448177577827738</v>
      </c>
      <c r="U118" s="17">
        <f t="shared" si="10"/>
        <v>12394.564236443995</v>
      </c>
      <c r="V118" s="19">
        <f t="shared" si="11"/>
        <v>0.30000000000000027</v>
      </c>
      <c r="W118" s="20">
        <v>20123</v>
      </c>
      <c r="X118" s="19">
        <v>123</v>
      </c>
      <c r="Y118" s="20">
        <v>0.61499999999999999</v>
      </c>
      <c r="Z118" s="19">
        <v>101.23</v>
      </c>
      <c r="AA118" s="14" t="s">
        <v>45</v>
      </c>
      <c r="AB118" s="21">
        <v>0</v>
      </c>
      <c r="AC118" s="19">
        <v>0</v>
      </c>
      <c r="AD118" s="17">
        <v>123</v>
      </c>
      <c r="AE118" s="17">
        <v>0</v>
      </c>
      <c r="AF118" s="16">
        <v>0</v>
      </c>
      <c r="AG118" s="14" t="s">
        <v>42</v>
      </c>
      <c r="AH118" s="14">
        <v>100</v>
      </c>
      <c r="AI118" s="17">
        <v>0</v>
      </c>
      <c r="AJ118" s="17">
        <v>0</v>
      </c>
      <c r="AK118" s="17">
        <v>20246</v>
      </c>
      <c r="AL118" s="17">
        <v>40246</v>
      </c>
    </row>
    <row r="119" spans="2:38" x14ac:dyDescent="0.25">
      <c r="G119" s="22"/>
      <c r="I119" s="20"/>
      <c r="J119" s="20"/>
      <c r="K119" s="23"/>
      <c r="L119" s="23"/>
      <c r="M119" s="20"/>
      <c r="N119" s="20"/>
      <c r="O119" s="20"/>
      <c r="P119" s="24"/>
      <c r="Q119" s="24"/>
      <c r="R119" s="20"/>
      <c r="S119" s="20"/>
      <c r="U119" s="20"/>
      <c r="X119" s="24"/>
      <c r="Z119" s="24"/>
      <c r="AB119" s="14"/>
      <c r="AC119" s="24"/>
      <c r="AD119" s="20"/>
      <c r="AE119" s="20"/>
      <c r="AF119" s="22"/>
      <c r="AI119" s="20"/>
      <c r="AJ119" s="20"/>
      <c r="AK119" s="25">
        <f>SUBTOTAL(9,AK2:AK118)</f>
        <v>48987395.957935013</v>
      </c>
      <c r="AL119" s="25">
        <f>SUBTOTAL(9,AL2:AL118)</f>
        <v>72474781.494567961</v>
      </c>
    </row>
  </sheetData>
  <conditionalFormatting sqref="A2:AL118">
    <cfRule type="cellIs" dxfId="76" priority="1" operator="lessThan">
      <formula>0</formula>
    </cfRule>
  </conditionalFormatting>
  <pageMargins left="0.75" right="0.75" top="1" bottom="1" header="0.5" footer="0.5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Leandro</dc:creator>
  <cp:lastModifiedBy>Jorge Leandro</cp:lastModifiedBy>
  <dcterms:created xsi:type="dcterms:W3CDTF">2025-05-24T21:40:25Z</dcterms:created>
  <dcterms:modified xsi:type="dcterms:W3CDTF">2025-05-24T21:40:48Z</dcterms:modified>
</cp:coreProperties>
</file>