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ideacodinglab\videos\PO problema 1\"/>
    </mc:Choice>
  </mc:AlternateContent>
  <xr:revisionPtr revIDLastSave="0" documentId="8_{AC724CF0-7234-4081-AD24-405350AC5AB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Sheet1!$H$19:$H$30</definedName>
    <definedName name="solver_adj" localSheetId="1" hidden="1">Sheet2!$D$14:$D$25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Sheet1!$H$19:$H$30</definedName>
    <definedName name="solver_lhs1" localSheetId="1" hidden="1">Sheet2!$D$14:$D$25</definedName>
    <definedName name="solver_lhs2" localSheetId="0" hidden="1">Sheet1!$H$19:$H$30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Sheet1!$M$13</definedName>
    <definedName name="solver_opt" localSheetId="1" hidden="1">Sheet2!$M$17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4</definedName>
    <definedName name="solver_rel2" localSheetId="0" hidden="1">4</definedName>
    <definedName name="solver_rhs1" localSheetId="0" hidden="1">10</definedName>
    <definedName name="solver_rhs1" localSheetId="1" hidden="1">"integer"</definedName>
    <definedName name="solver_rhs2" localSheetId="0" hidden="1">"integer"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2" l="1"/>
  <c r="F14" i="2"/>
  <c r="M15" i="2"/>
  <c r="E14" i="2"/>
  <c r="C15" i="2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E25" i="2" s="1"/>
  <c r="C14" i="2"/>
  <c r="M11" i="1"/>
  <c r="G19" i="1"/>
  <c r="J19" i="1" s="1"/>
  <c r="K20" i="1"/>
  <c r="K21" i="1"/>
  <c r="K22" i="1"/>
  <c r="K23" i="1"/>
  <c r="K24" i="1"/>
  <c r="K25" i="1"/>
  <c r="K26" i="1"/>
  <c r="K27" i="1"/>
  <c r="K28" i="1"/>
  <c r="K29" i="1"/>
  <c r="K30" i="1"/>
  <c r="K19" i="1"/>
  <c r="E20" i="2" l="1"/>
  <c r="E19" i="2"/>
  <c r="F19" i="2"/>
  <c r="G19" i="2" s="1"/>
  <c r="E18" i="2"/>
  <c r="F18" i="2"/>
  <c r="G18" i="2" s="1"/>
  <c r="F20" i="2"/>
  <c r="G20" i="2" s="1"/>
  <c r="E17" i="2"/>
  <c r="F16" i="2"/>
  <c r="G16" i="2" s="1"/>
  <c r="E16" i="2"/>
  <c r="F15" i="2"/>
  <c r="G15" i="2" s="1"/>
  <c r="E15" i="2"/>
  <c r="F17" i="2"/>
  <c r="G17" i="2" s="1"/>
  <c r="F23" i="2"/>
  <c r="G23" i="2" s="1"/>
  <c r="F22" i="2"/>
  <c r="G22" i="2" s="1"/>
  <c r="F25" i="2"/>
  <c r="G25" i="2" s="1"/>
  <c r="F24" i="2"/>
  <c r="G24" i="2" s="1"/>
  <c r="F21" i="2"/>
  <c r="G21" i="2" s="1"/>
  <c r="E24" i="2"/>
  <c r="E22" i="2"/>
  <c r="E23" i="2"/>
  <c r="E21" i="2"/>
  <c r="I19" i="1"/>
  <c r="G20" i="1"/>
  <c r="M14" i="2" l="1"/>
  <c r="M16" i="2"/>
  <c r="J20" i="1"/>
  <c r="I20" i="1"/>
  <c r="G21" i="1"/>
  <c r="M17" i="2" l="1"/>
  <c r="G22" i="1"/>
  <c r="J22" i="1" s="1"/>
  <c r="I21" i="1"/>
  <c r="J21" i="1"/>
  <c r="G23" i="1" l="1"/>
  <c r="I22" i="1"/>
  <c r="G24" i="1" l="1"/>
  <c r="I23" i="1"/>
  <c r="J23" i="1"/>
  <c r="J24" i="1" l="1"/>
  <c r="I24" i="1"/>
  <c r="G25" i="1"/>
  <c r="G26" i="1" l="1"/>
  <c r="I25" i="1"/>
  <c r="J25" i="1"/>
  <c r="I26" i="1" l="1"/>
  <c r="J26" i="1"/>
  <c r="G27" i="1"/>
  <c r="I27" i="1" l="1"/>
  <c r="J27" i="1"/>
  <c r="G28" i="1"/>
  <c r="I28" i="1" l="1"/>
  <c r="J28" i="1"/>
  <c r="G29" i="1"/>
  <c r="I29" i="1" l="1"/>
  <c r="J29" i="1"/>
  <c r="G30" i="1"/>
  <c r="J30" i="1" l="1"/>
  <c r="M10" i="1" s="1"/>
  <c r="I30" i="1"/>
  <c r="M12" i="1" s="1"/>
  <c r="M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</author>
  </authors>
  <commentList>
    <comment ref="C7" authorId="0" shapeId="0" xr:uid="{80C080AC-95CB-414A-81D1-24E378710F0E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área que a empresa atende, km2</t>
        </r>
      </text>
    </comment>
    <comment ref="H18" authorId="0" shapeId="0" xr:uid="{E69A396B-7FE3-4218-95CB-BF3EBF556EB5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constuir??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</author>
  </authors>
  <commentList>
    <comment ref="B5" authorId="0" shapeId="0" xr:uid="{6D9BABDC-CC31-44D8-AE78-760FAF0C7C32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área que a empresa atende, km2</t>
        </r>
      </text>
    </comment>
    <comment ref="D13" authorId="0" shapeId="0" xr:uid="{18ECC2E1-2FD0-4F43-B763-164661C36133}">
      <text>
        <r>
          <rPr>
            <b/>
            <sz val="9"/>
            <color indexed="81"/>
            <rFont val="Tahoma"/>
            <family val="2"/>
          </rPr>
          <t>Jorge:</t>
        </r>
        <r>
          <rPr>
            <sz val="9"/>
            <color indexed="81"/>
            <rFont val="Tahoma"/>
            <family val="2"/>
          </rPr>
          <t xml:space="preserve">
constuir??</t>
        </r>
      </text>
    </comment>
  </commentList>
</comments>
</file>

<file path=xl/sharedStrings.xml><?xml version="1.0" encoding="utf-8"?>
<sst xmlns="http://schemas.openxmlformats.org/spreadsheetml/2006/main" count="38" uniqueCount="22">
  <si>
    <t>x</t>
  </si>
  <si>
    <t>custo para se manter um galpão/ano</t>
  </si>
  <si>
    <t>Construir</t>
  </si>
  <si>
    <t>Custos</t>
  </si>
  <si>
    <t>àrea</t>
  </si>
  <si>
    <t>Parâmetro</t>
  </si>
  <si>
    <t>ordens/ano</t>
  </si>
  <si>
    <t>envio (R$/km)</t>
  </si>
  <si>
    <t>ano</t>
  </si>
  <si>
    <t>y</t>
  </si>
  <si>
    <t>Notas</t>
  </si>
  <si>
    <t>custo anual de envio</t>
  </si>
  <si>
    <t>Demanda</t>
  </si>
  <si>
    <t>dist. Média</t>
  </si>
  <si>
    <t>custo constuir galpão</t>
  </si>
  <si>
    <t>custo total</t>
  </si>
  <si>
    <t>Estou supondo que demora 1 ano para se constuir um novo galpão</t>
  </si>
  <si>
    <t>galpões iniciais</t>
  </si>
  <si>
    <t>custo anual de cada galpão</t>
  </si>
  <si>
    <t>custo galpão</t>
  </si>
  <si>
    <t xml:space="preserve">Custos </t>
  </si>
  <si>
    <t>custo anual manter galpões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</si>
</sst>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/>
    <xf numFmtId="2" fontId="0" fillId="0" borderId="0" xfId="0" applyNumberFormat="1" applyAlignment="1">
      <alignment horizontal="center"/>
    </xf>
    <xf numFmtId="0" fontId="5" fillId="3" borderId="3" xfId="2" applyBorder="1" applyAlignment="1">
      <alignment horizontal="center"/>
    </xf>
    <xf numFmtId="0" fontId="6" fillId="4" borderId="3" xfId="3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2" borderId="1" xfId="1" applyFont="1" applyAlignment="1">
      <alignment horizontal="center"/>
    </xf>
    <xf numFmtId="0" fontId="1" fillId="2" borderId="1" xfId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Accent6" xfId="3" builtinId="49"/>
    <cellStyle name="Check Cell" xfId="1" builtinId="2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W30"/>
  <sheetViews>
    <sheetView topLeftCell="B6" workbookViewId="0">
      <selection activeCell="J24" sqref="J24"/>
    </sheetView>
  </sheetViews>
  <sheetFormatPr defaultRowHeight="14.4" x14ac:dyDescent="0.3"/>
  <cols>
    <col min="3" max="3" width="15.77734375" customWidth="1"/>
    <col min="8" max="8" width="10.44140625" customWidth="1"/>
    <col min="9" max="9" width="15.21875" customWidth="1"/>
    <col min="10" max="10" width="10.44140625" customWidth="1"/>
    <col min="11" max="11" width="12.77734375" customWidth="1"/>
    <col min="12" max="12" width="35.33203125" customWidth="1"/>
    <col min="13" max="13" width="11" bestFit="1" customWidth="1"/>
  </cols>
  <sheetData>
    <row r="4" spans="3:13" ht="15" thickBot="1" x14ac:dyDescent="0.35"/>
    <row r="5" spans="3:13" ht="15.6" thickTop="1" thickBot="1" x14ac:dyDescent="0.35">
      <c r="L5" s="9" t="s">
        <v>3</v>
      </c>
      <c r="M5" s="9"/>
    </row>
    <row r="6" spans="3:13" ht="15.6" thickTop="1" thickBot="1" x14ac:dyDescent="0.35">
      <c r="C6" s="10" t="s">
        <v>5</v>
      </c>
      <c r="D6" s="10"/>
      <c r="L6" s="9"/>
      <c r="M6" s="9"/>
    </row>
    <row r="7" spans="3:13" ht="15" thickTop="1" x14ac:dyDescent="0.3">
      <c r="C7" s="1" t="s">
        <v>4</v>
      </c>
      <c r="D7" s="1">
        <v>100</v>
      </c>
      <c r="L7" s="1" t="s">
        <v>1</v>
      </c>
      <c r="M7" s="1">
        <v>60000</v>
      </c>
    </row>
    <row r="8" spans="3:13" x14ac:dyDescent="0.3">
      <c r="C8" t="s">
        <v>6</v>
      </c>
      <c r="D8">
        <v>160000</v>
      </c>
      <c r="L8" s="1" t="s">
        <v>2</v>
      </c>
      <c r="M8" s="1">
        <v>400000</v>
      </c>
    </row>
    <row r="9" spans="3:13" x14ac:dyDescent="0.3">
      <c r="C9" t="s">
        <v>17</v>
      </c>
      <c r="D9" s="1">
        <v>5</v>
      </c>
      <c r="L9" s="1" t="s">
        <v>7</v>
      </c>
      <c r="M9" s="1">
        <v>1</v>
      </c>
    </row>
    <row r="10" spans="3:13" x14ac:dyDescent="0.3">
      <c r="L10" s="1" t="s">
        <v>11</v>
      </c>
      <c r="M10">
        <f>M9*SUMPRODUCT(J19:J30,K19:K30)</f>
        <v>8586501.0335991923</v>
      </c>
    </row>
    <row r="11" spans="3:13" x14ac:dyDescent="0.3">
      <c r="L11" s="1" t="s">
        <v>14</v>
      </c>
      <c r="M11" s="1">
        <f>M8*SUM(H19:H30)</f>
        <v>0</v>
      </c>
    </row>
    <row r="12" spans="3:13" x14ac:dyDescent="0.3">
      <c r="L12" s="1" t="s">
        <v>18</v>
      </c>
      <c r="M12" s="1">
        <f>SUM(I19:I30)</f>
        <v>3600000</v>
      </c>
    </row>
    <row r="13" spans="3:13" x14ac:dyDescent="0.3">
      <c r="F13" s="1"/>
      <c r="L13" s="1" t="s">
        <v>15</v>
      </c>
      <c r="M13" s="1">
        <f>M10+M11+M12</f>
        <v>12186501.033599192</v>
      </c>
    </row>
    <row r="14" spans="3:13" x14ac:dyDescent="0.3">
      <c r="F14" s="1"/>
    </row>
    <row r="15" spans="3:13" x14ac:dyDescent="0.3">
      <c r="F15" s="1"/>
      <c r="G15" s="2"/>
    </row>
    <row r="17" spans="6:23" ht="15" thickBot="1" x14ac:dyDescent="0.35"/>
    <row r="18" spans="6:23" ht="15.6" thickTop="1" thickBot="1" x14ac:dyDescent="0.35">
      <c r="F18" s="1" t="s">
        <v>8</v>
      </c>
      <c r="G18" s="5" t="s">
        <v>0</v>
      </c>
      <c r="H18" s="5" t="s">
        <v>9</v>
      </c>
      <c r="I18" s="1" t="s">
        <v>19</v>
      </c>
      <c r="J18" s="1" t="s">
        <v>13</v>
      </c>
      <c r="K18" s="1" t="s">
        <v>12</v>
      </c>
      <c r="O18" s="9" t="s">
        <v>10</v>
      </c>
      <c r="P18" s="9"/>
      <c r="Q18" s="9"/>
      <c r="R18" s="9"/>
      <c r="S18" s="9"/>
      <c r="T18" s="9"/>
      <c r="U18" s="9"/>
      <c r="V18" s="9"/>
      <c r="W18" s="9"/>
    </row>
    <row r="19" spans="6:23" ht="15.6" thickTop="1" thickBot="1" x14ac:dyDescent="0.35">
      <c r="F19" s="1">
        <v>1</v>
      </c>
      <c r="G19" s="5">
        <f>D9</f>
        <v>5</v>
      </c>
      <c r="H19" s="5">
        <v>0</v>
      </c>
      <c r="I19" s="1">
        <f>G19*$M$7</f>
        <v>300000</v>
      </c>
      <c r="J19" s="4">
        <f>SQRT($D$7/G19)</f>
        <v>4.4721359549995796</v>
      </c>
      <c r="K19" s="1">
        <f>$D$8</f>
        <v>160000</v>
      </c>
      <c r="O19" s="9"/>
      <c r="P19" s="9"/>
      <c r="Q19" s="9"/>
      <c r="R19" s="9"/>
      <c r="S19" s="9"/>
      <c r="T19" s="9"/>
      <c r="U19" s="9"/>
      <c r="V19" s="9"/>
      <c r="W19" s="9"/>
    </row>
    <row r="20" spans="6:23" ht="15" thickTop="1" x14ac:dyDescent="0.3">
      <c r="F20" s="1">
        <v>2</v>
      </c>
      <c r="G20" s="5">
        <f>G19+H19</f>
        <v>5</v>
      </c>
      <c r="H20" s="5">
        <v>0</v>
      </c>
      <c r="I20" s="1">
        <f t="shared" ref="I20:I30" si="0">G20*$M$7</f>
        <v>300000</v>
      </c>
      <c r="J20" s="4">
        <f t="shared" ref="J20:J30" si="1">SQRT($D$7/G20)</f>
        <v>4.4721359549995796</v>
      </c>
      <c r="K20" s="1">
        <f t="shared" ref="K20:K30" si="2">$D$8</f>
        <v>160000</v>
      </c>
      <c r="O20" s="11" t="s">
        <v>16</v>
      </c>
      <c r="P20" s="11"/>
      <c r="Q20" s="11"/>
      <c r="R20" s="11"/>
      <c r="S20" s="11"/>
      <c r="T20" s="11"/>
      <c r="U20" s="11"/>
      <c r="V20" s="11"/>
      <c r="W20" s="11"/>
    </row>
    <row r="21" spans="6:23" x14ac:dyDescent="0.3">
      <c r="F21" s="1">
        <v>3</v>
      </c>
      <c r="G21" s="5">
        <f t="shared" ref="G21:G30" si="3">G20+H20</f>
        <v>5</v>
      </c>
      <c r="H21" s="5">
        <v>0</v>
      </c>
      <c r="I21" s="1">
        <f t="shared" si="0"/>
        <v>300000</v>
      </c>
      <c r="J21" s="4">
        <f t="shared" si="1"/>
        <v>4.4721359549995796</v>
      </c>
      <c r="K21" s="1">
        <f t="shared" si="2"/>
        <v>160000</v>
      </c>
      <c r="O21" s="3"/>
      <c r="P21" s="3"/>
      <c r="Q21" s="3"/>
      <c r="R21" s="3"/>
      <c r="S21" s="3"/>
      <c r="T21" s="3"/>
    </row>
    <row r="22" spans="6:23" x14ac:dyDescent="0.3">
      <c r="F22" s="1">
        <v>4</v>
      </c>
      <c r="G22" s="5">
        <f t="shared" si="3"/>
        <v>5</v>
      </c>
      <c r="H22" s="5">
        <v>0</v>
      </c>
      <c r="I22" s="1">
        <f t="shared" si="0"/>
        <v>300000</v>
      </c>
      <c r="J22" s="4">
        <f t="shared" si="1"/>
        <v>4.4721359549995796</v>
      </c>
      <c r="K22" s="1">
        <f t="shared" si="2"/>
        <v>160000</v>
      </c>
      <c r="O22" s="3"/>
      <c r="P22" s="3"/>
      <c r="Q22" s="3"/>
      <c r="R22" s="3"/>
      <c r="S22" s="3"/>
      <c r="T22" s="3"/>
    </row>
    <row r="23" spans="6:23" x14ac:dyDescent="0.3">
      <c r="F23" s="1">
        <v>5</v>
      </c>
      <c r="G23" s="5">
        <f t="shared" si="3"/>
        <v>5</v>
      </c>
      <c r="H23" s="5">
        <v>0</v>
      </c>
      <c r="I23" s="1">
        <f t="shared" si="0"/>
        <v>300000</v>
      </c>
      <c r="J23" s="4">
        <f t="shared" si="1"/>
        <v>4.4721359549995796</v>
      </c>
      <c r="K23" s="1">
        <f t="shared" si="2"/>
        <v>160000</v>
      </c>
      <c r="O23" s="3"/>
      <c r="P23" s="3"/>
      <c r="Q23" s="3"/>
      <c r="R23" s="3"/>
      <c r="S23" s="3"/>
      <c r="T23" s="3"/>
    </row>
    <row r="24" spans="6:23" x14ac:dyDescent="0.3">
      <c r="F24" s="1">
        <v>6</v>
      </c>
      <c r="G24" s="5">
        <f t="shared" si="3"/>
        <v>5</v>
      </c>
      <c r="H24" s="5">
        <v>0</v>
      </c>
      <c r="I24" s="1">
        <f t="shared" si="0"/>
        <v>300000</v>
      </c>
      <c r="J24" s="4">
        <f t="shared" si="1"/>
        <v>4.4721359549995796</v>
      </c>
      <c r="K24" s="1">
        <f t="shared" si="2"/>
        <v>160000</v>
      </c>
      <c r="O24" s="3"/>
      <c r="P24" s="3"/>
      <c r="Q24" s="3"/>
      <c r="R24" s="3"/>
      <c r="S24" s="3"/>
      <c r="T24" s="3"/>
    </row>
    <row r="25" spans="6:23" x14ac:dyDescent="0.3">
      <c r="F25" s="1">
        <v>7</v>
      </c>
      <c r="G25" s="5">
        <f>G24+H24</f>
        <v>5</v>
      </c>
      <c r="H25" s="5">
        <v>0</v>
      </c>
      <c r="I25" s="1">
        <f t="shared" si="0"/>
        <v>300000</v>
      </c>
      <c r="J25" s="4">
        <f t="shared" si="1"/>
        <v>4.4721359549995796</v>
      </c>
      <c r="K25" s="1">
        <f t="shared" si="2"/>
        <v>160000</v>
      </c>
      <c r="O25" s="3"/>
      <c r="P25" s="3"/>
      <c r="Q25" s="3"/>
      <c r="R25" s="3"/>
      <c r="S25" s="3"/>
      <c r="T25" s="3"/>
    </row>
    <row r="26" spans="6:23" x14ac:dyDescent="0.3">
      <c r="F26" s="1">
        <v>8</v>
      </c>
      <c r="G26" s="5">
        <f t="shared" si="3"/>
        <v>5</v>
      </c>
      <c r="H26" s="5">
        <v>0</v>
      </c>
      <c r="I26" s="1">
        <f t="shared" si="0"/>
        <v>300000</v>
      </c>
      <c r="J26" s="4">
        <f t="shared" si="1"/>
        <v>4.4721359549995796</v>
      </c>
      <c r="K26" s="1">
        <f t="shared" si="2"/>
        <v>160000</v>
      </c>
      <c r="O26" s="3"/>
      <c r="P26" s="3"/>
      <c r="Q26" s="3"/>
      <c r="R26" s="3"/>
      <c r="S26" s="3"/>
      <c r="T26" s="3"/>
    </row>
    <row r="27" spans="6:23" x14ac:dyDescent="0.3">
      <c r="F27" s="1">
        <v>9</v>
      </c>
      <c r="G27" s="5">
        <f t="shared" si="3"/>
        <v>5</v>
      </c>
      <c r="H27" s="5">
        <v>0</v>
      </c>
      <c r="I27" s="1">
        <f t="shared" si="0"/>
        <v>300000</v>
      </c>
      <c r="J27" s="4">
        <f t="shared" si="1"/>
        <v>4.4721359549995796</v>
      </c>
      <c r="K27" s="1">
        <f t="shared" si="2"/>
        <v>160000</v>
      </c>
      <c r="O27" s="3"/>
      <c r="P27" s="3"/>
      <c r="Q27" s="3"/>
      <c r="R27" s="3"/>
      <c r="S27" s="3"/>
      <c r="T27" s="3"/>
    </row>
    <row r="28" spans="6:23" x14ac:dyDescent="0.3">
      <c r="F28" s="1">
        <v>10</v>
      </c>
      <c r="G28" s="5">
        <f t="shared" si="3"/>
        <v>5</v>
      </c>
      <c r="H28" s="5">
        <v>0</v>
      </c>
      <c r="I28" s="1">
        <f t="shared" si="0"/>
        <v>300000</v>
      </c>
      <c r="J28" s="4">
        <f t="shared" si="1"/>
        <v>4.4721359549995796</v>
      </c>
      <c r="K28" s="1">
        <f t="shared" si="2"/>
        <v>160000</v>
      </c>
      <c r="O28" s="3"/>
      <c r="P28" s="3"/>
      <c r="Q28" s="3"/>
      <c r="R28" s="3"/>
      <c r="S28" s="3"/>
      <c r="T28" s="3"/>
    </row>
    <row r="29" spans="6:23" x14ac:dyDescent="0.3">
      <c r="F29" s="1">
        <v>11</v>
      </c>
      <c r="G29" s="5">
        <f t="shared" si="3"/>
        <v>5</v>
      </c>
      <c r="H29" s="5">
        <v>0</v>
      </c>
      <c r="I29" s="1">
        <f t="shared" si="0"/>
        <v>300000</v>
      </c>
      <c r="J29" s="4">
        <f t="shared" si="1"/>
        <v>4.4721359549995796</v>
      </c>
      <c r="K29" s="1">
        <f t="shared" si="2"/>
        <v>160000</v>
      </c>
    </row>
    <row r="30" spans="6:23" x14ac:dyDescent="0.3">
      <c r="F30" s="1">
        <v>12</v>
      </c>
      <c r="G30" s="5">
        <f t="shared" si="3"/>
        <v>5</v>
      </c>
      <c r="H30" s="5">
        <v>0</v>
      </c>
      <c r="I30" s="1">
        <f t="shared" si="0"/>
        <v>300000</v>
      </c>
      <c r="J30" s="4">
        <f t="shared" si="1"/>
        <v>4.4721359549995796</v>
      </c>
      <c r="K30" s="1">
        <f t="shared" si="2"/>
        <v>160000</v>
      </c>
    </row>
  </sheetData>
  <mergeCells count="4">
    <mergeCell ref="L5:M6"/>
    <mergeCell ref="C6:D6"/>
    <mergeCell ref="O18:W19"/>
    <mergeCell ref="O20:W2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0DB4-E6EF-4F7D-B7F3-64E27B26A906}">
  <dimension ref="B3:N25"/>
  <sheetViews>
    <sheetView tabSelected="1" workbookViewId="0">
      <selection activeCell="D15" sqref="D15"/>
    </sheetView>
  </sheetViews>
  <sheetFormatPr defaultRowHeight="14.4" x14ac:dyDescent="0.3"/>
  <cols>
    <col min="2" max="2" width="16.21875" customWidth="1"/>
    <col min="5" max="5" width="15" customWidth="1"/>
    <col min="6" max="6" width="13.109375" customWidth="1"/>
    <col min="7" max="7" width="19.6640625" customWidth="1"/>
    <col min="12" max="12" width="35.21875" customWidth="1"/>
    <col min="13" max="13" width="11" bestFit="1" customWidth="1"/>
  </cols>
  <sheetData>
    <row r="3" spans="2:14" ht="15" thickBot="1" x14ac:dyDescent="0.35"/>
    <row r="4" spans="2:14" ht="15.6" thickTop="1" thickBot="1" x14ac:dyDescent="0.35">
      <c r="B4" s="10" t="s">
        <v>5</v>
      </c>
      <c r="C4" s="10"/>
    </row>
    <row r="5" spans="2:14" ht="15.6" thickTop="1" thickBot="1" x14ac:dyDescent="0.35">
      <c r="B5" s="1" t="s">
        <v>4</v>
      </c>
      <c r="C5" s="1">
        <v>100</v>
      </c>
    </row>
    <row r="6" spans="2:14" ht="15.6" thickTop="1" thickBot="1" x14ac:dyDescent="0.35">
      <c r="B6" s="1" t="s">
        <v>6</v>
      </c>
      <c r="C6">
        <v>160000</v>
      </c>
      <c r="L6" s="9" t="s">
        <v>20</v>
      </c>
      <c r="M6" s="9"/>
      <c r="N6" s="9"/>
    </row>
    <row r="7" spans="2:14" ht="15.6" thickTop="1" thickBot="1" x14ac:dyDescent="0.35">
      <c r="B7" s="1" t="s">
        <v>17</v>
      </c>
      <c r="C7" s="1">
        <v>1</v>
      </c>
      <c r="L7" s="9"/>
      <c r="M7" s="9"/>
      <c r="N7" s="9"/>
    </row>
    <row r="8" spans="2:14" ht="15" thickTop="1" x14ac:dyDescent="0.3">
      <c r="L8" s="1" t="s">
        <v>1</v>
      </c>
      <c r="M8" s="1">
        <v>60000</v>
      </c>
    </row>
    <row r="9" spans="2:14" x14ac:dyDescent="0.3">
      <c r="L9" s="1" t="s">
        <v>2</v>
      </c>
      <c r="M9" s="1">
        <v>400000</v>
      </c>
    </row>
    <row r="10" spans="2:14" x14ac:dyDescent="0.3">
      <c r="L10" s="1" t="s">
        <v>7</v>
      </c>
      <c r="M10" s="1">
        <v>1</v>
      </c>
    </row>
    <row r="13" spans="2:14" x14ac:dyDescent="0.3">
      <c r="B13" s="1" t="s">
        <v>8</v>
      </c>
      <c r="C13" s="1" t="s">
        <v>0</v>
      </c>
      <c r="D13" s="6" t="s">
        <v>9</v>
      </c>
      <c r="E13" s="1" t="s">
        <v>19</v>
      </c>
      <c r="F13" s="1" t="s">
        <v>13</v>
      </c>
      <c r="G13" s="7" t="s">
        <v>11</v>
      </c>
    </row>
    <row r="14" spans="2:14" x14ac:dyDescent="0.3">
      <c r="B14" s="1">
        <v>1</v>
      </c>
      <c r="C14" s="1">
        <f>C7</f>
        <v>1</v>
      </c>
      <c r="D14" s="6">
        <v>3</v>
      </c>
      <c r="E14" s="1">
        <f>C14*$M$8</f>
        <v>60000</v>
      </c>
      <c r="F14" s="1">
        <f>SQRT($C$5/C14)</f>
        <v>10</v>
      </c>
      <c r="G14" s="1">
        <f>$M$10*$C$6*F14</f>
        <v>1600000</v>
      </c>
      <c r="L14" s="1" t="s">
        <v>11</v>
      </c>
      <c r="M14">
        <f>SUM(G14:G25)</f>
        <v>10400000</v>
      </c>
    </row>
    <row r="15" spans="2:14" x14ac:dyDescent="0.3">
      <c r="B15" s="1">
        <v>2</v>
      </c>
      <c r="C15" s="1">
        <f>C14+D14</f>
        <v>4</v>
      </c>
      <c r="D15" s="6">
        <v>0</v>
      </c>
      <c r="E15" s="1">
        <f t="shared" ref="E15:E25" si="0">C15*$M$8</f>
        <v>240000</v>
      </c>
      <c r="F15" s="1">
        <f t="shared" ref="F15:F25" si="1">SQRT($C$5/C15)</f>
        <v>5</v>
      </c>
      <c r="G15" s="1">
        <f t="shared" ref="G15:G25" si="2">$M$10*$C$6*F15</f>
        <v>800000</v>
      </c>
      <c r="L15" s="1" t="s">
        <v>14</v>
      </c>
      <c r="M15" s="1">
        <f>M9*SUM(D14:D25)</f>
        <v>1200000</v>
      </c>
    </row>
    <row r="16" spans="2:14" x14ac:dyDescent="0.3">
      <c r="B16" s="1">
        <v>3</v>
      </c>
      <c r="C16" s="1">
        <f t="shared" ref="C16:C25" si="3">C15+D15</f>
        <v>4</v>
      </c>
      <c r="D16" s="6">
        <v>0</v>
      </c>
      <c r="E16" s="1">
        <f t="shared" si="0"/>
        <v>240000</v>
      </c>
      <c r="F16" s="1">
        <f t="shared" si="1"/>
        <v>5</v>
      </c>
      <c r="G16" s="1">
        <f t="shared" si="2"/>
        <v>800000</v>
      </c>
      <c r="L16" s="1" t="s">
        <v>21</v>
      </c>
      <c r="M16" s="1">
        <f>SUM(E14:E25)</f>
        <v>2700000</v>
      </c>
    </row>
    <row r="17" spans="2:13" x14ac:dyDescent="0.3">
      <c r="B17" s="1">
        <v>4</v>
      </c>
      <c r="C17" s="1">
        <f t="shared" si="3"/>
        <v>4</v>
      </c>
      <c r="D17" s="6">
        <v>0</v>
      </c>
      <c r="E17" s="1">
        <f t="shared" si="0"/>
        <v>240000</v>
      </c>
      <c r="F17" s="1">
        <f>SQRT($C$5/C17)</f>
        <v>5</v>
      </c>
      <c r="G17" s="1">
        <f t="shared" si="2"/>
        <v>800000</v>
      </c>
      <c r="L17" s="1" t="s">
        <v>15</v>
      </c>
      <c r="M17" s="1">
        <f>SUM(M14:M16)</f>
        <v>14300000</v>
      </c>
    </row>
    <row r="18" spans="2:13" x14ac:dyDescent="0.3">
      <c r="B18" s="1">
        <v>5</v>
      </c>
      <c r="C18" s="1">
        <f t="shared" si="3"/>
        <v>4</v>
      </c>
      <c r="D18" s="6">
        <v>0</v>
      </c>
      <c r="E18" s="1">
        <f t="shared" si="0"/>
        <v>240000</v>
      </c>
      <c r="F18" s="1">
        <f t="shared" si="1"/>
        <v>5</v>
      </c>
      <c r="G18" s="1">
        <f t="shared" si="2"/>
        <v>800000</v>
      </c>
    </row>
    <row r="19" spans="2:13" x14ac:dyDescent="0.3">
      <c r="B19" s="1">
        <v>6</v>
      </c>
      <c r="C19" s="1">
        <f t="shared" si="3"/>
        <v>4</v>
      </c>
      <c r="D19" s="6">
        <v>0</v>
      </c>
      <c r="E19" s="1">
        <f t="shared" si="0"/>
        <v>240000</v>
      </c>
      <c r="F19" s="1">
        <f t="shared" si="1"/>
        <v>5</v>
      </c>
      <c r="G19" s="1">
        <f t="shared" si="2"/>
        <v>800000</v>
      </c>
    </row>
    <row r="20" spans="2:13" x14ac:dyDescent="0.3">
      <c r="B20" s="1">
        <v>7</v>
      </c>
      <c r="C20" s="1">
        <f t="shared" si="3"/>
        <v>4</v>
      </c>
      <c r="D20" s="6">
        <v>0</v>
      </c>
      <c r="E20" s="1">
        <f t="shared" si="0"/>
        <v>240000</v>
      </c>
      <c r="F20" s="1">
        <f t="shared" si="1"/>
        <v>5</v>
      </c>
      <c r="G20" s="1">
        <f t="shared" si="2"/>
        <v>800000</v>
      </c>
    </row>
    <row r="21" spans="2:13" x14ac:dyDescent="0.3">
      <c r="B21" s="1">
        <v>8</v>
      </c>
      <c r="C21" s="1">
        <f t="shared" si="3"/>
        <v>4</v>
      </c>
      <c r="D21" s="6">
        <v>0</v>
      </c>
      <c r="E21" s="1">
        <f t="shared" si="0"/>
        <v>240000</v>
      </c>
      <c r="F21" s="1">
        <f t="shared" si="1"/>
        <v>5</v>
      </c>
      <c r="G21" s="8">
        <f t="shared" si="2"/>
        <v>800000</v>
      </c>
    </row>
    <row r="22" spans="2:13" x14ac:dyDescent="0.3">
      <c r="B22" s="1">
        <v>9</v>
      </c>
      <c r="C22" s="1">
        <f t="shared" si="3"/>
        <v>4</v>
      </c>
      <c r="D22" s="6">
        <v>0</v>
      </c>
      <c r="E22" s="1">
        <f t="shared" si="0"/>
        <v>240000</v>
      </c>
      <c r="F22" s="1">
        <f t="shared" si="1"/>
        <v>5</v>
      </c>
      <c r="G22" s="8">
        <f t="shared" si="2"/>
        <v>800000</v>
      </c>
    </row>
    <row r="23" spans="2:13" x14ac:dyDescent="0.3">
      <c r="B23" s="1">
        <v>10</v>
      </c>
      <c r="C23" s="1">
        <f t="shared" si="3"/>
        <v>4</v>
      </c>
      <c r="D23" s="6">
        <v>0</v>
      </c>
      <c r="E23" s="1">
        <f>C23*$M$8</f>
        <v>240000</v>
      </c>
      <c r="F23" s="1">
        <f t="shared" si="1"/>
        <v>5</v>
      </c>
      <c r="G23" s="8">
        <f t="shared" si="2"/>
        <v>800000</v>
      </c>
    </row>
    <row r="24" spans="2:13" x14ac:dyDescent="0.3">
      <c r="B24" s="1">
        <v>11</v>
      </c>
      <c r="C24" s="1">
        <f t="shared" si="3"/>
        <v>4</v>
      </c>
      <c r="D24" s="6">
        <v>0</v>
      </c>
      <c r="E24" s="1">
        <f t="shared" si="0"/>
        <v>240000</v>
      </c>
      <c r="F24" s="1">
        <f t="shared" si="1"/>
        <v>5</v>
      </c>
      <c r="G24" s="8">
        <f t="shared" si="2"/>
        <v>800000</v>
      </c>
    </row>
    <row r="25" spans="2:13" x14ac:dyDescent="0.3">
      <c r="B25" s="1">
        <v>12</v>
      </c>
      <c r="C25" s="1">
        <f t="shared" si="3"/>
        <v>4</v>
      </c>
      <c r="D25" s="6">
        <v>0</v>
      </c>
      <c r="E25" s="1">
        <f t="shared" si="0"/>
        <v>240000</v>
      </c>
      <c r="F25" s="1">
        <f t="shared" si="1"/>
        <v>5</v>
      </c>
      <c r="G25" s="8">
        <f t="shared" si="2"/>
        <v>800000</v>
      </c>
    </row>
  </sheetData>
  <mergeCells count="2">
    <mergeCell ref="L6:N7"/>
    <mergeCell ref="B4:C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2015-06-05T18:17:20Z</dcterms:created>
  <dcterms:modified xsi:type="dcterms:W3CDTF">2021-06-13T11:32:46Z</dcterms:modified>
</cp:coreProperties>
</file>