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Rg\OneDrive\Desktop\Máster electrónica\Sem 2\[01] Redes de sensores\[04] Trabajo\"/>
    </mc:Choice>
  </mc:AlternateContent>
  <xr:revisionPtr revIDLastSave="0" documentId="13_ncr:1_{47B737B4-F57D-432D-9C3B-2E9FB7E4047D}" xr6:coauthVersionLast="47" xr6:coauthVersionMax="47" xr10:uidLastSave="{00000000-0000-0000-0000-000000000000}"/>
  <bookViews>
    <workbookView xWindow="-120" yWindow="-120" windowWidth="29040" windowHeight="15720" firstSheet="4" activeTab="5" xr2:uid="{00000000-000D-0000-FFFF-FFFF00000000}"/>
  </bookViews>
  <sheets>
    <sheet name="Instrucciones" sheetId="9" r:id="rId1"/>
    <sheet name="0.Diagrama de bloques" sheetId="10" r:id="rId2"/>
    <sheet name="1.Diag.flujo y modos" sheetId="1" r:id="rId3"/>
    <sheet name="2.Consumo bloques" sheetId="2" r:id="rId4"/>
    <sheet name="3.Curvas de energía" sheetId="3" r:id="rId5"/>
    <sheet name="4.Elección de baterí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" i="3" l="1"/>
  <c r="J75" i="3"/>
  <c r="I74" i="3"/>
  <c r="I73" i="3"/>
  <c r="D15" i="6" l="1"/>
  <c r="C15" i="6" s="1"/>
  <c r="D16" i="6"/>
  <c r="C16" i="6" s="1"/>
  <c r="D14" i="6"/>
  <c r="C14" i="6" s="1"/>
</calcChain>
</file>

<file path=xl/sharedStrings.xml><?xml version="1.0" encoding="utf-8"?>
<sst xmlns="http://schemas.openxmlformats.org/spreadsheetml/2006/main" count="106" uniqueCount="86">
  <si>
    <t>Elementos</t>
  </si>
  <si>
    <t>Estados del sistema</t>
  </si>
  <si>
    <t>Acelerómetro</t>
  </si>
  <si>
    <t>Estado de los elementos del sistema</t>
  </si>
  <si>
    <t>Off</t>
  </si>
  <si>
    <t>Sleep</t>
  </si>
  <si>
    <t>On</t>
  </si>
  <si>
    <t>On/Conectado/Transmitiendo</t>
  </si>
  <si>
    <t>Hibernando</t>
  </si>
  <si>
    <t>PARÁMETROS LIMITANTES</t>
  </si>
  <si>
    <t>Nº ciclos</t>
  </si>
  <si>
    <t>Modelo</t>
  </si>
  <si>
    <t>Tipo de batería</t>
  </si>
  <si>
    <t>Níquel Cadmio</t>
  </si>
  <si>
    <t>Ion Litio</t>
  </si>
  <si>
    <t>Polímero de litio</t>
  </si>
  <si>
    <t>http://es.farnell.com/yuasa/3dh4-0la4/bater-a-nicad-3xd-con-cables/dp/1863689#anchorTechnicalDOCS</t>
  </si>
  <si>
    <t>http://es.farnell.com/ansmann/1307-0000/bater-a-li-ion-3-6v-2600mah/dp/2723326</t>
  </si>
  <si>
    <t>http://es.farnell.com/mikroelektronika/mikroe-1120/bater-a-de-litio-pol-mero-3-7v/dp/2786900</t>
  </si>
  <si>
    <t>Capacidad [mA·h]</t>
  </si>
  <si>
    <t>Voltaje [V]</t>
  </si>
  <si>
    <t>En este apartado se van a presentar los distintos modos de funcionamiento que permiten los elementos principales del diseño así como los consumos En cada modo.</t>
  </si>
  <si>
    <t>También se muestra el rango de alimentación de cada elemento, junto al valor exacto escogido al cual se alimentará en el diseño.</t>
  </si>
  <si>
    <t>B. Alimentarla con tensión comprendida entre 3V y 3V3 directamente.</t>
  </si>
  <si>
    <t>La placa permite dos posibles rangos de alimentación:</t>
  </si>
  <si>
    <t>A. Alimentarla con tensión comprendida entre 3V6 y 5V, haciendo uso de regulador LDO TC1262 interno de la placa que reduce esa tensión a 3V3.</t>
  </si>
  <si>
    <t>Modos de funcionamiento</t>
  </si>
  <si>
    <t>Consumo [mA]</t>
  </si>
  <si>
    <t>B. Alimentarla con tensión comprendida entre 2V2 y 3V6 directamente.</t>
  </si>
  <si>
    <t>A. Alimentarlo con tensión comprendida entre 3V7 y 12V, haciendo uso de regulador LDO RT9161/A interno de la placa que reduce esa tensión a 3V3.</t>
  </si>
  <si>
    <t>3V</t>
  </si>
  <si>
    <r>
      <t>Consumo [</t>
    </r>
    <r>
      <rPr>
        <b/>
        <sz val="12"/>
        <color theme="1"/>
        <rFont val="Calibri"/>
        <family val="2"/>
      </rPr>
      <t>µ</t>
    </r>
    <r>
      <rPr>
        <b/>
        <sz val="12"/>
        <color theme="1"/>
        <rFont val="Times New Roman"/>
        <family val="1"/>
      </rPr>
      <t>A]</t>
    </r>
  </si>
  <si>
    <t>Valor de alimentación escogido</t>
  </si>
  <si>
    <t>En este apartado se van a presentar los distintos estados que presentará el dispositivo final, para los cuales se va a definir como se encontrará cada uno de los elementos del diseño.</t>
  </si>
  <si>
    <t>También se muestra el tiempo activo por cada ciclo de cada uno de los estados, y para terminar, se visualiza también el diagrama de flujo de la aplicación.</t>
  </si>
  <si>
    <t>Tiempos/ciclo [s]:</t>
  </si>
  <si>
    <t>3. Calcular las curvas de potencia / tiempo correspondientes a los diferentes estados de funcionamiento. Esto determina la energía consumida</t>
  </si>
  <si>
    <t xml:space="preserve">    por ciclo de operación y las potencias máximas demandadas</t>
  </si>
  <si>
    <t>Potencias por estado [mW]</t>
  </si>
  <si>
    <t>Tiempos en estado [s]</t>
  </si>
  <si>
    <t>Imax [mA]:</t>
  </si>
  <si>
    <t>Vout [V]:</t>
  </si>
  <si>
    <t>Imin [mA]:</t>
  </si>
  <si>
    <t>Pout max [mW]:</t>
  </si>
  <si>
    <t>Energía Total por ciclo [J]:</t>
  </si>
  <si>
    <t>Inicialmente, antes de hacer el cálculo de las potencias, conviene tener tabulados los consumos y la alimentación para cada uno de los estados y los elementos de la aplicación:</t>
  </si>
  <si>
    <t>Para finalizar este apartado se muestran valores de importancia que son los limitantes de la operación del dispositivo:</t>
  </si>
  <si>
    <t>4. Especificar la(s) fuente(s) de energía a utilizar. En el caso de baterías definir las tecnologías, capacidades y agrupamientos serie o paralelo.</t>
  </si>
  <si>
    <t xml:space="preserve">    Esto determina la energía disponible.</t>
  </si>
  <si>
    <t>Precio [Eur]</t>
  </si>
  <si>
    <t>Peso [g] / Dimensiones [mm]</t>
  </si>
  <si>
    <t>400 / 177x32.5x32.3</t>
  </si>
  <si>
    <t>45 / D18.5x70</t>
  </si>
  <si>
    <t>38 / 6x44x63</t>
  </si>
  <si>
    <t>Energía disponible [J]</t>
  </si>
  <si>
    <t>·</t>
  </si>
  <si>
    <t>3.Calcular (recomendable hacer una excel) las curvas de potencia / tiempo correspondientes a los diferentes estados de funcionamiento. Esto determina la energía consumida por ciclo de operación y las potencias máximas demandas.</t>
  </si>
  <si>
    <t>4.Especificar la(s) fuentes de energía a utilizar. En el caso de baterías definir las tecnologías, capacidad y agrupamientos serie o paralelo. Esto determina la energía disponible.</t>
  </si>
  <si>
    <t>1.Definir diagramas de flujo del microcontrolador. Para cada estado, estimar modos y tiempos de funcionamiento de cada uno de los componentes.</t>
  </si>
  <si>
    <t>2.Caracterizar consumo en los diferentes modos de funcionamiento y rangos de tensión de todos los componentes (microcontrolador, módulo de comunicaciones, memoria, sensores, LEDs, etc.)</t>
  </si>
  <si>
    <t>1. Definir diagramas de flujo del microcontrolador. Para cada estado estimar modos y tiempos de funcionamiento de cada uno de los componentes:</t>
  </si>
  <si>
    <t>5V</t>
  </si>
  <si>
    <t>Estado 1</t>
  </si>
  <si>
    <t>Estado 2</t>
  </si>
  <si>
    <t>Estado 3</t>
  </si>
  <si>
    <t>Estado 4</t>
  </si>
  <si>
    <t>Modos de los elementos del sistema</t>
  </si>
  <si>
    <t>0. Definir diagrama de bloques del sistema</t>
  </si>
  <si>
    <t>2. Caracterizar consumo en los diferentes modos de funcionamiento y rangos de tensión de todos los componentes:</t>
  </si>
  <si>
    <t>Reposo</t>
  </si>
  <si>
    <t>µC y Bluetooth</t>
  </si>
  <si>
    <t>Bluetooth(Transmitiendo) y uC On</t>
  </si>
  <si>
    <t>1.1 µC y Bluetooth</t>
  </si>
  <si>
    <t>Estado µC y Bluetooth</t>
  </si>
  <si>
    <t>Bluetooth On Conectado y enviando</t>
  </si>
  <si>
    <t>Off/Conectado</t>
  </si>
  <si>
    <t>uC Off y Bluetooth On</t>
  </si>
  <si>
    <t>1.2 Módulo Acelerómetro LSM9DS1</t>
  </si>
  <si>
    <t>Consumo [mA]2</t>
  </si>
  <si>
    <t>Bluetooth off y uC off</t>
  </si>
  <si>
    <t>Consumo [µA]2</t>
  </si>
  <si>
    <t>BLE</t>
  </si>
  <si>
    <t>ACELERÓMETRO &amp; GYRO</t>
  </si>
  <si>
    <t xml:space="preserve">La batería de Niquel Cadmio se descarta por dimensiones </t>
  </si>
  <si>
    <t>Por lo tanto, por descarte, se ha escogido la batería de tecnología de polímero de litio.</t>
  </si>
  <si>
    <t>La bateria de Ion Litio podría ser una opcion, pero por el diseño preferimos que no sea pila para facilidad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</si>
</sst>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3D71"/>
      <name val="Verdana"/>
      <family val="2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Times New Roman"/>
      <family val="1"/>
    </font>
    <font>
      <u val="double"/>
      <sz val="12"/>
      <color theme="1"/>
      <name val="Times New Roman"/>
      <family val="1"/>
    </font>
    <font>
      <b/>
      <sz val="12"/>
      <color theme="1"/>
      <name val="Calibri"/>
      <family val="2"/>
    </font>
    <font>
      <i/>
      <sz val="11"/>
      <color theme="1"/>
      <name val="Times New Roman"/>
      <family val="1"/>
    </font>
    <font>
      <b/>
      <sz val="12"/>
      <color theme="0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vertical="center" wrapText="1" indent="1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0" fillId="0" borderId="0" xfId="1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indent="3" readingOrder="1"/>
    </xf>
    <xf numFmtId="0" fontId="0" fillId="0" borderId="0" xfId="0" applyAlignment="1">
      <alignment horizontal="left" vertical="center" indent="8" readingOrder="1"/>
    </xf>
    <xf numFmtId="0" fontId="21" fillId="0" borderId="0" xfId="0" applyFont="1" applyAlignment="1">
      <alignment horizontal="left" vertical="center" indent="8" readingOrder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2" readingOrder="1"/>
    </xf>
    <xf numFmtId="0" fontId="0" fillId="0" borderId="0" xfId="0" applyAlignment="1">
      <alignment horizontal="left" vertical="center" indent="4" readingOrder="1"/>
    </xf>
    <xf numFmtId="165" fontId="12" fillId="2" borderId="3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Energía en mJ (gráfico acortado para mejor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visualización)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Energía en Ciudad</c:v>
          </c:tx>
          <c:xVal>
            <c:numRef>
              <c:f>'3.Curvas de energía'!$J$55:$J$65</c:f>
              <c:numCache>
                <c:formatCode>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300</c:v>
                </c:pt>
                <c:pt idx="4">
                  <c:v>300</c:v>
                </c:pt>
                <c:pt idx="5">
                  <c:v>300.8</c:v>
                </c:pt>
                <c:pt idx="6">
                  <c:v>301</c:v>
                </c:pt>
                <c:pt idx="7">
                  <c:v>600</c:v>
                </c:pt>
                <c:pt idx="8">
                  <c:v>600</c:v>
                </c:pt>
                <c:pt idx="9">
                  <c:v>660</c:v>
                </c:pt>
                <c:pt idx="10">
                  <c:v>660</c:v>
                </c:pt>
              </c:numCache>
            </c:numRef>
          </c:xVal>
          <c:yVal>
            <c:numRef>
              <c:f>'3.Curvas de energía'!$I$55:$I$65</c:f>
              <c:numCache>
                <c:formatCode>0.0000</c:formatCode>
                <c:ptCount val="11"/>
                <c:pt idx="0">
                  <c:v>1.8599999999999999</c:v>
                </c:pt>
                <c:pt idx="1">
                  <c:v>1.8599999999999999</c:v>
                </c:pt>
                <c:pt idx="2">
                  <c:v>8.1000000000000014</c:v>
                </c:pt>
                <c:pt idx="3">
                  <c:v>8.1000000000000014</c:v>
                </c:pt>
                <c:pt idx="4">
                  <c:v>1.8599999999999999</c:v>
                </c:pt>
                <c:pt idx="5">
                  <c:v>1.8599999999999999</c:v>
                </c:pt>
                <c:pt idx="6">
                  <c:v>8.1000000000000014</c:v>
                </c:pt>
                <c:pt idx="7">
                  <c:v>8.1000000000000014</c:v>
                </c:pt>
                <c:pt idx="8">
                  <c:v>1.8599999999999999</c:v>
                </c:pt>
                <c:pt idx="9">
                  <c:v>1.8599999999999999</c:v>
                </c:pt>
                <c:pt idx="1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D-4F58-A0EA-AFD9E5A8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9776"/>
        <c:axId val="170706048"/>
      </c:scatterChart>
      <c:valAx>
        <c:axId val="170699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s-E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Tiempo</a:t>
                </a:r>
                <a:r>
                  <a:rPr lang="es-E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es-E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0706048"/>
        <c:crosses val="autoZero"/>
        <c:crossBetween val="midCat"/>
      </c:valAx>
      <c:valAx>
        <c:axId val="17070604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s-E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 [mW]</a:t>
                </a:r>
              </a:p>
            </c:rich>
          </c:tx>
          <c:overlay val="0"/>
          <c:spPr>
            <a:ln w="12700">
              <a:noFill/>
            </a:ln>
            <a:effectLst/>
          </c:spPr>
        </c:title>
        <c:numFmt formatCode="0.0000" sourceLinked="1"/>
        <c:majorTickMark val="out"/>
        <c:minorTickMark val="none"/>
        <c:tickLblPos val="nextTo"/>
        <c:crossAx val="170699776"/>
        <c:crosses val="autoZero"/>
        <c:crossBetween val="midCat"/>
      </c:valAx>
    </c:plotArea>
    <c:plotVisOnly val="1"/>
    <c:dispBlanksAs val="gap"/>
    <c:showDLblsOverMax val="0"/>
  </c:chart>
  <c:spPr>
    <a:ln w="12700">
      <a:solidFill>
        <a:sysClr val="windowText" lastClr="000000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>
                <a:latin typeface="Times New Roman" panose="02020603050405020304" pitchFamily="18" charset="0"/>
                <a:cs typeface="Times New Roman" panose="02020603050405020304" pitchFamily="18" charset="0"/>
              </a:rPr>
              <a:t>Energía consumida por aplicación según estado</a:t>
            </a:r>
            <a:r>
              <a:rPr lang="es-E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en mJ</a:t>
            </a:r>
            <a:endParaRPr lang="es-E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7255637547924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399314668999708"/>
          <c:w val="0.70437733857569373"/>
          <c:h val="0.70473274664196384"/>
        </c:manualLayout>
      </c:layout>
      <c:scatterChart>
        <c:scatterStyle val="lineMarker"/>
        <c:varyColors val="0"/>
        <c:ser>
          <c:idx val="0"/>
          <c:order val="0"/>
          <c:tx>
            <c:v>FLYPORT</c:v>
          </c:tx>
          <c:xVal>
            <c:numRef>
              <c:f>'3.Curvas de energía'!$H$72:$H$82</c:f>
              <c:numCache>
                <c:formatCode>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300</c:v>
                </c:pt>
                <c:pt idx="4">
                  <c:v>300</c:v>
                </c:pt>
                <c:pt idx="5">
                  <c:v>300.8</c:v>
                </c:pt>
                <c:pt idx="6">
                  <c:v>301</c:v>
                </c:pt>
                <c:pt idx="7">
                  <c:v>600</c:v>
                </c:pt>
                <c:pt idx="8">
                  <c:v>600</c:v>
                </c:pt>
                <c:pt idx="9">
                  <c:v>660</c:v>
                </c:pt>
                <c:pt idx="10">
                  <c:v>660</c:v>
                </c:pt>
              </c:numCache>
            </c:numRef>
          </c:xVal>
          <c:yVal>
            <c:numRef>
              <c:f>'3.Curvas de energía'!$I$73:$I$83</c:f>
              <c:numCache>
                <c:formatCode>0.000</c:formatCode>
                <c:ptCount val="11"/>
                <c:pt idx="0">
                  <c:v>0.18</c:v>
                </c:pt>
                <c:pt idx="1">
                  <c:v>3.5999999999999996</c:v>
                </c:pt>
                <c:pt idx="2">
                  <c:v>3.6</c:v>
                </c:pt>
                <c:pt idx="3">
                  <c:v>0.18</c:v>
                </c:pt>
                <c:pt idx="4">
                  <c:v>0.18</c:v>
                </c:pt>
                <c:pt idx="5">
                  <c:v>3.6</c:v>
                </c:pt>
                <c:pt idx="6">
                  <c:v>3.6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D-42C1-9565-E206278202B1}"/>
            </c:ext>
          </c:extLst>
        </c:ser>
        <c:ser>
          <c:idx val="1"/>
          <c:order val="1"/>
          <c:tx>
            <c:v>ACELERÓMETRO</c:v>
          </c:tx>
          <c:xVal>
            <c:numRef>
              <c:f>'3.Curvas de energía'!$H$72:$H$82</c:f>
              <c:numCache>
                <c:formatCode>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300</c:v>
                </c:pt>
                <c:pt idx="4">
                  <c:v>300</c:v>
                </c:pt>
                <c:pt idx="5">
                  <c:v>300.8</c:v>
                </c:pt>
                <c:pt idx="6">
                  <c:v>301</c:v>
                </c:pt>
                <c:pt idx="7">
                  <c:v>600</c:v>
                </c:pt>
                <c:pt idx="8">
                  <c:v>600</c:v>
                </c:pt>
                <c:pt idx="9">
                  <c:v>660</c:v>
                </c:pt>
                <c:pt idx="10">
                  <c:v>660</c:v>
                </c:pt>
              </c:numCache>
            </c:numRef>
          </c:xVal>
          <c:yVal>
            <c:numRef>
              <c:f>'3.Curvas de energía'!$J$72:$J$82</c:f>
              <c:numCache>
                <c:formatCode>0.00</c:formatCode>
                <c:ptCount val="11"/>
                <c:pt idx="0">
                  <c:v>9.8999999999999991E-3</c:v>
                </c:pt>
                <c:pt idx="1">
                  <c:v>9.8999999999999991E-3</c:v>
                </c:pt>
                <c:pt idx="2">
                  <c:v>9.8999999999999991E-3</c:v>
                </c:pt>
                <c:pt idx="3">
                  <c:v>4.5</c:v>
                </c:pt>
                <c:pt idx="4">
                  <c:v>4.5</c:v>
                </c:pt>
                <c:pt idx="5">
                  <c:v>0.01</c:v>
                </c:pt>
                <c:pt idx="6">
                  <c:v>4.5</c:v>
                </c:pt>
                <c:pt idx="7">
                  <c:v>4.5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D-42C1-9565-E206278202B1}"/>
            </c:ext>
          </c:extLst>
        </c:ser>
        <c:ser>
          <c:idx val="2"/>
          <c:order val="2"/>
          <c:tx>
            <c:v>ULTRASONIDOS</c:v>
          </c:tx>
          <c:xVal>
            <c:numRef>
              <c:f>'3.Curvas de energía'!$H$72:$H$82</c:f>
              <c:numCache>
                <c:formatCode>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300</c:v>
                </c:pt>
                <c:pt idx="4">
                  <c:v>300</c:v>
                </c:pt>
                <c:pt idx="5">
                  <c:v>300.8</c:v>
                </c:pt>
                <c:pt idx="6">
                  <c:v>301</c:v>
                </c:pt>
                <c:pt idx="7">
                  <c:v>600</c:v>
                </c:pt>
                <c:pt idx="8">
                  <c:v>600</c:v>
                </c:pt>
                <c:pt idx="9">
                  <c:v>660</c:v>
                </c:pt>
                <c:pt idx="10">
                  <c:v>660</c:v>
                </c:pt>
              </c:numCache>
            </c:numRef>
          </c:xVal>
          <c:yVal>
            <c:numRef>
              <c:f>'3.Curvas de energía'!#REF!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D-42C1-9565-E2062782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1456"/>
        <c:axId val="170613376"/>
      </c:scatterChart>
      <c:valAx>
        <c:axId val="170611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s-E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Tiempo [s]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0613376"/>
        <c:crosses val="autoZero"/>
        <c:crossBetween val="midCat"/>
      </c:valAx>
      <c:valAx>
        <c:axId val="1706133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s-E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 [mW]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061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8283</xdr:colOff>
      <xdr:row>5</xdr:row>
      <xdr:rowOff>96740</xdr:rowOff>
    </xdr:from>
    <xdr:to>
      <xdr:col>5</xdr:col>
      <xdr:colOff>595685</xdr:colOff>
      <xdr:row>8</xdr:row>
      <xdr:rowOff>142460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8D728A-89EE-4B2B-893F-CFBF47E66DA9}"/>
            </a:ext>
          </a:extLst>
        </xdr:cNvPr>
        <xdr:cNvSpPr/>
      </xdr:nvSpPr>
      <xdr:spPr>
        <a:xfrm>
          <a:off x="3089413" y="1107218"/>
          <a:ext cx="1357685" cy="617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µC y Blueetoth </a:t>
          </a:r>
        </a:p>
      </xdr:txBody>
    </xdr:sp>
    <xdr:clientData/>
  </xdr:twoCellAnchor>
  <xdr:twoCellAnchor>
    <xdr:from>
      <xdr:col>4</xdr:col>
      <xdr:colOff>8283</xdr:colOff>
      <xdr:row>10</xdr:row>
      <xdr:rowOff>5300</xdr:rowOff>
    </xdr:from>
    <xdr:to>
      <xdr:col>5</xdr:col>
      <xdr:colOff>595685</xdr:colOff>
      <xdr:row>13</xdr:row>
      <xdr:rowOff>51020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1950EAA-76C1-4B55-9BEF-E0346B313D7F}"/>
            </a:ext>
          </a:extLst>
        </xdr:cNvPr>
        <xdr:cNvSpPr/>
      </xdr:nvSpPr>
      <xdr:spPr>
        <a:xfrm>
          <a:off x="3089413" y="1968278"/>
          <a:ext cx="1357685" cy="617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Acelerómetro y giróscopo</a:t>
          </a:r>
        </a:p>
      </xdr:txBody>
    </xdr:sp>
    <xdr:clientData/>
  </xdr:twoCellAnchor>
  <xdr:twoCellAnchor>
    <xdr:from>
      <xdr:col>4</xdr:col>
      <xdr:colOff>687126</xdr:colOff>
      <xdr:row>8</xdr:row>
      <xdr:rowOff>142460</xdr:rowOff>
    </xdr:from>
    <xdr:to>
      <xdr:col>4</xdr:col>
      <xdr:colOff>687126</xdr:colOff>
      <xdr:row>10</xdr:row>
      <xdr:rowOff>5300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F223736-3D63-4F3C-8BF4-6F1DE07A5EF8}"/>
            </a:ext>
          </a:extLst>
        </xdr:cNvPr>
        <xdr:cNvCxnSpPr>
          <a:stCxn id="2" idx="2"/>
          <a:endCxn id="3" idx="0"/>
        </xdr:cNvCxnSpPr>
      </xdr:nvCxnSpPr>
      <xdr:spPr>
        <a:xfrm>
          <a:off x="3768256" y="1724438"/>
          <a:ext cx="0" cy="2438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3</xdr:row>
      <xdr:rowOff>7620</xdr:rowOff>
    </xdr:from>
    <xdr:to>
      <xdr:col>5</xdr:col>
      <xdr:colOff>739140</xdr:colOff>
      <xdr:row>5</xdr:row>
      <xdr:rowOff>30480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E7B6AD46-2F9F-4015-9DF9-F65C0D194688}"/>
            </a:ext>
          </a:extLst>
        </xdr:cNvPr>
        <xdr:cNvSpPr/>
      </xdr:nvSpPr>
      <xdr:spPr>
        <a:xfrm>
          <a:off x="3025140" y="601980"/>
          <a:ext cx="1676400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Batería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759365</xdr:colOff>
      <xdr:row>0</xdr:row>
      <xdr:rowOff>175260</xdr:rowOff>
    </xdr:from>
    <xdr:to>
      <xdr:col>15</xdr:col>
      <xdr:colOff>460421</xdr:colOff>
      <xdr:row>27</xdr:row>
      <xdr:rowOff>28575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CA90650-6A1A-44D8-ABBA-DA070F5F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79815" y="175260"/>
          <a:ext cx="5035056" cy="51111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50</xdr:row>
      <xdr:rowOff>28575</xdr:rowOff>
    </xdr:from>
    <xdr:to>
      <xdr:col>7</xdr:col>
      <xdr:colOff>114299</xdr:colOff>
      <xdr:row>64</xdr:row>
      <xdr:rowOff>38100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1219198</xdr:colOff>
      <xdr:row>69</xdr:row>
      <xdr:rowOff>9525</xdr:rowOff>
    </xdr:from>
    <xdr:to>
      <xdr:col>6</xdr:col>
      <xdr:colOff>0</xdr:colOff>
      <xdr:row>88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7938</xdr:colOff>
      <xdr:row>18</xdr:row>
      <xdr:rowOff>79374</xdr:rowOff>
    </xdr:from>
    <xdr:to>
      <xdr:col>3</xdr:col>
      <xdr:colOff>1591628</xdr:colOff>
      <xdr:row>35</xdr:row>
      <xdr:rowOff>140334</xdr:rowOff>
    </xdr:to>
    <xdr:pic>
      <xdr:nvPicPr>
        <xdr:cNvPr id="8" name="7 Imagen" descr="https://cdn.sparkfun.com/assets/6/7/4/7/9/5112a224ce395fb479000003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938" y="3667124"/>
          <a:ext cx="4472940" cy="3355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B8:F11" totalsRowShown="0" headerRowDxfId="24" dataDxfId="23">
  <autoFilter ref="B8:F11" xr:uid="{00000000-0009-0000-0100-000006000000}"/>
  <tableColumns count="5">
    <tableColumn id="1" xr3:uid="{00000000-0010-0000-0300-000001000000}" name="Estados del sistema" dataDxfId="22"/>
    <tableColumn id="2" xr3:uid="{00000000-0010-0000-0300-000002000000}" name="Estado 1" dataDxfId="21"/>
    <tableColumn id="3" xr3:uid="{00000000-0010-0000-0300-000003000000}" name="Estado 2" dataDxfId="20"/>
    <tableColumn id="4" xr3:uid="{00000000-0010-0000-0300-000004000000}" name="Estado 3" dataDxfId="19"/>
    <tableColumn id="5" xr3:uid="{00000000-0010-0000-0300-000005000000}" name="Estado 4" dataDxfId="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5:E18" totalsRowShown="0" headerRowDxfId="17">
  <autoFilter ref="B15:E18" xr:uid="{00000000-0009-0000-0100-000001000000}"/>
  <tableColumns count="4">
    <tableColumn id="1" xr3:uid="{00000000-0010-0000-0000-000001000000}" name="Modos de funcionamiento" dataDxfId="16"/>
    <tableColumn id="2" xr3:uid="{00000000-0010-0000-0000-000002000000}" name="Estado µC y Bluetooth" dataDxfId="15"/>
    <tableColumn id="3" xr3:uid="{00000000-0010-0000-0000-000003000000}" name="Consumo [mA]" dataDxfId="14"/>
    <tableColumn id="4" xr3:uid="{889A0DA7-1D78-4291-B7FC-0895E47FC408}" name="Consumo [mA]2" dataDxfId="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8:D30" totalsRowShown="0" dataDxfId="13">
  <autoFilter ref="B28:D30" xr:uid="{00000000-0009-0000-0100-000002000000}"/>
  <tableColumns count="3">
    <tableColumn id="1" xr3:uid="{00000000-0010-0000-0100-000001000000}" name="Modos de funcionamiento" dataDxfId="12"/>
    <tableColumn id="2" xr3:uid="{00000000-0010-0000-0100-000002000000}" name="Consumo [µA]" dataDxfId="11"/>
    <tableColumn id="3" xr3:uid="{98B7CC98-EFC7-4588-A6B6-9D3F9BD72A21}" name="Consumo [µA]2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6" displayName="Tabla16" ref="B13:H16" totalsRowShown="0" headerRowDxfId="10" dataDxfId="9">
  <autoFilter ref="B13:H16" xr:uid="{00000000-0009-0000-0100-000010000000}"/>
  <tableColumns count="7">
    <tableColumn id="1" xr3:uid="{00000000-0010-0000-0C00-000001000000}" name="Tipo de batería" dataDxfId="8"/>
    <tableColumn id="2" xr3:uid="{00000000-0010-0000-0C00-000002000000}" name="Nº ciclos" dataDxfId="7">
      <calculatedColumnFormula>Tabla16[[#This Row],[Energía disponible '[J']]]/$C$11</calculatedColumnFormula>
    </tableColumn>
    <tableColumn id="3" xr3:uid="{00000000-0010-0000-0C00-000003000000}" name="Energía disponible [J]" dataDxfId="6">
      <calculatedColumnFormula>(3600/1000)*E14*F14</calculatedColumnFormula>
    </tableColumn>
    <tableColumn id="4" xr3:uid="{00000000-0010-0000-0C00-000004000000}" name="Capacidad [mA·h]" dataDxfId="5"/>
    <tableColumn id="5" xr3:uid="{00000000-0010-0000-0C00-000005000000}" name="Voltaje [V]" dataDxfId="4"/>
    <tableColumn id="6" xr3:uid="{00000000-0010-0000-0C00-000006000000}" name="Precio [Eur]" dataDxfId="3"/>
    <tableColumn id="7" xr3:uid="{00000000-0010-0000-0C00-000007000000}" name="Peso [g] / Dimensiones [mm]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es.farnell.com/yuasa/3dh4-0la4/bater-a-nicad-3xd-con-cables/dp/1863689" TargetMode="External"/><Relationship Id="rId2" Type="http://schemas.openxmlformats.org/officeDocument/2006/relationships/hyperlink" Target="http://es.farnell.com/mikroelektronika/mikroe-1120/bater-a-de-litio-pol-mero-3-7v/dp/2786900" TargetMode="External"/><Relationship Id="rId1" Type="http://schemas.openxmlformats.org/officeDocument/2006/relationships/hyperlink" Target="http://es.farnell.com/ansmann/1307-0000/bater-a-li-ion-3-6v-2600mah/dp/2723326" TargetMode="Externa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48570"/>
  <sheetViews>
    <sheetView workbookViewId="0">
      <selection activeCell="G26" sqref="G26"/>
    </sheetView>
  </sheetViews>
  <sheetFormatPr baseColWidth="10" defaultColWidth="11.5703125" defaultRowHeight="15" x14ac:dyDescent="0.25"/>
  <sheetData>
    <row r="1" spans="2:3" x14ac:dyDescent="0.25">
      <c r="B1" t="s">
        <v>67</v>
      </c>
    </row>
    <row r="2" spans="2:3" x14ac:dyDescent="0.25">
      <c r="B2" t="s">
        <v>58</v>
      </c>
    </row>
    <row r="3" spans="2:3" x14ac:dyDescent="0.25">
      <c r="B3" t="s">
        <v>59</v>
      </c>
    </row>
    <row r="4" spans="2:3" x14ac:dyDescent="0.25">
      <c r="B4" t="s">
        <v>56</v>
      </c>
    </row>
    <row r="5" spans="2:3" x14ac:dyDescent="0.25">
      <c r="B5" t="s">
        <v>57</v>
      </c>
    </row>
    <row r="7" spans="2:3" x14ac:dyDescent="0.25">
      <c r="B7" s="35"/>
      <c r="C7" s="7"/>
    </row>
    <row r="8" spans="2:3" x14ac:dyDescent="0.25">
      <c r="B8" s="36"/>
    </row>
    <row r="9" spans="2:3" x14ac:dyDescent="0.25">
      <c r="B9" s="36"/>
    </row>
    <row r="10" spans="2:3" x14ac:dyDescent="0.25">
      <c r="B10" s="36"/>
    </row>
    <row r="11" spans="2:3" x14ac:dyDescent="0.25">
      <c r="B11" s="36"/>
    </row>
    <row r="12" spans="2:3" x14ac:dyDescent="0.25">
      <c r="B12" s="37"/>
    </row>
    <row r="13" spans="2:3" x14ac:dyDescent="0.25">
      <c r="B13" s="33"/>
    </row>
    <row r="14" spans="2:3" x14ac:dyDescent="0.25">
      <c r="B14" s="34"/>
    </row>
    <row r="15" spans="2:3" x14ac:dyDescent="0.25">
      <c r="B15" s="33"/>
    </row>
    <row r="16" spans="2:3" x14ac:dyDescent="0.25">
      <c r="B16" s="33"/>
      <c r="C16" s="7"/>
    </row>
    <row r="17" spans="2:3" x14ac:dyDescent="0.25">
      <c r="B17" s="33"/>
      <c r="C17" s="7"/>
    </row>
    <row r="18" spans="2:3" x14ac:dyDescent="0.25">
      <c r="B18" s="32"/>
      <c r="C18" s="7"/>
    </row>
    <row r="1048570" spans="2:2" x14ac:dyDescent="0.25">
      <c r="B1048570" s="31" t="s">
        <v>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E8A7-C251-4108-B284-C777ADB1E688}">
  <dimension ref="B2:C1048570"/>
  <sheetViews>
    <sheetView topLeftCell="A3" zoomScale="115" zoomScaleNormal="115" workbookViewId="0">
      <selection activeCell="H17" sqref="H17"/>
    </sheetView>
  </sheetViews>
  <sheetFormatPr baseColWidth="10" defaultColWidth="11.5703125" defaultRowHeight="15" x14ac:dyDescent="0.25"/>
  <sheetData>
    <row r="2" spans="2:3" ht="19.5" x14ac:dyDescent="0.25">
      <c r="B2" s="5" t="s">
        <v>67</v>
      </c>
    </row>
    <row r="7" spans="2:3" x14ac:dyDescent="0.25">
      <c r="B7" s="35"/>
      <c r="C7" s="7"/>
    </row>
    <row r="8" spans="2:3" x14ac:dyDescent="0.25">
      <c r="B8" s="36"/>
    </row>
    <row r="9" spans="2:3" x14ac:dyDescent="0.25">
      <c r="B9" s="36"/>
    </row>
    <row r="10" spans="2:3" x14ac:dyDescent="0.25">
      <c r="B10" s="36"/>
    </row>
    <row r="11" spans="2:3" x14ac:dyDescent="0.25">
      <c r="B11" s="36"/>
    </row>
    <row r="12" spans="2:3" x14ac:dyDescent="0.25">
      <c r="B12" s="37"/>
    </row>
    <row r="13" spans="2:3" x14ac:dyDescent="0.25">
      <c r="B13" s="33"/>
    </row>
    <row r="14" spans="2:3" x14ac:dyDescent="0.25">
      <c r="B14" s="34"/>
    </row>
    <row r="15" spans="2:3" x14ac:dyDescent="0.25">
      <c r="B15" s="33"/>
    </row>
    <row r="16" spans="2:3" x14ac:dyDescent="0.25">
      <c r="B16" s="33"/>
      <c r="C16" s="7"/>
    </row>
    <row r="17" spans="2:3" x14ac:dyDescent="0.25">
      <c r="B17" s="33"/>
      <c r="C17" s="7"/>
    </row>
    <row r="18" spans="2:3" x14ac:dyDescent="0.25">
      <c r="B18" s="32"/>
      <c r="C18" s="7"/>
    </row>
    <row r="1048570" spans="2:2" x14ac:dyDescent="0.25">
      <c r="B1048570" s="31" t="s">
        <v>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6"/>
  <sheetViews>
    <sheetView workbookViewId="0">
      <selection activeCell="E11" sqref="E11"/>
    </sheetView>
  </sheetViews>
  <sheetFormatPr baseColWidth="10" defaultRowHeight="15" x14ac:dyDescent="0.25"/>
  <cols>
    <col min="2" max="2" width="24.85546875" customWidth="1"/>
    <col min="3" max="3" width="25.28515625" bestFit="1" customWidth="1"/>
    <col min="4" max="5" width="28" bestFit="1" customWidth="1"/>
    <col min="6" max="6" width="27.85546875" customWidth="1"/>
    <col min="7" max="7" width="11.42578125" customWidth="1"/>
  </cols>
  <sheetData>
    <row r="2" spans="2:6" ht="19.5" x14ac:dyDescent="0.25">
      <c r="B2" s="5" t="s">
        <v>60</v>
      </c>
    </row>
    <row r="3" spans="2:6" ht="15.75" x14ac:dyDescent="0.25">
      <c r="B3" s="6"/>
    </row>
    <row r="4" spans="2:6" ht="15.75" x14ac:dyDescent="0.25">
      <c r="B4" s="6" t="s">
        <v>33</v>
      </c>
    </row>
    <row r="5" spans="2:6" ht="15.75" x14ac:dyDescent="0.25">
      <c r="B5" s="6" t="s">
        <v>34</v>
      </c>
    </row>
    <row r="7" spans="2:6" ht="15.75" x14ac:dyDescent="0.25">
      <c r="B7" s="13"/>
      <c r="C7" s="13"/>
      <c r="D7" s="13" t="s">
        <v>3</v>
      </c>
      <c r="E7" s="13"/>
      <c r="F7" s="13"/>
    </row>
    <row r="8" spans="2:6" ht="15.75" x14ac:dyDescent="0.25">
      <c r="B8" s="9" t="s">
        <v>1</v>
      </c>
      <c r="C8" s="22" t="s">
        <v>62</v>
      </c>
      <c r="D8" s="22" t="s">
        <v>63</v>
      </c>
      <c r="E8" s="22" t="s">
        <v>64</v>
      </c>
      <c r="F8" s="22" t="s">
        <v>65</v>
      </c>
    </row>
    <row r="9" spans="2:6" ht="15.75" x14ac:dyDescent="0.25">
      <c r="B9" s="9" t="s">
        <v>0</v>
      </c>
      <c r="C9" s="12"/>
      <c r="D9" s="9" t="s">
        <v>66</v>
      </c>
      <c r="E9" s="9"/>
      <c r="F9" s="9"/>
    </row>
    <row r="10" spans="2:6" x14ac:dyDescent="0.25">
      <c r="B10" s="11" t="s">
        <v>70</v>
      </c>
      <c r="C10" s="12" t="s">
        <v>75</v>
      </c>
      <c r="D10" s="12" t="s">
        <v>7</v>
      </c>
      <c r="E10" s="12" t="s">
        <v>75</v>
      </c>
      <c r="F10" s="12" t="s">
        <v>8</v>
      </c>
    </row>
    <row r="11" spans="2:6" x14ac:dyDescent="0.25">
      <c r="B11" s="11" t="s">
        <v>2</v>
      </c>
      <c r="C11" s="12" t="s">
        <v>5</v>
      </c>
      <c r="D11" s="12" t="s">
        <v>6</v>
      </c>
      <c r="E11" s="12" t="s">
        <v>6</v>
      </c>
      <c r="F11" s="12" t="s">
        <v>4</v>
      </c>
    </row>
    <row r="12" spans="2:6" x14ac:dyDescent="0.25">
      <c r="B12" s="22" t="s">
        <v>35</v>
      </c>
      <c r="C12" s="21">
        <v>10</v>
      </c>
      <c r="D12" s="21">
        <v>300</v>
      </c>
      <c r="E12" s="21">
        <v>60</v>
      </c>
      <c r="F12" s="21">
        <v>1200</v>
      </c>
    </row>
    <row r="16" spans="2:6" x14ac:dyDescent="0.25">
      <c r="C16" s="2"/>
    </row>
  </sheetData>
  <phoneticPr fontId="2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1"/>
  <sheetViews>
    <sheetView topLeftCell="A9" workbookViewId="0">
      <selection activeCell="D28" sqref="D28"/>
    </sheetView>
  </sheetViews>
  <sheetFormatPr baseColWidth="10" defaultRowHeight="15" x14ac:dyDescent="0.25"/>
  <cols>
    <col min="2" max="2" width="33.5703125" customWidth="1"/>
    <col min="3" max="3" width="30.42578125" bestFit="1" customWidth="1"/>
    <col min="4" max="4" width="19.85546875" customWidth="1"/>
    <col min="5" max="5" width="25.7109375" customWidth="1"/>
  </cols>
  <sheetData>
    <row r="2" spans="2:6" ht="19.5" x14ac:dyDescent="0.25">
      <c r="B2" s="5" t="s">
        <v>68</v>
      </c>
    </row>
    <row r="3" spans="2:6" ht="15.75" x14ac:dyDescent="0.25">
      <c r="B3" s="6"/>
    </row>
    <row r="4" spans="2:6" ht="15.75" x14ac:dyDescent="0.25">
      <c r="B4" s="6" t="s">
        <v>21</v>
      </c>
    </row>
    <row r="5" spans="2:6" ht="15.75" x14ac:dyDescent="0.25">
      <c r="B5" s="6" t="s">
        <v>22</v>
      </c>
    </row>
    <row r="6" spans="2:6" ht="15.75" x14ac:dyDescent="0.25">
      <c r="B6" s="6"/>
    </row>
    <row r="7" spans="2:6" x14ac:dyDescent="0.25">
      <c r="B7" s="7"/>
      <c r="D7" s="2"/>
    </row>
    <row r="8" spans="2:6" ht="15.75" x14ac:dyDescent="0.25">
      <c r="B8" s="15" t="s">
        <v>72</v>
      </c>
    </row>
    <row r="9" spans="2:6" ht="15.75" x14ac:dyDescent="0.25">
      <c r="B9" s="3"/>
    </row>
    <row r="10" spans="2:6" ht="15.75" x14ac:dyDescent="0.25">
      <c r="B10" s="8" t="s">
        <v>24</v>
      </c>
    </row>
    <row r="11" spans="2:6" ht="15.75" x14ac:dyDescent="0.25">
      <c r="B11" s="8" t="s">
        <v>25</v>
      </c>
    </row>
    <row r="12" spans="2:6" ht="15.75" x14ac:dyDescent="0.25">
      <c r="B12" s="8" t="s">
        <v>23</v>
      </c>
    </row>
    <row r="13" spans="2:6" ht="16.5" thickBot="1" x14ac:dyDescent="0.3">
      <c r="B13" s="8"/>
    </row>
    <row r="14" spans="2:6" ht="16.5" thickBot="1" x14ac:dyDescent="0.3">
      <c r="B14" s="9" t="s">
        <v>32</v>
      </c>
      <c r="C14" s="39"/>
      <c r="D14" s="39" t="s">
        <v>61</v>
      </c>
      <c r="E14" s="48" t="s">
        <v>30</v>
      </c>
    </row>
    <row r="15" spans="2:6" ht="15.75" x14ac:dyDescent="0.25">
      <c r="B15" s="9" t="s">
        <v>26</v>
      </c>
      <c r="C15" s="9" t="s">
        <v>73</v>
      </c>
      <c r="D15" s="9" t="s">
        <v>27</v>
      </c>
      <c r="E15" s="46" t="s">
        <v>78</v>
      </c>
      <c r="F15" s="9"/>
    </row>
    <row r="16" spans="2:6" x14ac:dyDescent="0.25">
      <c r="B16" s="12" t="s">
        <v>5</v>
      </c>
      <c r="C16" s="12" t="s">
        <v>76</v>
      </c>
      <c r="D16" s="10">
        <v>0.4</v>
      </c>
      <c r="E16" s="10">
        <v>0.06</v>
      </c>
      <c r="F16" s="10"/>
    </row>
    <row r="17" spans="2:6" x14ac:dyDescent="0.25">
      <c r="B17" s="12" t="s">
        <v>74</v>
      </c>
      <c r="C17" s="12" t="s">
        <v>71</v>
      </c>
      <c r="D17" s="10">
        <v>4</v>
      </c>
      <c r="E17" s="10">
        <v>1.2</v>
      </c>
      <c r="F17" s="10"/>
    </row>
    <row r="18" spans="2:6" x14ac:dyDescent="0.25">
      <c r="B18" s="44" t="s">
        <v>69</v>
      </c>
      <c r="C18" s="44" t="s">
        <v>79</v>
      </c>
      <c r="D18" s="45">
        <v>0.05</v>
      </c>
      <c r="E18" s="10">
        <v>0.01</v>
      </c>
    </row>
    <row r="21" spans="2:6" ht="15.75" x14ac:dyDescent="0.25">
      <c r="B21" s="15" t="s">
        <v>77</v>
      </c>
    </row>
    <row r="22" spans="2:6" ht="15.75" x14ac:dyDescent="0.25">
      <c r="B22" s="16"/>
    </row>
    <row r="23" spans="2:6" ht="15.75" x14ac:dyDescent="0.25">
      <c r="B23" s="8" t="s">
        <v>24</v>
      </c>
    </row>
    <row r="24" spans="2:6" ht="15.75" x14ac:dyDescent="0.25">
      <c r="B24" s="8" t="s">
        <v>29</v>
      </c>
    </row>
    <row r="25" spans="2:6" ht="15.75" x14ac:dyDescent="0.25">
      <c r="B25" s="8" t="s">
        <v>28</v>
      </c>
    </row>
    <row r="26" spans="2:6" ht="16.5" thickBot="1" x14ac:dyDescent="0.3">
      <c r="B26" s="8"/>
    </row>
    <row r="27" spans="2:6" ht="16.5" thickBot="1" x14ac:dyDescent="0.3">
      <c r="B27" s="9" t="s">
        <v>32</v>
      </c>
      <c r="C27" s="39" t="s">
        <v>61</v>
      </c>
      <c r="D27" s="48" t="s">
        <v>30</v>
      </c>
    </row>
    <row r="28" spans="2:6" ht="15.75" x14ac:dyDescent="0.25">
      <c r="B28" s="9" t="s">
        <v>26</v>
      </c>
      <c r="C28" s="17" t="s">
        <v>31</v>
      </c>
      <c r="D28" s="17" t="s">
        <v>80</v>
      </c>
    </row>
    <row r="29" spans="2:6" x14ac:dyDescent="0.25">
      <c r="B29" s="12" t="s">
        <v>5</v>
      </c>
      <c r="C29" s="21">
        <v>2</v>
      </c>
      <c r="D29" s="47">
        <v>1</v>
      </c>
    </row>
    <row r="30" spans="2:6" x14ac:dyDescent="0.25">
      <c r="B30" s="12" t="s">
        <v>6</v>
      </c>
      <c r="C30" s="21">
        <v>1700</v>
      </c>
      <c r="D30" s="47">
        <v>1500</v>
      </c>
    </row>
    <row r="31" spans="2:6" x14ac:dyDescent="0.25">
      <c r="B31" s="12"/>
      <c r="C31" s="12"/>
    </row>
    <row r="34" spans="2:3" ht="15.75" x14ac:dyDescent="0.25">
      <c r="B34" s="16"/>
    </row>
    <row r="35" spans="2:3" ht="15.75" x14ac:dyDescent="0.25">
      <c r="B35" s="8"/>
    </row>
    <row r="36" spans="2:3" ht="15.75" x14ac:dyDescent="0.25">
      <c r="B36" s="16"/>
    </row>
    <row r="37" spans="2:3" ht="15.75" x14ac:dyDescent="0.25">
      <c r="B37" s="9"/>
    </row>
    <row r="38" spans="2:3" ht="15.75" x14ac:dyDescent="0.25">
      <c r="B38" s="9"/>
      <c r="C38" s="9"/>
    </row>
    <row r="39" spans="2:3" x14ac:dyDescent="0.25">
      <c r="B39" s="12"/>
      <c r="C39" s="12"/>
    </row>
    <row r="40" spans="2:3" x14ac:dyDescent="0.25">
      <c r="B40" s="12"/>
      <c r="C40" s="12"/>
    </row>
    <row r="41" spans="2:3" ht="15.75" x14ac:dyDescent="0.25">
      <c r="B41" s="1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98"/>
  <sheetViews>
    <sheetView topLeftCell="A57" zoomScale="70" zoomScaleNormal="70" workbookViewId="0">
      <selection activeCell="C94" sqref="C94:C98"/>
    </sheetView>
  </sheetViews>
  <sheetFormatPr baseColWidth="10" defaultRowHeight="15" x14ac:dyDescent="0.25"/>
  <cols>
    <col min="1" max="1" width="18.28515625" bestFit="1" customWidth="1"/>
    <col min="2" max="2" width="26" customWidth="1"/>
    <col min="3" max="3" width="11" bestFit="1" customWidth="1"/>
    <col min="4" max="4" width="9.28515625" customWidth="1"/>
    <col min="5" max="5" width="10.140625" customWidth="1"/>
    <col min="6" max="6" width="9" customWidth="1"/>
    <col min="7" max="7" width="10.28515625" customWidth="1"/>
    <col min="8" max="8" width="22.140625" bestFit="1" customWidth="1"/>
    <col min="9" max="9" width="27" bestFit="1" customWidth="1"/>
    <col min="10" max="10" width="32" customWidth="1"/>
    <col min="11" max="11" width="38.7109375" customWidth="1"/>
  </cols>
  <sheetData>
    <row r="2" spans="2:12" ht="19.5" x14ac:dyDescent="0.25">
      <c r="B2" s="5" t="s">
        <v>36</v>
      </c>
    </row>
    <row r="3" spans="2:12" ht="19.5" x14ac:dyDescent="0.25">
      <c r="B3" s="5" t="s">
        <v>37</v>
      </c>
    </row>
    <row r="4" spans="2:12" ht="19.5" x14ac:dyDescent="0.25">
      <c r="B4" s="5"/>
    </row>
    <row r="5" spans="2:12" ht="15.75" x14ac:dyDescent="0.25">
      <c r="B5" s="6"/>
    </row>
    <row r="6" spans="2:12" ht="15.75" x14ac:dyDescent="0.25">
      <c r="B6" s="8" t="s">
        <v>45</v>
      </c>
    </row>
    <row r="7" spans="2:12" ht="15.75" x14ac:dyDescent="0.25">
      <c r="B7" s="6"/>
    </row>
    <row r="8" spans="2:12" x14ac:dyDescent="0.25">
      <c r="L8" s="23"/>
    </row>
    <row r="9" spans="2:12" x14ac:dyDescent="0.25">
      <c r="L9" s="23"/>
    </row>
    <row r="10" spans="2:12" ht="15.75" hidden="1" x14ac:dyDescent="0.25">
      <c r="B10" s="9"/>
      <c r="C10" s="9"/>
      <c r="D10" s="9"/>
      <c r="E10" s="9"/>
      <c r="F10" s="9"/>
      <c r="G10" s="9"/>
      <c r="H10" s="9"/>
      <c r="I10" s="9"/>
      <c r="J10" s="9"/>
    </row>
    <row r="11" spans="2:12" ht="15.75" x14ac:dyDescent="0.25">
      <c r="B11" s="11"/>
      <c r="C11" s="9"/>
      <c r="D11" s="9"/>
      <c r="E11" s="9"/>
      <c r="F11" s="9"/>
      <c r="G11" s="9"/>
      <c r="H11" s="9"/>
      <c r="I11" s="9"/>
      <c r="J11" s="9"/>
    </row>
    <row r="12" spans="2:12" x14ac:dyDescent="0.25">
      <c r="B12" s="11"/>
      <c r="C12" s="19"/>
      <c r="D12" s="20"/>
      <c r="E12" s="19"/>
      <c r="F12" s="20"/>
      <c r="G12" s="19"/>
      <c r="H12" s="20"/>
      <c r="I12" s="19"/>
      <c r="J12" s="20"/>
    </row>
    <row r="13" spans="2:12" x14ac:dyDescent="0.25">
      <c r="B13" s="11"/>
      <c r="C13" s="19"/>
      <c r="D13" s="20"/>
      <c r="E13" s="19"/>
      <c r="F13" s="20"/>
      <c r="G13" s="19"/>
      <c r="H13" s="20"/>
      <c r="I13" s="19"/>
      <c r="J13" s="20"/>
    </row>
    <row r="14" spans="2:12" x14ac:dyDescent="0.25">
      <c r="B14" s="11"/>
      <c r="C14" s="19"/>
      <c r="D14" s="20"/>
      <c r="E14" s="19"/>
      <c r="F14" s="20"/>
      <c r="G14" s="19"/>
      <c r="H14" s="20"/>
      <c r="I14" s="19"/>
      <c r="J14" s="20"/>
    </row>
    <row r="15" spans="2:12" x14ac:dyDescent="0.25">
      <c r="B15" s="22"/>
      <c r="C15" s="19"/>
      <c r="D15" s="20"/>
      <c r="E15" s="19"/>
      <c r="F15" s="20"/>
      <c r="G15" s="19"/>
      <c r="H15" s="20"/>
      <c r="I15" s="19"/>
      <c r="J15" s="20"/>
    </row>
    <row r="16" spans="2:12" x14ac:dyDescent="0.25">
      <c r="B16" s="22"/>
      <c r="C16" s="40"/>
      <c r="D16" s="20"/>
      <c r="E16" s="40"/>
      <c r="F16" s="20"/>
      <c r="G16" s="40"/>
      <c r="H16" s="20"/>
      <c r="I16" s="40"/>
      <c r="J16" s="20"/>
    </row>
    <row r="17" spans="2:14" x14ac:dyDescent="0.25">
      <c r="B17" s="22"/>
      <c r="C17" s="21"/>
      <c r="D17" s="21"/>
      <c r="E17" s="21"/>
      <c r="F17" s="21"/>
      <c r="G17" s="21"/>
      <c r="H17" s="21"/>
      <c r="I17" s="21"/>
      <c r="J17" s="21"/>
    </row>
    <row r="18" spans="2:14" ht="15.75" thickBot="1" x14ac:dyDescent="0.3">
      <c r="B18" s="22"/>
      <c r="C18" s="20"/>
      <c r="D18" s="20"/>
      <c r="E18" s="20"/>
      <c r="F18" s="20"/>
      <c r="G18" s="20"/>
      <c r="H18" s="20"/>
      <c r="I18" s="20"/>
      <c r="J18" s="20"/>
    </row>
    <row r="19" spans="2:14" ht="15.75" thickBot="1" x14ac:dyDescent="0.3">
      <c r="C19" s="38"/>
      <c r="D19" s="18"/>
      <c r="E19" s="18"/>
      <c r="F19" s="18"/>
      <c r="G19" s="18"/>
      <c r="H19" s="18"/>
      <c r="I19" s="18"/>
      <c r="J19" s="18"/>
    </row>
    <row r="21" spans="2:14" x14ac:dyDescent="0.25">
      <c r="B21" s="1"/>
    </row>
    <row r="22" spans="2:14" x14ac:dyDescent="0.25">
      <c r="B22" s="1"/>
    </row>
    <row r="23" spans="2:14" ht="15.75" x14ac:dyDescent="0.25">
      <c r="M23" s="26"/>
      <c r="N23" s="26"/>
    </row>
    <row r="24" spans="2:14" x14ac:dyDescent="0.25">
      <c r="M24" s="25"/>
      <c r="N24" s="21"/>
    </row>
    <row r="25" spans="2:14" x14ac:dyDescent="0.25">
      <c r="M25" s="25"/>
      <c r="N25" s="21"/>
    </row>
    <row r="26" spans="2:14" x14ac:dyDescent="0.25">
      <c r="M26" s="25"/>
      <c r="N26" s="21"/>
    </row>
    <row r="27" spans="2:14" x14ac:dyDescent="0.25">
      <c r="M27" s="25"/>
      <c r="N27" s="21"/>
    </row>
    <row r="28" spans="2:14" x14ac:dyDescent="0.25">
      <c r="M28" s="25"/>
      <c r="N28" s="21"/>
    </row>
    <row r="29" spans="2:14" x14ac:dyDescent="0.25">
      <c r="M29" s="25"/>
      <c r="N29" s="21"/>
    </row>
    <row r="30" spans="2:14" x14ac:dyDescent="0.25">
      <c r="M30" s="25"/>
      <c r="N30" s="21"/>
    </row>
    <row r="31" spans="2:14" x14ac:dyDescent="0.25">
      <c r="M31" s="25"/>
      <c r="N31" s="21"/>
    </row>
    <row r="32" spans="2:14" x14ac:dyDescent="0.25">
      <c r="M32" s="25"/>
      <c r="N32" s="21"/>
    </row>
    <row r="33" spans="13:14" x14ac:dyDescent="0.25">
      <c r="M33" s="25"/>
      <c r="N33" s="21"/>
    </row>
    <row r="34" spans="13:14" x14ac:dyDescent="0.25">
      <c r="M34" s="25"/>
      <c r="N34" s="21"/>
    </row>
    <row r="54" spans="9:10" ht="15.75" x14ac:dyDescent="0.25">
      <c r="I54" s="26" t="s">
        <v>38</v>
      </c>
      <c r="J54" s="26" t="s">
        <v>39</v>
      </c>
    </row>
    <row r="55" spans="9:10" x14ac:dyDescent="0.25">
      <c r="I55" s="25">
        <v>1.8599999999999999</v>
      </c>
      <c r="J55" s="21">
        <v>0</v>
      </c>
    </row>
    <row r="56" spans="9:10" x14ac:dyDescent="0.25">
      <c r="I56" s="25">
        <v>1.8599999999999999</v>
      </c>
      <c r="J56" s="21">
        <v>10</v>
      </c>
    </row>
    <row r="57" spans="9:10" x14ac:dyDescent="0.25">
      <c r="I57" s="25">
        <v>8.1000000000000014</v>
      </c>
      <c r="J57" s="21">
        <v>10</v>
      </c>
    </row>
    <row r="58" spans="9:10" x14ac:dyDescent="0.25">
      <c r="I58" s="25">
        <v>8.1000000000000014</v>
      </c>
      <c r="J58" s="21">
        <v>300</v>
      </c>
    </row>
    <row r="59" spans="9:10" x14ac:dyDescent="0.25">
      <c r="I59" s="25">
        <v>1.8599999999999999</v>
      </c>
      <c r="J59" s="21">
        <v>300</v>
      </c>
    </row>
    <row r="60" spans="9:10" x14ac:dyDescent="0.25">
      <c r="I60" s="25">
        <v>1.8599999999999999</v>
      </c>
      <c r="J60" s="21">
        <v>300.8</v>
      </c>
    </row>
    <row r="61" spans="9:10" x14ac:dyDescent="0.25">
      <c r="I61" s="25">
        <v>8.1000000000000014</v>
      </c>
      <c r="J61" s="21">
        <v>301</v>
      </c>
    </row>
    <row r="62" spans="9:10" x14ac:dyDescent="0.25">
      <c r="I62" s="25">
        <v>8.1000000000000014</v>
      </c>
      <c r="J62" s="21">
        <v>600</v>
      </c>
    </row>
    <row r="63" spans="9:10" x14ac:dyDescent="0.25">
      <c r="I63" s="25">
        <v>1.8599999999999999</v>
      </c>
      <c r="J63" s="21">
        <v>600</v>
      </c>
    </row>
    <row r="64" spans="9:10" x14ac:dyDescent="0.25">
      <c r="I64" s="25">
        <v>1.8599999999999999</v>
      </c>
      <c r="J64" s="21">
        <v>660</v>
      </c>
    </row>
    <row r="65" spans="8:10" x14ac:dyDescent="0.25">
      <c r="I65" s="25">
        <v>0.03</v>
      </c>
      <c r="J65" s="21">
        <v>660</v>
      </c>
    </row>
    <row r="66" spans="8:10" x14ac:dyDescent="0.25">
      <c r="I66" s="25">
        <v>0.03</v>
      </c>
      <c r="J66" s="21">
        <v>1200</v>
      </c>
    </row>
    <row r="70" spans="8:10" ht="15.75" x14ac:dyDescent="0.25">
      <c r="H70" s="9"/>
      <c r="I70" s="42" t="s">
        <v>38</v>
      </c>
      <c r="J70" s="42"/>
    </row>
    <row r="71" spans="8:10" ht="15.75" x14ac:dyDescent="0.25">
      <c r="H71" s="9" t="s">
        <v>39</v>
      </c>
      <c r="I71" s="9" t="s">
        <v>81</v>
      </c>
      <c r="J71" s="9" t="s">
        <v>82</v>
      </c>
    </row>
    <row r="72" spans="8:10" x14ac:dyDescent="0.25">
      <c r="H72" s="21">
        <v>0</v>
      </c>
      <c r="I72" s="19">
        <v>0.03</v>
      </c>
      <c r="J72" s="18">
        <v>9.8999999999999991E-3</v>
      </c>
    </row>
    <row r="73" spans="8:10" x14ac:dyDescent="0.25">
      <c r="H73" s="21">
        <v>10</v>
      </c>
      <c r="I73" s="19">
        <f>0.06*3</f>
        <v>0.18</v>
      </c>
      <c r="J73" s="18">
        <v>9.8999999999999991E-3</v>
      </c>
    </row>
    <row r="74" spans="8:10" x14ac:dyDescent="0.25">
      <c r="H74" s="21">
        <v>10</v>
      </c>
      <c r="I74" s="19">
        <f>1.2*3</f>
        <v>3.5999999999999996</v>
      </c>
      <c r="J74" s="18">
        <v>9.8999999999999991E-3</v>
      </c>
    </row>
    <row r="75" spans="8:10" x14ac:dyDescent="0.25">
      <c r="H75" s="21">
        <v>300</v>
      </c>
      <c r="I75" s="19">
        <v>3.6</v>
      </c>
      <c r="J75" s="18">
        <f>1.5*3</f>
        <v>4.5</v>
      </c>
    </row>
    <row r="76" spans="8:10" x14ac:dyDescent="0.25">
      <c r="H76" s="21">
        <v>300</v>
      </c>
      <c r="I76" s="19">
        <v>0.18</v>
      </c>
      <c r="J76" s="18">
        <v>4.5</v>
      </c>
    </row>
    <row r="77" spans="8:10" x14ac:dyDescent="0.25">
      <c r="H77" s="21">
        <v>300.8</v>
      </c>
      <c r="I77" s="19">
        <v>0.18</v>
      </c>
      <c r="J77" s="18">
        <v>0.01</v>
      </c>
    </row>
    <row r="78" spans="8:10" x14ac:dyDescent="0.25">
      <c r="H78" s="21">
        <v>301</v>
      </c>
      <c r="I78" s="19">
        <v>3.6</v>
      </c>
      <c r="J78" s="18">
        <v>4.5</v>
      </c>
    </row>
    <row r="79" spans="8:10" x14ac:dyDescent="0.25">
      <c r="H79" s="21">
        <v>600</v>
      </c>
      <c r="I79" s="19">
        <v>3.6</v>
      </c>
      <c r="J79" s="18">
        <v>4.5</v>
      </c>
    </row>
    <row r="80" spans="8:10" x14ac:dyDescent="0.25">
      <c r="H80" s="21">
        <v>600</v>
      </c>
      <c r="I80" s="19">
        <v>0.18</v>
      </c>
      <c r="J80" s="18">
        <v>0.01</v>
      </c>
    </row>
    <row r="81" spans="2:10" x14ac:dyDescent="0.25">
      <c r="H81" s="21">
        <v>660</v>
      </c>
      <c r="I81" s="19">
        <v>0.18</v>
      </c>
      <c r="J81" s="18">
        <v>0.01</v>
      </c>
    </row>
    <row r="82" spans="2:10" x14ac:dyDescent="0.25">
      <c r="H82" s="21">
        <v>660</v>
      </c>
      <c r="I82" s="19">
        <v>0.18</v>
      </c>
      <c r="J82" s="18">
        <v>0.01</v>
      </c>
    </row>
    <row r="83" spans="2:10" x14ac:dyDescent="0.25">
      <c r="H83" s="21">
        <v>1200</v>
      </c>
      <c r="I83" s="19">
        <v>0.01</v>
      </c>
      <c r="J83" s="18">
        <v>0.01</v>
      </c>
    </row>
    <row r="91" spans="2:10" ht="15.75" x14ac:dyDescent="0.25">
      <c r="B91" s="8" t="s">
        <v>46</v>
      </c>
    </row>
    <row r="93" spans="2:10" ht="15.75" x14ac:dyDescent="0.25">
      <c r="B93" s="41" t="s">
        <v>9</v>
      </c>
      <c r="C93" s="41"/>
    </row>
    <row r="94" spans="2:10" x14ac:dyDescent="0.25">
      <c r="B94" s="22" t="s">
        <v>40</v>
      </c>
      <c r="C94" s="12">
        <v>2.7</v>
      </c>
    </row>
    <row r="95" spans="2:10" x14ac:dyDescent="0.25">
      <c r="B95" s="22" t="s">
        <v>41</v>
      </c>
      <c r="C95" s="12">
        <v>3.3</v>
      </c>
    </row>
    <row r="96" spans="2:10" x14ac:dyDescent="0.25">
      <c r="B96" s="22" t="s">
        <v>42</v>
      </c>
      <c r="C96" s="12">
        <v>0.01</v>
      </c>
    </row>
    <row r="97" spans="2:3" x14ac:dyDescent="0.25">
      <c r="B97" s="22" t="s">
        <v>43</v>
      </c>
      <c r="C97" s="12">
        <v>8</v>
      </c>
    </row>
    <row r="98" spans="2:3" x14ac:dyDescent="0.25">
      <c r="B98" s="22" t="s">
        <v>44</v>
      </c>
      <c r="C98" s="25">
        <f>SUM(I55:I66)</f>
        <v>43.620000000000005</v>
      </c>
    </row>
  </sheetData>
  <mergeCells count="2">
    <mergeCell ref="B93:C93"/>
    <mergeCell ref="I70:J70"/>
  </mergeCells>
  <phoneticPr fontId="2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7"/>
  <sheetViews>
    <sheetView tabSelected="1" zoomScale="120" zoomScaleNormal="120" workbookViewId="0">
      <selection activeCell="C7" sqref="C7:C11"/>
    </sheetView>
  </sheetViews>
  <sheetFormatPr baseColWidth="10" defaultRowHeight="15" x14ac:dyDescent="0.25"/>
  <cols>
    <col min="2" max="2" width="26" customWidth="1"/>
    <col min="3" max="3" width="17.42578125" bestFit="1" customWidth="1"/>
    <col min="4" max="4" width="26.28515625" customWidth="1"/>
    <col min="5" max="5" width="22.42578125" customWidth="1"/>
    <col min="6" max="6" width="15.7109375" customWidth="1"/>
    <col min="7" max="7" width="19" customWidth="1"/>
    <col min="8" max="8" width="32.7109375" customWidth="1"/>
  </cols>
  <sheetData>
    <row r="2" spans="2:9" ht="19.5" x14ac:dyDescent="0.25">
      <c r="B2" s="5" t="s">
        <v>47</v>
      </c>
    </row>
    <row r="3" spans="2:9" ht="19.5" x14ac:dyDescent="0.25">
      <c r="B3" s="5" t="s">
        <v>48</v>
      </c>
    </row>
    <row r="4" spans="2:9" s="4" customFormat="1" ht="15.75" x14ac:dyDescent="0.25">
      <c r="B4" s="28"/>
    </row>
    <row r="5" spans="2:9" ht="15.75" x14ac:dyDescent="0.25">
      <c r="B5" s="27"/>
    </row>
    <row r="6" spans="2:9" x14ac:dyDescent="0.25">
      <c r="B6" s="43" t="s">
        <v>9</v>
      </c>
      <c r="C6" s="43"/>
      <c r="D6" s="43"/>
    </row>
    <row r="7" spans="2:9" x14ac:dyDescent="0.25">
      <c r="B7" s="22" t="s">
        <v>40</v>
      </c>
      <c r="C7" s="12">
        <v>2.7</v>
      </c>
    </row>
    <row r="8" spans="2:9" x14ac:dyDescent="0.25">
      <c r="B8" s="22" t="s">
        <v>41</v>
      </c>
      <c r="C8" s="12">
        <v>3.3</v>
      </c>
    </row>
    <row r="9" spans="2:9" x14ac:dyDescent="0.25">
      <c r="B9" s="22" t="s">
        <v>42</v>
      </c>
      <c r="C9" s="12">
        <v>0.01</v>
      </c>
    </row>
    <row r="10" spans="2:9" x14ac:dyDescent="0.25">
      <c r="B10" s="22" t="s">
        <v>43</v>
      </c>
      <c r="C10" s="12">
        <v>8</v>
      </c>
    </row>
    <row r="11" spans="2:9" x14ac:dyDescent="0.25">
      <c r="B11" s="22" t="s">
        <v>44</v>
      </c>
      <c r="C11" s="12">
        <v>43.620000000000005</v>
      </c>
    </row>
    <row r="12" spans="2:9" x14ac:dyDescent="0.25">
      <c r="B12" s="22"/>
      <c r="C12" s="12"/>
      <c r="D12" s="12"/>
    </row>
    <row r="13" spans="2:9" ht="15.75" x14ac:dyDescent="0.25">
      <c r="B13" s="9" t="s">
        <v>12</v>
      </c>
      <c r="C13" s="9" t="s">
        <v>10</v>
      </c>
      <c r="D13" s="9" t="s">
        <v>54</v>
      </c>
      <c r="E13" s="9" t="s">
        <v>19</v>
      </c>
      <c r="F13" s="9" t="s">
        <v>20</v>
      </c>
      <c r="G13" s="9" t="s">
        <v>49</v>
      </c>
      <c r="H13" s="9" t="s">
        <v>50</v>
      </c>
      <c r="I13" s="14" t="s">
        <v>11</v>
      </c>
    </row>
    <row r="14" spans="2:9" ht="15.75" x14ac:dyDescent="0.25">
      <c r="B14" s="29" t="s">
        <v>13</v>
      </c>
      <c r="C14" s="21">
        <f>Tabla16[[#This Row],[Energía disponible '[J']]]/$C$11</f>
        <v>1188.4456671251719</v>
      </c>
      <c r="D14" s="21">
        <f>(3600/1000)*E14*F14</f>
        <v>51840</v>
      </c>
      <c r="E14" s="21">
        <v>4000</v>
      </c>
      <c r="F14" s="20">
        <v>3.6</v>
      </c>
      <c r="G14" s="18">
        <v>18.34</v>
      </c>
      <c r="H14" s="12" t="s">
        <v>51</v>
      </c>
      <c r="I14" s="30" t="s">
        <v>16</v>
      </c>
    </row>
    <row r="15" spans="2:9" ht="15.75" x14ac:dyDescent="0.25">
      <c r="B15" s="29" t="s">
        <v>14</v>
      </c>
      <c r="C15" s="21">
        <f>Tabla16[[#This Row],[Energía disponible '[J']]]/$C$11</f>
        <v>772.48968363136169</v>
      </c>
      <c r="D15" s="21">
        <f t="shared" ref="D15:D16" si="0">(3600/1000)*E15*F15</f>
        <v>33696</v>
      </c>
      <c r="E15" s="21">
        <v>2600</v>
      </c>
      <c r="F15" s="20">
        <v>3.6</v>
      </c>
      <c r="G15" s="18">
        <v>11.25</v>
      </c>
      <c r="H15" s="12" t="s">
        <v>52</v>
      </c>
      <c r="I15" s="30" t="s">
        <v>17</v>
      </c>
    </row>
    <row r="16" spans="2:9" ht="15.75" x14ac:dyDescent="0.25">
      <c r="B16" s="29" t="s">
        <v>15</v>
      </c>
      <c r="C16" s="21">
        <f>Tabla16[[#This Row],[Energía disponible '[J']]]/$C$11</f>
        <v>610.72902338376889</v>
      </c>
      <c r="D16" s="21">
        <f t="shared" si="0"/>
        <v>26640</v>
      </c>
      <c r="E16" s="21">
        <v>2000</v>
      </c>
      <c r="F16" s="20">
        <v>3.7</v>
      </c>
      <c r="G16" s="18">
        <v>13.62</v>
      </c>
      <c r="H16" s="12" t="s">
        <v>53</v>
      </c>
      <c r="I16" s="30" t="s">
        <v>18</v>
      </c>
    </row>
    <row r="17" spans="5:9" x14ac:dyDescent="0.25">
      <c r="I17" s="24"/>
    </row>
    <row r="20" spans="5:9" ht="15.75" x14ac:dyDescent="0.25">
      <c r="E20" s="8" t="s">
        <v>83</v>
      </c>
    </row>
    <row r="21" spans="5:9" ht="15.75" x14ac:dyDescent="0.25">
      <c r="E21" s="8"/>
    </row>
    <row r="22" spans="5:9" ht="15.75" x14ac:dyDescent="0.25">
      <c r="E22" s="8" t="s">
        <v>85</v>
      </c>
    </row>
    <row r="23" spans="5:9" ht="15.75" x14ac:dyDescent="0.25">
      <c r="E23" s="8"/>
    </row>
    <row r="24" spans="5:9" ht="15.75" x14ac:dyDescent="0.25">
      <c r="E24" s="8" t="s">
        <v>84</v>
      </c>
    </row>
    <row r="26" spans="5:9" ht="15.75" x14ac:dyDescent="0.25">
      <c r="E26" s="8"/>
    </row>
    <row r="27" spans="5:9" ht="15.75" x14ac:dyDescent="0.25">
      <c r="E27" s="8"/>
    </row>
  </sheetData>
  <mergeCells count="1">
    <mergeCell ref="B6:D6"/>
  </mergeCells>
  <hyperlinks>
    <hyperlink ref="I15" r:id="rId1" xr:uid="{00000000-0004-0000-0500-000000000000}"/>
    <hyperlink ref="I16" r:id="rId2" xr:uid="{00000000-0004-0000-0500-000001000000}"/>
    <hyperlink ref="I14" r:id="rId3" location="anchorTechnicalDOCS" xr:uid="{00000000-0004-0000-0500-000002000000}"/>
  </hyperlinks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32949f-51b9-468f-a717-748109fa6d9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588C1DB8112449BC1539FEF91A146D" ma:contentTypeVersion="10" ma:contentTypeDescription="Crear nuevo documento." ma:contentTypeScope="" ma:versionID="49c790afad3cfa81392c1def51051425">
  <xsd:schema xmlns:xsd="http://www.w3.org/2001/XMLSchema" xmlns:xs="http://www.w3.org/2001/XMLSchema" xmlns:p="http://schemas.microsoft.com/office/2006/metadata/properties" xmlns:ns2="1932949f-51b9-468f-a717-748109fa6d9f" targetNamespace="http://schemas.microsoft.com/office/2006/metadata/properties" ma:root="true" ma:fieldsID="5b0b2dffb6088dab1fe383cdbc7c6e14" ns2:_="">
    <xsd:import namespace="1932949f-51b9-468f-a717-748109fa6d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2949f-51b9-468f-a717-748109fa6d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14c50365-45af-4701-ba43-7c305195cd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550C97-65CF-49EF-B29A-AF79DB821844}">
  <ds:schemaRefs>
    <ds:schemaRef ds:uri="http://schemas.microsoft.com/office/2006/metadata/properties"/>
    <ds:schemaRef ds:uri="http://schemas.microsoft.com/office/infopath/2007/PartnerControls"/>
    <ds:schemaRef ds:uri="1932949f-51b9-468f-a717-748109fa6d9f"/>
  </ds:schemaRefs>
</ds:datastoreItem>
</file>

<file path=customXml/itemProps2.xml><?xml version="1.0" encoding="utf-8"?>
<ds:datastoreItem xmlns:ds="http://schemas.openxmlformats.org/officeDocument/2006/customXml" ds:itemID="{192CA03E-0061-4444-94B3-E806520B8A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4609E4-46D1-4DA5-8A16-650AE7AE6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32949f-51b9-468f-a717-748109fa6d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0.Diagrama de bloques</vt:lpstr>
      <vt:lpstr>1.Diag.flujo y modos</vt:lpstr>
      <vt:lpstr>2.Consumo bloques</vt:lpstr>
      <vt:lpstr>3.Curvas de energía</vt:lpstr>
      <vt:lpstr>4.Elección de batería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cmartinez</dc:creator>
  <cp:lastModifiedBy>Jorge  Marqués García</cp:lastModifiedBy>
  <dcterms:created xsi:type="dcterms:W3CDTF">2018-01-09T09:28:05Z</dcterms:created>
  <dcterms:modified xsi:type="dcterms:W3CDTF">2025-05-26T18:50:56Z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0x01010097588C1DB8112449BC1539FEF91A146D</vt:lpwstr>
  </property>
</Properties>
</file>