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orges things\Códigos\Casos Madrid\"/>
    </mc:Choice>
  </mc:AlternateContent>
  <xr:revisionPtr revIDLastSave="0" documentId="13_ncr:1_{55A7AE40-75B5-493F-BC30-16F18B7688C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sos_diagnostico_ccaa" sheetId="1" r:id="rId1"/>
    <sheet name="Graficos" sheetId="2" r:id="rId2"/>
  </sheets>
  <definedNames>
    <definedName name="m_AnteriorIARecord">m_AnteriorValorRecord * m_FactorDeConversion</definedName>
    <definedName name="m_AnteriorValorRecord">INDEX(Tabla2[Media 14 días],m_IndiceBuscado)</definedName>
    <definedName name="m_CantidadDeRegistros">COUNT(Tabla2[Media 14 días])</definedName>
    <definedName name="m_DadoEnLaFecha">TEXT(m_FechaObjetivo,"dd/mm/aaaa")</definedName>
    <definedName name="m_FactorDeConversion">14/(m_PoblacionMadrid/100000)</definedName>
    <definedName name="m_FechaObjetivo">INDEX(Tabla2[Fecha],m_IndiceBuscado)</definedName>
    <definedName name="m_Frase">IF(m_Precedentes,CONCATENATE("Cifra más ",m_PalabraAltaBaja, " desde que el ",m_DadoEnLaFecha," hubo una IA de ",TEXT(m_AnteriorIARecord,"0")),CONCATENATE("Cifra más ",m_PalabraAltaBaja," desde que hay registros"))</definedName>
    <definedName name="m_IAActual">m_UltimoDato14Dias * m_FactorDeConversion</definedName>
    <definedName name="m_IndiceBuscado">IF(m_UltimoDatoDeDerivada&lt;0,IF(INDEX(Tabla2[Media 14 días],m_IndiceEncontrado-1)&lt;INDEX(Tabla2[Media 14 días],m_IndiceEncontrado),m_IndiceEncontrado-1,m_IndiceEncontrado),IF(INDEX(Tabla2[Media 14 días],m_IndiceEncontrado-1)&gt;INDEX(Tabla2[Media 14 días],m_IndiceEncontrado),m_IndiceEncontrado-1,m_IndiceEncontrado))</definedName>
    <definedName name="m_IndiceEncontrado">MAX(NOT(EXACT(OFFSET(Tabla2[Media 14 días],0,0,m_CantidadDeRegistros-1)&lt;m_UltimoDato14Dias,OFFSET(Tabla2[Media 14 días],-1,0,m_CantidadDeRegistros-1)&lt;m_UltimoDato14Dias))*ROW(OFFSET(Tabla2[Media 14 días],0,0,m_CantidadDeRegistros-1,1)))-1</definedName>
    <definedName name="m_PalabraAltaBaja">IF(m_UltimoDatoDeDerivada&lt;0, "baja", "alta")</definedName>
    <definedName name="m_PoblacionMadrid">6755609</definedName>
    <definedName name="m_Precedentes">IF(m_IndiceEncontrado&lt;0,FALSE,IF(m_IndiceBuscado=m_CantidadDeRegistros,FALSE,TRUE))</definedName>
    <definedName name="m_UltimoDato14Dias">INDEX(Tabla2[Media 14 días],m_CantidadDeRegistros)</definedName>
    <definedName name="m_UltimoDatoDeDerivada">INDEX(Tabla2[Derivada 14],m_CantidadDeRegistros)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24" i="1" l="1"/>
  <c r="E524" i="1"/>
  <c r="C524" i="1"/>
  <c r="G524" i="1"/>
  <c r="I524" i="1"/>
  <c r="J524" i="1"/>
  <c r="B2" i="2"/>
  <c r="J523" i="1"/>
  <c r="I523" i="1"/>
  <c r="G523" i="1"/>
  <c r="E523" i="1"/>
  <c r="K523" i="1" s="1"/>
  <c r="C523" i="1"/>
  <c r="J522" i="1"/>
  <c r="I522" i="1"/>
  <c r="G522" i="1"/>
  <c r="E522" i="1"/>
  <c r="F523" i="1" s="1"/>
  <c r="C522" i="1"/>
  <c r="J521" i="1"/>
  <c r="I521" i="1"/>
  <c r="G521" i="1"/>
  <c r="E521" i="1"/>
  <c r="C521" i="1"/>
  <c r="D522" i="1" s="1"/>
  <c r="J520" i="1"/>
  <c r="I520" i="1"/>
  <c r="G520" i="1"/>
  <c r="E520" i="1"/>
  <c r="C520" i="1"/>
  <c r="J519" i="1"/>
  <c r="I519" i="1"/>
  <c r="G519" i="1"/>
  <c r="E519" i="1"/>
  <c r="C519" i="1"/>
  <c r="D520" i="1" s="1"/>
  <c r="J518" i="1"/>
  <c r="I518" i="1"/>
  <c r="G518" i="1"/>
  <c r="E518" i="1"/>
  <c r="C518" i="1"/>
  <c r="D519" i="1" s="1"/>
  <c r="J517" i="1"/>
  <c r="I517" i="1"/>
  <c r="G517" i="1"/>
  <c r="E517" i="1"/>
  <c r="C517" i="1"/>
  <c r="J516" i="1"/>
  <c r="I516" i="1"/>
  <c r="G516" i="1"/>
  <c r="E516" i="1"/>
  <c r="F516" i="1" s="1"/>
  <c r="C516" i="1"/>
  <c r="J515" i="1"/>
  <c r="I515" i="1"/>
  <c r="G515" i="1"/>
  <c r="E515" i="1"/>
  <c r="K515" i="1" s="1"/>
  <c r="C515" i="1"/>
  <c r="J514" i="1"/>
  <c r="I514" i="1"/>
  <c r="G514" i="1"/>
  <c r="E514" i="1"/>
  <c r="F514" i="1" s="1"/>
  <c r="C514" i="1"/>
  <c r="J513" i="1"/>
  <c r="I513" i="1"/>
  <c r="G513" i="1"/>
  <c r="E513" i="1"/>
  <c r="K513" i="1" s="1"/>
  <c r="C513" i="1"/>
  <c r="D514" i="1" s="1"/>
  <c r="J512" i="1"/>
  <c r="I512" i="1"/>
  <c r="G512" i="1"/>
  <c r="E512" i="1"/>
  <c r="C512" i="1"/>
  <c r="J511" i="1"/>
  <c r="I511" i="1"/>
  <c r="G511" i="1"/>
  <c r="E511" i="1"/>
  <c r="C511" i="1"/>
  <c r="J510" i="1"/>
  <c r="I510" i="1"/>
  <c r="G510" i="1"/>
  <c r="E510" i="1"/>
  <c r="C510" i="1"/>
  <c r="D511" i="1" s="1"/>
  <c r="J509" i="1"/>
  <c r="I509" i="1"/>
  <c r="G509" i="1"/>
  <c r="E509" i="1"/>
  <c r="C509" i="1"/>
  <c r="J508" i="1"/>
  <c r="I508" i="1"/>
  <c r="G508" i="1"/>
  <c r="E508" i="1"/>
  <c r="C508" i="1"/>
  <c r="J507" i="1"/>
  <c r="I507" i="1"/>
  <c r="G507" i="1"/>
  <c r="E507" i="1"/>
  <c r="K507" i="1" s="1"/>
  <c r="C507" i="1"/>
  <c r="J506" i="1"/>
  <c r="I506" i="1"/>
  <c r="G506" i="1"/>
  <c r="F506" i="1"/>
  <c r="E506" i="1"/>
  <c r="C506" i="1"/>
  <c r="J505" i="1"/>
  <c r="I505" i="1"/>
  <c r="G505" i="1"/>
  <c r="E505" i="1"/>
  <c r="K505" i="1" s="1"/>
  <c r="D505" i="1"/>
  <c r="C505" i="1"/>
  <c r="J504" i="1"/>
  <c r="I504" i="1"/>
  <c r="G504" i="1"/>
  <c r="E504" i="1"/>
  <c r="F504" i="1" s="1"/>
  <c r="C504" i="1"/>
  <c r="J503" i="1"/>
  <c r="I503" i="1"/>
  <c r="G503" i="1"/>
  <c r="E503" i="1"/>
  <c r="C503" i="1"/>
  <c r="D504" i="1" s="1"/>
  <c r="J502" i="1"/>
  <c r="I502" i="1"/>
  <c r="G502" i="1"/>
  <c r="E502" i="1"/>
  <c r="C502" i="1"/>
  <c r="J501" i="1"/>
  <c r="I501" i="1"/>
  <c r="G501" i="1"/>
  <c r="E501" i="1"/>
  <c r="C501" i="1"/>
  <c r="D501" i="1" s="1"/>
  <c r="J500" i="1"/>
  <c r="I500" i="1"/>
  <c r="G500" i="1"/>
  <c r="E500" i="1"/>
  <c r="C500" i="1"/>
  <c r="J499" i="1"/>
  <c r="I499" i="1"/>
  <c r="G499" i="1"/>
  <c r="E499" i="1"/>
  <c r="K500" i="1" s="1"/>
  <c r="C499" i="1"/>
  <c r="J498" i="1"/>
  <c r="I498" i="1"/>
  <c r="G498" i="1"/>
  <c r="E498" i="1"/>
  <c r="F498" i="1" s="1"/>
  <c r="C498" i="1"/>
  <c r="J497" i="1"/>
  <c r="I497" i="1"/>
  <c r="G497" i="1"/>
  <c r="E497" i="1"/>
  <c r="K498" i="1" s="1"/>
  <c r="D497" i="1"/>
  <c r="C497" i="1"/>
  <c r="J496" i="1"/>
  <c r="I496" i="1"/>
  <c r="G496" i="1"/>
  <c r="E496" i="1"/>
  <c r="C496" i="1"/>
  <c r="J495" i="1"/>
  <c r="I495" i="1"/>
  <c r="G495" i="1"/>
  <c r="E495" i="1"/>
  <c r="C495" i="1"/>
  <c r="D496" i="1" s="1"/>
  <c r="J494" i="1"/>
  <c r="I494" i="1"/>
  <c r="G494" i="1"/>
  <c r="E494" i="1"/>
  <c r="C494" i="1"/>
  <c r="J493" i="1"/>
  <c r="I493" i="1"/>
  <c r="G493" i="1"/>
  <c r="E493" i="1"/>
  <c r="C493" i="1"/>
  <c r="D493" i="1" s="1"/>
  <c r="J492" i="1"/>
  <c r="I492" i="1"/>
  <c r="G492" i="1"/>
  <c r="E492" i="1"/>
  <c r="C492" i="1"/>
  <c r="J491" i="1"/>
  <c r="I491" i="1"/>
  <c r="G491" i="1"/>
  <c r="E491" i="1"/>
  <c r="C491" i="1"/>
  <c r="J490" i="1"/>
  <c r="I490" i="1"/>
  <c r="G490" i="1"/>
  <c r="E490" i="1"/>
  <c r="C490" i="1"/>
  <c r="D491" i="1" s="1"/>
  <c r="J489" i="1"/>
  <c r="I489" i="1"/>
  <c r="G489" i="1"/>
  <c r="E489" i="1"/>
  <c r="C489" i="1"/>
  <c r="J488" i="1"/>
  <c r="I488" i="1"/>
  <c r="G488" i="1"/>
  <c r="E488" i="1"/>
  <c r="C488" i="1"/>
  <c r="D489" i="1" s="1"/>
  <c r="J487" i="1"/>
  <c r="I487" i="1"/>
  <c r="G487" i="1"/>
  <c r="E487" i="1"/>
  <c r="C487" i="1"/>
  <c r="D487" i="1" s="1"/>
  <c r="J486" i="1"/>
  <c r="I486" i="1"/>
  <c r="G486" i="1"/>
  <c r="E486" i="1"/>
  <c r="C486" i="1"/>
  <c r="J485" i="1"/>
  <c r="I485" i="1"/>
  <c r="G485" i="1"/>
  <c r="E485" i="1"/>
  <c r="D485" i="1"/>
  <c r="C485" i="1"/>
  <c r="J484" i="1"/>
  <c r="I484" i="1"/>
  <c r="G484" i="1"/>
  <c r="E484" i="1"/>
  <c r="C484" i="1"/>
  <c r="J483" i="1"/>
  <c r="I483" i="1"/>
  <c r="G483" i="1"/>
  <c r="E483" i="1"/>
  <c r="C483" i="1"/>
  <c r="D483" i="1" s="1"/>
  <c r="J482" i="1"/>
  <c r="I482" i="1"/>
  <c r="G482" i="1"/>
  <c r="E482" i="1"/>
  <c r="C482" i="1"/>
  <c r="D482" i="1" s="1"/>
  <c r="J481" i="1"/>
  <c r="I481" i="1"/>
  <c r="G481" i="1"/>
  <c r="E481" i="1"/>
  <c r="F481" i="1" s="1"/>
  <c r="C481" i="1"/>
  <c r="J480" i="1"/>
  <c r="I480" i="1"/>
  <c r="G480" i="1"/>
  <c r="E480" i="1"/>
  <c r="K480" i="1" s="1"/>
  <c r="C480" i="1"/>
  <c r="D480" i="1" s="1"/>
  <c r="J479" i="1"/>
  <c r="I479" i="1"/>
  <c r="G479" i="1"/>
  <c r="E479" i="1"/>
  <c r="C479" i="1"/>
  <c r="D479" i="1" s="1"/>
  <c r="J478" i="1"/>
  <c r="I478" i="1"/>
  <c r="G478" i="1"/>
  <c r="E478" i="1"/>
  <c r="F479" i="1" s="1"/>
  <c r="C478" i="1"/>
  <c r="J477" i="1"/>
  <c r="I477" i="1"/>
  <c r="G477" i="1"/>
  <c r="E477" i="1"/>
  <c r="C477" i="1"/>
  <c r="J476" i="1"/>
  <c r="I476" i="1"/>
  <c r="G476" i="1"/>
  <c r="E476" i="1"/>
  <c r="C476" i="1"/>
  <c r="D476" i="1" s="1"/>
  <c r="J475" i="1"/>
  <c r="I475" i="1"/>
  <c r="G475" i="1"/>
  <c r="E475" i="1"/>
  <c r="C475" i="1"/>
  <c r="J474" i="1"/>
  <c r="I474" i="1"/>
  <c r="G474" i="1"/>
  <c r="E474" i="1"/>
  <c r="K474" i="1" s="1"/>
  <c r="C474" i="1"/>
  <c r="D474" i="1" s="1"/>
  <c r="J473" i="1"/>
  <c r="I473" i="1"/>
  <c r="G473" i="1"/>
  <c r="E473" i="1"/>
  <c r="C473" i="1"/>
  <c r="D473" i="1" s="1"/>
  <c r="J472" i="1"/>
  <c r="I472" i="1"/>
  <c r="G472" i="1"/>
  <c r="E472" i="1"/>
  <c r="K472" i="1" s="1"/>
  <c r="D472" i="1"/>
  <c r="C472" i="1"/>
  <c r="J471" i="1"/>
  <c r="I471" i="1"/>
  <c r="G471" i="1"/>
  <c r="E471" i="1"/>
  <c r="C471" i="1"/>
  <c r="J470" i="1"/>
  <c r="I470" i="1"/>
  <c r="G470" i="1"/>
  <c r="E470" i="1"/>
  <c r="C470" i="1"/>
  <c r="J469" i="1"/>
  <c r="I469" i="1"/>
  <c r="G469" i="1"/>
  <c r="E469" i="1"/>
  <c r="C469" i="1"/>
  <c r="D470" i="1" s="1"/>
  <c r="J468" i="1"/>
  <c r="I468" i="1"/>
  <c r="G468" i="1"/>
  <c r="E468" i="1"/>
  <c r="C468" i="1"/>
  <c r="D468" i="1" s="1"/>
  <c r="J467" i="1"/>
  <c r="I467" i="1"/>
  <c r="G467" i="1"/>
  <c r="E467" i="1"/>
  <c r="C467" i="1"/>
  <c r="J466" i="1"/>
  <c r="I466" i="1"/>
  <c r="G466" i="1"/>
  <c r="E466" i="1"/>
  <c r="K467" i="1" s="1"/>
  <c r="C466" i="1"/>
  <c r="D466" i="1" s="1"/>
  <c r="J465" i="1"/>
  <c r="I465" i="1"/>
  <c r="G465" i="1"/>
  <c r="E465" i="1"/>
  <c r="F465" i="1" s="1"/>
  <c r="C465" i="1"/>
  <c r="J464" i="1"/>
  <c r="I464" i="1"/>
  <c r="G464" i="1"/>
  <c r="E464" i="1"/>
  <c r="C464" i="1"/>
  <c r="D465" i="1" s="1"/>
  <c r="J463" i="1"/>
  <c r="I463" i="1"/>
  <c r="G463" i="1"/>
  <c r="E463" i="1"/>
  <c r="F464" i="1" s="1"/>
  <c r="C463" i="1"/>
  <c r="J462" i="1"/>
  <c r="I462" i="1"/>
  <c r="G462" i="1"/>
  <c r="E462" i="1"/>
  <c r="C462" i="1"/>
  <c r="D463" i="1" s="1"/>
  <c r="J461" i="1"/>
  <c r="I461" i="1"/>
  <c r="G461" i="1"/>
  <c r="E461" i="1"/>
  <c r="F462" i="1" s="1"/>
  <c r="C461" i="1"/>
  <c r="D462" i="1" s="1"/>
  <c r="J460" i="1"/>
  <c r="I460" i="1"/>
  <c r="G460" i="1"/>
  <c r="E460" i="1"/>
  <c r="C460" i="1"/>
  <c r="J459" i="1"/>
  <c r="I459" i="1"/>
  <c r="G459" i="1"/>
  <c r="E459" i="1"/>
  <c r="C459" i="1"/>
  <c r="J458" i="1"/>
  <c r="I458" i="1"/>
  <c r="G458" i="1"/>
  <c r="E458" i="1"/>
  <c r="C458" i="1"/>
  <c r="D458" i="1" s="1"/>
  <c r="J457" i="1"/>
  <c r="I457" i="1"/>
  <c r="G457" i="1"/>
  <c r="E457" i="1"/>
  <c r="C457" i="1"/>
  <c r="J456" i="1"/>
  <c r="I456" i="1"/>
  <c r="G456" i="1"/>
  <c r="E456" i="1"/>
  <c r="C456" i="1"/>
  <c r="J455" i="1"/>
  <c r="I455" i="1"/>
  <c r="G455" i="1"/>
  <c r="E455" i="1"/>
  <c r="C455" i="1"/>
  <c r="D456" i="1" s="1"/>
  <c r="J454" i="1"/>
  <c r="I454" i="1"/>
  <c r="G454" i="1"/>
  <c r="E454" i="1"/>
  <c r="C454" i="1"/>
  <c r="J453" i="1"/>
  <c r="I453" i="1"/>
  <c r="G453" i="1"/>
  <c r="E453" i="1"/>
  <c r="C453" i="1"/>
  <c r="D453" i="1" s="1"/>
  <c r="J452" i="1"/>
  <c r="I452" i="1"/>
  <c r="G452" i="1"/>
  <c r="E452" i="1"/>
  <c r="C452" i="1"/>
  <c r="J451" i="1"/>
  <c r="I451" i="1"/>
  <c r="G451" i="1"/>
  <c r="E451" i="1"/>
  <c r="F451" i="1" s="1"/>
  <c r="C451" i="1"/>
  <c r="J450" i="1"/>
  <c r="I450" i="1"/>
  <c r="G450" i="1"/>
  <c r="E450" i="1"/>
  <c r="K450" i="1" s="1"/>
  <c r="C450" i="1"/>
  <c r="D450" i="1" s="1"/>
  <c r="J449" i="1"/>
  <c r="I449" i="1"/>
  <c r="G449" i="1"/>
  <c r="E449" i="1"/>
  <c r="C449" i="1"/>
  <c r="D449" i="1" s="1"/>
  <c r="J448" i="1"/>
  <c r="I448" i="1"/>
  <c r="G448" i="1"/>
  <c r="E448" i="1"/>
  <c r="K448" i="1" s="1"/>
  <c r="C448" i="1"/>
  <c r="J447" i="1"/>
  <c r="I447" i="1"/>
  <c r="G447" i="1"/>
  <c r="E447" i="1"/>
  <c r="F447" i="1" s="1"/>
  <c r="C447" i="1"/>
  <c r="D447" i="1" s="1"/>
  <c r="J446" i="1"/>
  <c r="I446" i="1"/>
  <c r="G446" i="1"/>
  <c r="E446" i="1"/>
  <c r="K446" i="1" s="1"/>
  <c r="C446" i="1"/>
  <c r="J445" i="1"/>
  <c r="I445" i="1"/>
  <c r="G445" i="1"/>
  <c r="E445" i="1"/>
  <c r="C445" i="1"/>
  <c r="J444" i="1"/>
  <c r="I444" i="1"/>
  <c r="G444" i="1"/>
  <c r="E444" i="1"/>
  <c r="C444" i="1"/>
  <c r="J443" i="1"/>
  <c r="I443" i="1"/>
  <c r="G443" i="1"/>
  <c r="E443" i="1"/>
  <c r="F443" i="1" s="1"/>
  <c r="C443" i="1"/>
  <c r="D444" i="1" s="1"/>
  <c r="J442" i="1"/>
  <c r="I442" i="1"/>
  <c r="G442" i="1"/>
  <c r="E442" i="1"/>
  <c r="K442" i="1" s="1"/>
  <c r="C442" i="1"/>
  <c r="D442" i="1" s="1"/>
  <c r="J441" i="1"/>
  <c r="I441" i="1"/>
  <c r="G441" i="1"/>
  <c r="E441" i="1"/>
  <c r="C441" i="1"/>
  <c r="J440" i="1"/>
  <c r="I440" i="1"/>
  <c r="G440" i="1"/>
  <c r="E440" i="1"/>
  <c r="C440" i="1"/>
  <c r="D441" i="1" s="1"/>
  <c r="J439" i="1"/>
  <c r="I439" i="1"/>
  <c r="G439" i="1"/>
  <c r="E439" i="1"/>
  <c r="F440" i="1" s="1"/>
  <c r="C439" i="1"/>
  <c r="D440" i="1" s="1"/>
  <c r="J438" i="1"/>
  <c r="I438" i="1"/>
  <c r="G438" i="1"/>
  <c r="E438" i="1"/>
  <c r="C438" i="1"/>
  <c r="J437" i="1"/>
  <c r="I437" i="1"/>
  <c r="G437" i="1"/>
  <c r="E437" i="1"/>
  <c r="C437" i="1"/>
  <c r="D438" i="1" s="1"/>
  <c r="J436" i="1"/>
  <c r="I436" i="1"/>
  <c r="G436" i="1"/>
  <c r="E436" i="1"/>
  <c r="C436" i="1"/>
  <c r="D437" i="1" s="1"/>
  <c r="J435" i="1"/>
  <c r="I435" i="1"/>
  <c r="G435" i="1"/>
  <c r="F435" i="1"/>
  <c r="E435" i="1"/>
  <c r="C435" i="1"/>
  <c r="J434" i="1"/>
  <c r="I434" i="1"/>
  <c r="G434" i="1"/>
  <c r="E434" i="1"/>
  <c r="D434" i="1"/>
  <c r="C434" i="1"/>
  <c r="J433" i="1"/>
  <c r="I433" i="1"/>
  <c r="G433" i="1"/>
  <c r="E433" i="1"/>
  <c r="F434" i="1" s="1"/>
  <c r="C433" i="1"/>
  <c r="J432" i="1"/>
  <c r="I432" i="1"/>
  <c r="G432" i="1"/>
  <c r="E432" i="1"/>
  <c r="C432" i="1"/>
  <c r="D433" i="1" s="1"/>
  <c r="J431" i="1"/>
  <c r="I431" i="1"/>
  <c r="G431" i="1"/>
  <c r="F431" i="1"/>
  <c r="E431" i="1"/>
  <c r="F432" i="1" s="1"/>
  <c r="C431" i="1"/>
  <c r="J430" i="1"/>
  <c r="I430" i="1"/>
  <c r="G430" i="1"/>
  <c r="E430" i="1"/>
  <c r="C430" i="1"/>
  <c r="J429" i="1"/>
  <c r="I429" i="1"/>
  <c r="G429" i="1"/>
  <c r="E429" i="1"/>
  <c r="F430" i="1" s="1"/>
  <c r="C429" i="1"/>
  <c r="D430" i="1" s="1"/>
  <c r="J428" i="1"/>
  <c r="I428" i="1"/>
  <c r="G428" i="1"/>
  <c r="E428" i="1"/>
  <c r="C428" i="1"/>
  <c r="D429" i="1" s="1"/>
  <c r="J427" i="1"/>
  <c r="I427" i="1"/>
  <c r="G427" i="1"/>
  <c r="E427" i="1"/>
  <c r="C427" i="1"/>
  <c r="J426" i="1"/>
  <c r="I426" i="1"/>
  <c r="G426" i="1"/>
  <c r="E426" i="1"/>
  <c r="K427" i="1" s="1"/>
  <c r="D426" i="1"/>
  <c r="C426" i="1"/>
  <c r="J425" i="1"/>
  <c r="I425" i="1"/>
  <c r="G425" i="1"/>
  <c r="E425" i="1"/>
  <c r="C425" i="1"/>
  <c r="J424" i="1"/>
  <c r="I424" i="1"/>
  <c r="G424" i="1"/>
  <c r="E424" i="1"/>
  <c r="K425" i="1" s="1"/>
  <c r="C424" i="1"/>
  <c r="D425" i="1" s="1"/>
  <c r="J423" i="1"/>
  <c r="I423" i="1"/>
  <c r="G423" i="1"/>
  <c r="F423" i="1"/>
  <c r="E423" i="1"/>
  <c r="C423" i="1"/>
  <c r="J422" i="1"/>
  <c r="I422" i="1"/>
  <c r="G422" i="1"/>
  <c r="E422" i="1"/>
  <c r="K423" i="1" s="1"/>
  <c r="C422" i="1"/>
  <c r="J421" i="1"/>
  <c r="I421" i="1"/>
  <c r="G421" i="1"/>
  <c r="E421" i="1"/>
  <c r="F422" i="1" s="1"/>
  <c r="C421" i="1"/>
  <c r="D422" i="1" s="1"/>
  <c r="J420" i="1"/>
  <c r="I420" i="1"/>
  <c r="G420" i="1"/>
  <c r="E420" i="1"/>
  <c r="C420" i="1"/>
  <c r="J419" i="1"/>
  <c r="I419" i="1"/>
  <c r="G419" i="1"/>
  <c r="E419" i="1"/>
  <c r="F419" i="1" s="1"/>
  <c r="C419" i="1"/>
  <c r="D420" i="1" s="1"/>
  <c r="J418" i="1"/>
  <c r="I418" i="1"/>
  <c r="G418" i="1"/>
  <c r="E418" i="1"/>
  <c r="K419" i="1" s="1"/>
  <c r="C418" i="1"/>
  <c r="D418" i="1" s="1"/>
  <c r="J417" i="1"/>
  <c r="I417" i="1"/>
  <c r="G417" i="1"/>
  <c r="E417" i="1"/>
  <c r="F418" i="1" s="1"/>
  <c r="C417" i="1"/>
  <c r="J416" i="1"/>
  <c r="I416" i="1"/>
  <c r="G416" i="1"/>
  <c r="E416" i="1"/>
  <c r="K417" i="1" s="1"/>
  <c r="C416" i="1"/>
  <c r="J415" i="1"/>
  <c r="I415" i="1"/>
  <c r="G415" i="1"/>
  <c r="E415" i="1"/>
  <c r="C415" i="1"/>
  <c r="D416" i="1" s="1"/>
  <c r="J414" i="1"/>
  <c r="I414" i="1"/>
  <c r="G414" i="1"/>
  <c r="E414" i="1"/>
  <c r="K415" i="1" s="1"/>
  <c r="C414" i="1"/>
  <c r="D415" i="1" s="1"/>
  <c r="J413" i="1"/>
  <c r="I413" i="1"/>
  <c r="G413" i="1"/>
  <c r="E413" i="1"/>
  <c r="C413" i="1"/>
  <c r="J412" i="1"/>
  <c r="I412" i="1"/>
  <c r="G412" i="1"/>
  <c r="E412" i="1"/>
  <c r="K413" i="1" s="1"/>
  <c r="C412" i="1"/>
  <c r="D413" i="1" s="1"/>
  <c r="J411" i="1"/>
  <c r="I411" i="1"/>
  <c r="G411" i="1"/>
  <c r="E411" i="1"/>
  <c r="C411" i="1"/>
  <c r="J410" i="1"/>
  <c r="I410" i="1"/>
  <c r="G410" i="1"/>
  <c r="E410" i="1"/>
  <c r="K411" i="1" s="1"/>
  <c r="C410" i="1"/>
  <c r="J409" i="1"/>
  <c r="I409" i="1"/>
  <c r="G409" i="1"/>
  <c r="E409" i="1"/>
  <c r="C409" i="1"/>
  <c r="D410" i="1" s="1"/>
  <c r="J408" i="1"/>
  <c r="I408" i="1"/>
  <c r="G408" i="1"/>
  <c r="E408" i="1"/>
  <c r="K409" i="1" s="1"/>
  <c r="C408" i="1"/>
  <c r="J407" i="1"/>
  <c r="I407" i="1"/>
  <c r="G407" i="1"/>
  <c r="E407" i="1"/>
  <c r="C407" i="1"/>
  <c r="D408" i="1" s="1"/>
  <c r="J406" i="1"/>
  <c r="I406" i="1"/>
  <c r="G406" i="1"/>
  <c r="E406" i="1"/>
  <c r="K407" i="1" s="1"/>
  <c r="C406" i="1"/>
  <c r="J405" i="1"/>
  <c r="I405" i="1"/>
  <c r="G405" i="1"/>
  <c r="E405" i="1"/>
  <c r="F406" i="1" s="1"/>
  <c r="C405" i="1"/>
  <c r="J404" i="1"/>
  <c r="I404" i="1"/>
  <c r="G404" i="1"/>
  <c r="E404" i="1"/>
  <c r="K405" i="1" s="1"/>
  <c r="C404" i="1"/>
  <c r="J403" i="1"/>
  <c r="I403" i="1"/>
  <c r="G403" i="1"/>
  <c r="E403" i="1"/>
  <c r="F404" i="1" s="1"/>
  <c r="C403" i="1"/>
  <c r="J402" i="1"/>
  <c r="I402" i="1"/>
  <c r="G402" i="1"/>
  <c r="E402" i="1"/>
  <c r="K403" i="1" s="1"/>
  <c r="C402" i="1"/>
  <c r="J401" i="1"/>
  <c r="I401" i="1"/>
  <c r="G401" i="1"/>
  <c r="E401" i="1"/>
  <c r="F402" i="1" s="1"/>
  <c r="C401" i="1"/>
  <c r="D402" i="1" s="1"/>
  <c r="J400" i="1"/>
  <c r="I400" i="1"/>
  <c r="G400" i="1"/>
  <c r="E400" i="1"/>
  <c r="C400" i="1"/>
  <c r="J399" i="1"/>
  <c r="I399" i="1"/>
  <c r="G399" i="1"/>
  <c r="E399" i="1"/>
  <c r="F400" i="1" s="1"/>
  <c r="C399" i="1"/>
  <c r="D400" i="1" s="1"/>
  <c r="J398" i="1"/>
  <c r="I398" i="1"/>
  <c r="G398" i="1"/>
  <c r="E398" i="1"/>
  <c r="C398" i="1"/>
  <c r="J397" i="1"/>
  <c r="I397" i="1"/>
  <c r="G397" i="1"/>
  <c r="E397" i="1"/>
  <c r="F398" i="1" s="1"/>
  <c r="C397" i="1"/>
  <c r="J396" i="1"/>
  <c r="I396" i="1"/>
  <c r="G396" i="1"/>
  <c r="E396" i="1"/>
  <c r="C396" i="1"/>
  <c r="J395" i="1"/>
  <c r="I395" i="1"/>
  <c r="G395" i="1"/>
  <c r="E395" i="1"/>
  <c r="F396" i="1" s="1"/>
  <c r="C395" i="1"/>
  <c r="J394" i="1"/>
  <c r="I394" i="1"/>
  <c r="G394" i="1"/>
  <c r="E394" i="1"/>
  <c r="C394" i="1"/>
  <c r="J393" i="1"/>
  <c r="I393" i="1"/>
  <c r="G393" i="1"/>
  <c r="E393" i="1"/>
  <c r="F394" i="1" s="1"/>
  <c r="C393" i="1"/>
  <c r="D394" i="1" s="1"/>
  <c r="J392" i="1"/>
  <c r="I392" i="1"/>
  <c r="G392" i="1"/>
  <c r="E392" i="1"/>
  <c r="C392" i="1"/>
  <c r="J391" i="1"/>
  <c r="I391" i="1"/>
  <c r="G391" i="1"/>
  <c r="E391" i="1"/>
  <c r="F392" i="1" s="1"/>
  <c r="C391" i="1"/>
  <c r="D392" i="1" s="1"/>
  <c r="J390" i="1"/>
  <c r="I390" i="1"/>
  <c r="G390" i="1"/>
  <c r="E390" i="1"/>
  <c r="C390" i="1"/>
  <c r="J389" i="1"/>
  <c r="I389" i="1"/>
  <c r="G389" i="1"/>
  <c r="E389" i="1"/>
  <c r="F390" i="1" s="1"/>
  <c r="C389" i="1"/>
  <c r="J388" i="1"/>
  <c r="I388" i="1"/>
  <c r="G388" i="1"/>
  <c r="E388" i="1"/>
  <c r="C388" i="1"/>
  <c r="J387" i="1"/>
  <c r="I387" i="1"/>
  <c r="G387" i="1"/>
  <c r="E387" i="1"/>
  <c r="F388" i="1" s="1"/>
  <c r="C387" i="1"/>
  <c r="J386" i="1"/>
  <c r="I386" i="1"/>
  <c r="G386" i="1"/>
  <c r="E386" i="1"/>
  <c r="C386" i="1"/>
  <c r="J385" i="1"/>
  <c r="I385" i="1"/>
  <c r="G385" i="1"/>
  <c r="E385" i="1"/>
  <c r="F386" i="1" s="1"/>
  <c r="C385" i="1"/>
  <c r="D386" i="1" s="1"/>
  <c r="J384" i="1"/>
  <c r="I384" i="1"/>
  <c r="G384" i="1"/>
  <c r="E384" i="1"/>
  <c r="C384" i="1"/>
  <c r="J383" i="1"/>
  <c r="I383" i="1"/>
  <c r="G383" i="1"/>
  <c r="E383" i="1"/>
  <c r="F384" i="1" s="1"/>
  <c r="C383" i="1"/>
  <c r="D384" i="1" s="1"/>
  <c r="J382" i="1"/>
  <c r="I382" i="1"/>
  <c r="G382" i="1"/>
  <c r="E382" i="1"/>
  <c r="C382" i="1"/>
  <c r="J381" i="1"/>
  <c r="I381" i="1"/>
  <c r="G381" i="1"/>
  <c r="E381" i="1"/>
  <c r="C381" i="1"/>
  <c r="D382" i="1" s="1"/>
  <c r="J380" i="1"/>
  <c r="I380" i="1"/>
  <c r="G380" i="1"/>
  <c r="E380" i="1"/>
  <c r="K381" i="1" s="1"/>
  <c r="C380" i="1"/>
  <c r="D381" i="1" s="1"/>
  <c r="J379" i="1"/>
  <c r="I379" i="1"/>
  <c r="G379" i="1"/>
  <c r="E379" i="1"/>
  <c r="F380" i="1" s="1"/>
  <c r="C379" i="1"/>
  <c r="J378" i="1"/>
  <c r="I378" i="1"/>
  <c r="G378" i="1"/>
  <c r="E378" i="1"/>
  <c r="C378" i="1"/>
  <c r="J377" i="1"/>
  <c r="I377" i="1"/>
  <c r="G377" i="1"/>
  <c r="E377" i="1"/>
  <c r="C377" i="1"/>
  <c r="D378" i="1" s="1"/>
  <c r="J376" i="1"/>
  <c r="I376" i="1"/>
  <c r="G376" i="1"/>
  <c r="E376" i="1"/>
  <c r="K377" i="1" s="1"/>
  <c r="C376" i="1"/>
  <c r="D377" i="1" s="1"/>
  <c r="J375" i="1"/>
  <c r="I375" i="1"/>
  <c r="G375" i="1"/>
  <c r="E375" i="1"/>
  <c r="F376" i="1" s="1"/>
  <c r="C375" i="1"/>
  <c r="J374" i="1"/>
  <c r="I374" i="1"/>
  <c r="G374" i="1"/>
  <c r="E374" i="1"/>
  <c r="C374" i="1"/>
  <c r="J373" i="1"/>
  <c r="I373" i="1"/>
  <c r="G373" i="1"/>
  <c r="E373" i="1"/>
  <c r="C373" i="1"/>
  <c r="D374" i="1" s="1"/>
  <c r="J372" i="1"/>
  <c r="I372" i="1"/>
  <c r="G372" i="1"/>
  <c r="E372" i="1"/>
  <c r="F372" i="1" s="1"/>
  <c r="C372" i="1"/>
  <c r="J371" i="1"/>
  <c r="I371" i="1"/>
  <c r="G371" i="1"/>
  <c r="E371" i="1"/>
  <c r="C371" i="1"/>
  <c r="D371" i="1" s="1"/>
  <c r="J370" i="1"/>
  <c r="I370" i="1"/>
  <c r="G370" i="1"/>
  <c r="F370" i="1"/>
  <c r="E370" i="1"/>
  <c r="C370" i="1"/>
  <c r="J369" i="1"/>
  <c r="I369" i="1"/>
  <c r="G369" i="1"/>
  <c r="E369" i="1"/>
  <c r="K370" i="1" s="1"/>
  <c r="D369" i="1"/>
  <c r="C369" i="1"/>
  <c r="J368" i="1"/>
  <c r="I368" i="1"/>
  <c r="G368" i="1"/>
  <c r="E368" i="1"/>
  <c r="C368" i="1"/>
  <c r="D368" i="1" s="1"/>
  <c r="J367" i="1"/>
  <c r="I367" i="1"/>
  <c r="G367" i="1"/>
  <c r="E367" i="1"/>
  <c r="K368" i="1" s="1"/>
  <c r="C367" i="1"/>
  <c r="J366" i="1"/>
  <c r="I366" i="1"/>
  <c r="G366" i="1"/>
  <c r="E366" i="1"/>
  <c r="F366" i="1" s="1"/>
  <c r="C366" i="1"/>
  <c r="D366" i="1" s="1"/>
  <c r="J365" i="1"/>
  <c r="I365" i="1"/>
  <c r="G365" i="1"/>
  <c r="E365" i="1"/>
  <c r="C365" i="1"/>
  <c r="D365" i="1" s="1"/>
  <c r="J364" i="1"/>
  <c r="I364" i="1"/>
  <c r="G364" i="1"/>
  <c r="E364" i="1"/>
  <c r="F364" i="1" s="1"/>
  <c r="C364" i="1"/>
  <c r="J363" i="1"/>
  <c r="I363" i="1"/>
  <c r="G363" i="1"/>
  <c r="E363" i="1"/>
  <c r="C363" i="1"/>
  <c r="D363" i="1" s="1"/>
  <c r="J362" i="1"/>
  <c r="I362" i="1"/>
  <c r="G362" i="1"/>
  <c r="F362" i="1"/>
  <c r="E362" i="1"/>
  <c r="C362" i="1"/>
  <c r="J361" i="1"/>
  <c r="I361" i="1"/>
  <c r="G361" i="1"/>
  <c r="E361" i="1"/>
  <c r="K362" i="1" s="1"/>
  <c r="D361" i="1"/>
  <c r="C361" i="1"/>
  <c r="J360" i="1"/>
  <c r="I360" i="1"/>
  <c r="G360" i="1"/>
  <c r="E360" i="1"/>
  <c r="C360" i="1"/>
  <c r="D360" i="1" s="1"/>
  <c r="J359" i="1"/>
  <c r="I359" i="1"/>
  <c r="G359" i="1"/>
  <c r="E359" i="1"/>
  <c r="K360" i="1" s="1"/>
  <c r="C359" i="1"/>
  <c r="J358" i="1"/>
  <c r="I358" i="1"/>
  <c r="G358" i="1"/>
  <c r="E358" i="1"/>
  <c r="F358" i="1" s="1"/>
  <c r="C358" i="1"/>
  <c r="D358" i="1" s="1"/>
  <c r="J357" i="1"/>
  <c r="I357" i="1"/>
  <c r="G357" i="1"/>
  <c r="E357" i="1"/>
  <c r="C357" i="1"/>
  <c r="D357" i="1" s="1"/>
  <c r="J356" i="1"/>
  <c r="I356" i="1"/>
  <c r="G356" i="1"/>
  <c r="E356" i="1"/>
  <c r="F356" i="1" s="1"/>
  <c r="C356" i="1"/>
  <c r="J355" i="1"/>
  <c r="I355" i="1"/>
  <c r="G355" i="1"/>
  <c r="E355" i="1"/>
  <c r="C355" i="1"/>
  <c r="D356" i="1" s="1"/>
  <c r="J354" i="1"/>
  <c r="I354" i="1"/>
  <c r="G354" i="1"/>
  <c r="F354" i="1"/>
  <c r="E354" i="1"/>
  <c r="C354" i="1"/>
  <c r="J353" i="1"/>
  <c r="I353" i="1"/>
  <c r="G353" i="1"/>
  <c r="E353" i="1"/>
  <c r="K354" i="1" s="1"/>
  <c r="C353" i="1"/>
  <c r="D354" i="1" s="1"/>
  <c r="J352" i="1"/>
  <c r="I352" i="1"/>
  <c r="G352" i="1"/>
  <c r="F352" i="1"/>
  <c r="E352" i="1"/>
  <c r="C352" i="1"/>
  <c r="J351" i="1"/>
  <c r="I351" i="1"/>
  <c r="G351" i="1"/>
  <c r="E351" i="1"/>
  <c r="K352" i="1" s="1"/>
  <c r="D351" i="1"/>
  <c r="C351" i="1"/>
  <c r="J350" i="1"/>
  <c r="I350" i="1"/>
  <c r="G350" i="1"/>
  <c r="E350" i="1"/>
  <c r="F351" i="1" s="1"/>
  <c r="C350" i="1"/>
  <c r="J349" i="1"/>
  <c r="I349" i="1"/>
  <c r="G349" i="1"/>
  <c r="E349" i="1"/>
  <c r="K350" i="1" s="1"/>
  <c r="C349" i="1"/>
  <c r="J348" i="1"/>
  <c r="I348" i="1"/>
  <c r="G348" i="1"/>
  <c r="E348" i="1"/>
  <c r="C348" i="1"/>
  <c r="D349" i="1" s="1"/>
  <c r="J347" i="1"/>
  <c r="I347" i="1"/>
  <c r="G347" i="1"/>
  <c r="E347" i="1"/>
  <c r="K348" i="1" s="1"/>
  <c r="C347" i="1"/>
  <c r="J346" i="1"/>
  <c r="I346" i="1"/>
  <c r="G346" i="1"/>
  <c r="E346" i="1"/>
  <c r="C346" i="1"/>
  <c r="D347" i="1" s="1"/>
  <c r="J345" i="1"/>
  <c r="I345" i="1"/>
  <c r="G345" i="1"/>
  <c r="E345" i="1"/>
  <c r="K346" i="1" s="1"/>
  <c r="C345" i="1"/>
  <c r="J344" i="1"/>
  <c r="I344" i="1"/>
  <c r="G344" i="1"/>
  <c r="E344" i="1"/>
  <c r="C344" i="1"/>
  <c r="D345" i="1" s="1"/>
  <c r="J343" i="1"/>
  <c r="I343" i="1"/>
  <c r="G343" i="1"/>
  <c r="E343" i="1"/>
  <c r="K344" i="1" s="1"/>
  <c r="C343" i="1"/>
  <c r="D344" i="1" s="1"/>
  <c r="J342" i="1"/>
  <c r="I342" i="1"/>
  <c r="G342" i="1"/>
  <c r="E342" i="1"/>
  <c r="F343" i="1" s="1"/>
  <c r="C342" i="1"/>
  <c r="D343" i="1" s="1"/>
  <c r="J341" i="1"/>
  <c r="I341" i="1"/>
  <c r="G341" i="1"/>
  <c r="E341" i="1"/>
  <c r="K342" i="1" s="1"/>
  <c r="C341" i="1"/>
  <c r="J340" i="1"/>
  <c r="I340" i="1"/>
  <c r="G340" i="1"/>
  <c r="E340" i="1"/>
  <c r="C340" i="1"/>
  <c r="D341" i="1" s="1"/>
  <c r="J339" i="1"/>
  <c r="I339" i="1"/>
  <c r="G339" i="1"/>
  <c r="E339" i="1"/>
  <c r="K340" i="1" s="1"/>
  <c r="C339" i="1"/>
  <c r="D340" i="1" s="1"/>
  <c r="J338" i="1"/>
  <c r="I338" i="1"/>
  <c r="G338" i="1"/>
  <c r="E338" i="1"/>
  <c r="F339" i="1" s="1"/>
  <c r="C338" i="1"/>
  <c r="D339" i="1" s="1"/>
  <c r="J337" i="1"/>
  <c r="I337" i="1"/>
  <c r="G337" i="1"/>
  <c r="E337" i="1"/>
  <c r="K338" i="1" s="1"/>
  <c r="C337" i="1"/>
  <c r="J336" i="1"/>
  <c r="I336" i="1"/>
  <c r="G336" i="1"/>
  <c r="E336" i="1"/>
  <c r="C336" i="1"/>
  <c r="D337" i="1" s="1"/>
  <c r="J335" i="1"/>
  <c r="I335" i="1"/>
  <c r="G335" i="1"/>
  <c r="E335" i="1"/>
  <c r="K336" i="1" s="1"/>
  <c r="C335" i="1"/>
  <c r="D336" i="1" s="1"/>
  <c r="J334" i="1"/>
  <c r="I334" i="1"/>
  <c r="G334" i="1"/>
  <c r="E334" i="1"/>
  <c r="F335" i="1" s="1"/>
  <c r="C334" i="1"/>
  <c r="D335" i="1" s="1"/>
  <c r="J333" i="1"/>
  <c r="I333" i="1"/>
  <c r="G333" i="1"/>
  <c r="E333" i="1"/>
  <c r="K334" i="1" s="1"/>
  <c r="C333" i="1"/>
  <c r="J332" i="1"/>
  <c r="I332" i="1"/>
  <c r="G332" i="1"/>
  <c r="E332" i="1"/>
  <c r="C332" i="1"/>
  <c r="D333" i="1" s="1"/>
  <c r="J331" i="1"/>
  <c r="I331" i="1"/>
  <c r="G331" i="1"/>
  <c r="E331" i="1"/>
  <c r="C331" i="1"/>
  <c r="J330" i="1"/>
  <c r="I330" i="1"/>
  <c r="G330" i="1"/>
  <c r="E330" i="1"/>
  <c r="C330" i="1"/>
  <c r="D331" i="1" s="1"/>
  <c r="J329" i="1"/>
  <c r="I329" i="1"/>
  <c r="G329" i="1"/>
  <c r="E329" i="1"/>
  <c r="C329" i="1"/>
  <c r="J328" i="1"/>
  <c r="I328" i="1"/>
  <c r="G328" i="1"/>
  <c r="E328" i="1"/>
  <c r="C328" i="1"/>
  <c r="D329" i="1" s="1"/>
  <c r="J327" i="1"/>
  <c r="I327" i="1"/>
  <c r="G327" i="1"/>
  <c r="E327" i="1"/>
  <c r="C327" i="1"/>
  <c r="D328" i="1" s="1"/>
  <c r="J326" i="1"/>
  <c r="I326" i="1"/>
  <c r="G326" i="1"/>
  <c r="E326" i="1"/>
  <c r="C326" i="1"/>
  <c r="D327" i="1" s="1"/>
  <c r="J325" i="1"/>
  <c r="I325" i="1"/>
  <c r="G325" i="1"/>
  <c r="E325" i="1"/>
  <c r="C325" i="1"/>
  <c r="J324" i="1"/>
  <c r="I324" i="1"/>
  <c r="G324" i="1"/>
  <c r="E324" i="1"/>
  <c r="C324" i="1"/>
  <c r="D325" i="1" s="1"/>
  <c r="J323" i="1"/>
  <c r="I323" i="1"/>
  <c r="G323" i="1"/>
  <c r="E323" i="1"/>
  <c r="C323" i="1"/>
  <c r="J322" i="1"/>
  <c r="I322" i="1"/>
  <c r="G322" i="1"/>
  <c r="E322" i="1"/>
  <c r="C322" i="1"/>
  <c r="D323" i="1" s="1"/>
  <c r="J321" i="1"/>
  <c r="I321" i="1"/>
  <c r="G321" i="1"/>
  <c r="E321" i="1"/>
  <c r="C321" i="1"/>
  <c r="J320" i="1"/>
  <c r="I320" i="1"/>
  <c r="G320" i="1"/>
  <c r="E320" i="1"/>
  <c r="C320" i="1"/>
  <c r="D321" i="1" s="1"/>
  <c r="J319" i="1"/>
  <c r="I319" i="1"/>
  <c r="G319" i="1"/>
  <c r="E319" i="1"/>
  <c r="C319" i="1"/>
  <c r="D320" i="1" s="1"/>
  <c r="J318" i="1"/>
  <c r="I318" i="1"/>
  <c r="G318" i="1"/>
  <c r="E318" i="1"/>
  <c r="C318" i="1"/>
  <c r="D319" i="1" s="1"/>
  <c r="J317" i="1"/>
  <c r="I317" i="1"/>
  <c r="G317" i="1"/>
  <c r="E317" i="1"/>
  <c r="C317" i="1"/>
  <c r="J316" i="1"/>
  <c r="I316" i="1"/>
  <c r="G316" i="1"/>
  <c r="E316" i="1"/>
  <c r="C316" i="1"/>
  <c r="J315" i="1"/>
  <c r="I315" i="1"/>
  <c r="G315" i="1"/>
  <c r="E315" i="1"/>
  <c r="K316" i="1" s="1"/>
  <c r="C315" i="1"/>
  <c r="J314" i="1"/>
  <c r="I314" i="1"/>
  <c r="G314" i="1"/>
  <c r="E314" i="1"/>
  <c r="F314" i="1" s="1"/>
  <c r="C314" i="1"/>
  <c r="D315" i="1" s="1"/>
  <c r="J313" i="1"/>
  <c r="I313" i="1"/>
  <c r="G313" i="1"/>
  <c r="E313" i="1"/>
  <c r="C313" i="1"/>
  <c r="J312" i="1"/>
  <c r="I312" i="1"/>
  <c r="G312" i="1"/>
  <c r="E312" i="1"/>
  <c r="C312" i="1"/>
  <c r="J311" i="1"/>
  <c r="I311" i="1"/>
  <c r="G311" i="1"/>
  <c r="E311" i="1"/>
  <c r="K312" i="1" s="1"/>
  <c r="C311" i="1"/>
  <c r="J310" i="1"/>
  <c r="I310" i="1"/>
  <c r="G310" i="1"/>
  <c r="E310" i="1"/>
  <c r="C310" i="1"/>
  <c r="D311" i="1" s="1"/>
  <c r="J309" i="1"/>
  <c r="I309" i="1"/>
  <c r="G309" i="1"/>
  <c r="E309" i="1"/>
  <c r="K310" i="1" s="1"/>
  <c r="C309" i="1"/>
  <c r="J308" i="1"/>
  <c r="I308" i="1"/>
  <c r="G308" i="1"/>
  <c r="E308" i="1"/>
  <c r="C308" i="1"/>
  <c r="D309" i="1" s="1"/>
  <c r="J307" i="1"/>
  <c r="I307" i="1"/>
  <c r="G307" i="1"/>
  <c r="E307" i="1"/>
  <c r="K308" i="1" s="1"/>
  <c r="C307" i="1"/>
  <c r="J306" i="1"/>
  <c r="I306" i="1"/>
  <c r="G306" i="1"/>
  <c r="E306" i="1"/>
  <c r="C306" i="1"/>
  <c r="D307" i="1" s="1"/>
  <c r="J305" i="1"/>
  <c r="I305" i="1"/>
  <c r="G305" i="1"/>
  <c r="E305" i="1"/>
  <c r="K306" i="1" s="1"/>
  <c r="C305" i="1"/>
  <c r="J304" i="1"/>
  <c r="I304" i="1"/>
  <c r="G304" i="1"/>
  <c r="E304" i="1"/>
  <c r="C304" i="1"/>
  <c r="D305" i="1" s="1"/>
  <c r="J303" i="1"/>
  <c r="I303" i="1"/>
  <c r="G303" i="1"/>
  <c r="E303" i="1"/>
  <c r="K304" i="1" s="1"/>
  <c r="C303" i="1"/>
  <c r="D304" i="1" s="1"/>
  <c r="J302" i="1"/>
  <c r="I302" i="1"/>
  <c r="G302" i="1"/>
  <c r="F302" i="1"/>
  <c r="E302" i="1"/>
  <c r="C302" i="1"/>
  <c r="J301" i="1"/>
  <c r="I301" i="1"/>
  <c r="G301" i="1"/>
  <c r="E301" i="1"/>
  <c r="K302" i="1" s="1"/>
  <c r="D301" i="1"/>
  <c r="C301" i="1"/>
  <c r="J300" i="1"/>
  <c r="I300" i="1"/>
  <c r="G300" i="1"/>
  <c r="E300" i="1"/>
  <c r="C300" i="1"/>
  <c r="J299" i="1"/>
  <c r="I299" i="1"/>
  <c r="G299" i="1"/>
  <c r="E299" i="1"/>
  <c r="K300" i="1" s="1"/>
  <c r="C299" i="1"/>
  <c r="D300" i="1" s="1"/>
  <c r="J298" i="1"/>
  <c r="I298" i="1"/>
  <c r="G298" i="1"/>
  <c r="F298" i="1"/>
  <c r="E298" i="1"/>
  <c r="C298" i="1"/>
  <c r="J297" i="1"/>
  <c r="I297" i="1"/>
  <c r="G297" i="1"/>
  <c r="E297" i="1"/>
  <c r="K298" i="1" s="1"/>
  <c r="D297" i="1"/>
  <c r="C297" i="1"/>
  <c r="J296" i="1"/>
  <c r="I296" i="1"/>
  <c r="G296" i="1"/>
  <c r="E296" i="1"/>
  <c r="C296" i="1"/>
  <c r="J295" i="1"/>
  <c r="I295" i="1"/>
  <c r="G295" i="1"/>
  <c r="E295" i="1"/>
  <c r="K296" i="1" s="1"/>
  <c r="C295" i="1"/>
  <c r="D296" i="1" s="1"/>
  <c r="J294" i="1"/>
  <c r="I294" i="1"/>
  <c r="G294" i="1"/>
  <c r="E294" i="1"/>
  <c r="F294" i="1" s="1"/>
  <c r="C294" i="1"/>
  <c r="J293" i="1"/>
  <c r="I293" i="1"/>
  <c r="G293" i="1"/>
  <c r="E293" i="1"/>
  <c r="C293" i="1"/>
  <c r="D293" i="1" s="1"/>
  <c r="J292" i="1"/>
  <c r="I292" i="1"/>
  <c r="G292" i="1"/>
  <c r="E292" i="1"/>
  <c r="F293" i="1" s="1"/>
  <c r="C292" i="1"/>
  <c r="J291" i="1"/>
  <c r="I291" i="1"/>
  <c r="G291" i="1"/>
  <c r="E291" i="1"/>
  <c r="C291" i="1"/>
  <c r="D292" i="1" s="1"/>
  <c r="J290" i="1"/>
  <c r="I290" i="1"/>
  <c r="G290" i="1"/>
  <c r="E290" i="1"/>
  <c r="F290" i="1" s="1"/>
  <c r="C290" i="1"/>
  <c r="D291" i="1" s="1"/>
  <c r="J289" i="1"/>
  <c r="I289" i="1"/>
  <c r="G289" i="1"/>
  <c r="E289" i="1"/>
  <c r="C289" i="1"/>
  <c r="D289" i="1" s="1"/>
  <c r="J288" i="1"/>
  <c r="I288" i="1"/>
  <c r="G288" i="1"/>
  <c r="E288" i="1"/>
  <c r="F289" i="1" s="1"/>
  <c r="C288" i="1"/>
  <c r="J287" i="1"/>
  <c r="I287" i="1"/>
  <c r="G287" i="1"/>
  <c r="E287" i="1"/>
  <c r="C287" i="1"/>
  <c r="J286" i="1"/>
  <c r="I286" i="1"/>
  <c r="G286" i="1"/>
  <c r="E286" i="1"/>
  <c r="F286" i="1" s="1"/>
  <c r="C286" i="1"/>
  <c r="D287" i="1" s="1"/>
  <c r="J285" i="1"/>
  <c r="I285" i="1"/>
  <c r="G285" i="1"/>
  <c r="E285" i="1"/>
  <c r="K286" i="1" s="1"/>
  <c r="C285" i="1"/>
  <c r="D285" i="1" s="1"/>
  <c r="J284" i="1"/>
  <c r="I284" i="1"/>
  <c r="G284" i="1"/>
  <c r="E284" i="1"/>
  <c r="F285" i="1" s="1"/>
  <c r="C284" i="1"/>
  <c r="J283" i="1"/>
  <c r="I283" i="1"/>
  <c r="G283" i="1"/>
  <c r="E283" i="1"/>
  <c r="K284" i="1" s="1"/>
  <c r="C283" i="1"/>
  <c r="J282" i="1"/>
  <c r="I282" i="1"/>
  <c r="G282" i="1"/>
  <c r="E282" i="1"/>
  <c r="F282" i="1" s="1"/>
  <c r="C282" i="1"/>
  <c r="D283" i="1" s="1"/>
  <c r="J281" i="1"/>
  <c r="I281" i="1"/>
  <c r="G281" i="1"/>
  <c r="E281" i="1"/>
  <c r="K282" i="1" s="1"/>
  <c r="C281" i="1"/>
  <c r="J280" i="1"/>
  <c r="I280" i="1"/>
  <c r="G280" i="1"/>
  <c r="E280" i="1"/>
  <c r="C280" i="1"/>
  <c r="D281" i="1" s="1"/>
  <c r="J279" i="1"/>
  <c r="I279" i="1"/>
  <c r="G279" i="1"/>
  <c r="E279" i="1"/>
  <c r="K280" i="1" s="1"/>
  <c r="C279" i="1"/>
  <c r="D280" i="1" s="1"/>
  <c r="J278" i="1"/>
  <c r="I278" i="1"/>
  <c r="G278" i="1"/>
  <c r="F278" i="1"/>
  <c r="E278" i="1"/>
  <c r="F279" i="1" s="1"/>
  <c r="C278" i="1"/>
  <c r="J277" i="1"/>
  <c r="I277" i="1"/>
  <c r="G277" i="1"/>
  <c r="E277" i="1"/>
  <c r="C277" i="1"/>
  <c r="D278" i="1" s="1"/>
  <c r="J276" i="1"/>
  <c r="I276" i="1"/>
  <c r="G276" i="1"/>
  <c r="E276" i="1"/>
  <c r="F277" i="1" s="1"/>
  <c r="C276" i="1"/>
  <c r="D277" i="1" s="1"/>
  <c r="J275" i="1"/>
  <c r="I275" i="1"/>
  <c r="G275" i="1"/>
  <c r="E275" i="1"/>
  <c r="C275" i="1"/>
  <c r="J274" i="1"/>
  <c r="I274" i="1"/>
  <c r="G274" i="1"/>
  <c r="E274" i="1"/>
  <c r="F275" i="1" s="1"/>
  <c r="C274" i="1"/>
  <c r="D275" i="1" s="1"/>
  <c r="J273" i="1"/>
  <c r="I273" i="1"/>
  <c r="G273" i="1"/>
  <c r="E273" i="1"/>
  <c r="K274" i="1" s="1"/>
  <c r="C273" i="1"/>
  <c r="J272" i="1"/>
  <c r="I272" i="1"/>
  <c r="G272" i="1"/>
  <c r="E272" i="1"/>
  <c r="C272" i="1"/>
  <c r="D273" i="1" s="1"/>
  <c r="J271" i="1"/>
  <c r="I271" i="1"/>
  <c r="G271" i="1"/>
  <c r="E271" i="1"/>
  <c r="K272" i="1" s="1"/>
  <c r="C271" i="1"/>
  <c r="D272" i="1" s="1"/>
  <c r="J270" i="1"/>
  <c r="I270" i="1"/>
  <c r="G270" i="1"/>
  <c r="F270" i="1"/>
  <c r="E270" i="1"/>
  <c r="F271" i="1" s="1"/>
  <c r="C270" i="1"/>
  <c r="J269" i="1"/>
  <c r="I269" i="1"/>
  <c r="G269" i="1"/>
  <c r="E269" i="1"/>
  <c r="C269" i="1"/>
  <c r="D270" i="1" s="1"/>
  <c r="J268" i="1"/>
  <c r="I268" i="1"/>
  <c r="G268" i="1"/>
  <c r="E268" i="1"/>
  <c r="F269" i="1" s="1"/>
  <c r="C268" i="1"/>
  <c r="D269" i="1" s="1"/>
  <c r="J267" i="1"/>
  <c r="I267" i="1"/>
  <c r="G267" i="1"/>
  <c r="E267" i="1"/>
  <c r="C267" i="1"/>
  <c r="J266" i="1"/>
  <c r="I266" i="1"/>
  <c r="G266" i="1"/>
  <c r="E266" i="1"/>
  <c r="F267" i="1" s="1"/>
  <c r="C266" i="1"/>
  <c r="D267" i="1" s="1"/>
  <c r="J265" i="1"/>
  <c r="I265" i="1"/>
  <c r="G265" i="1"/>
  <c r="E265" i="1"/>
  <c r="K266" i="1" s="1"/>
  <c r="C265" i="1"/>
  <c r="J264" i="1"/>
  <c r="I264" i="1"/>
  <c r="G264" i="1"/>
  <c r="E264" i="1"/>
  <c r="C264" i="1"/>
  <c r="D265" i="1" s="1"/>
  <c r="J263" i="1"/>
  <c r="I263" i="1"/>
  <c r="G263" i="1"/>
  <c r="E263" i="1"/>
  <c r="K264" i="1" s="1"/>
  <c r="C263" i="1"/>
  <c r="D264" i="1" s="1"/>
  <c r="J262" i="1"/>
  <c r="I262" i="1"/>
  <c r="G262" i="1"/>
  <c r="F262" i="1"/>
  <c r="E262" i="1"/>
  <c r="F263" i="1" s="1"/>
  <c r="C262" i="1"/>
  <c r="J261" i="1"/>
  <c r="I261" i="1"/>
  <c r="G261" i="1"/>
  <c r="E261" i="1"/>
  <c r="C261" i="1"/>
  <c r="D262" i="1" s="1"/>
  <c r="J260" i="1"/>
  <c r="I260" i="1"/>
  <c r="G260" i="1"/>
  <c r="E260" i="1"/>
  <c r="F261" i="1" s="1"/>
  <c r="C260" i="1"/>
  <c r="D261" i="1" s="1"/>
  <c r="J259" i="1"/>
  <c r="I259" i="1"/>
  <c r="G259" i="1"/>
  <c r="E259" i="1"/>
  <c r="C259" i="1"/>
  <c r="J258" i="1"/>
  <c r="I258" i="1"/>
  <c r="G258" i="1"/>
  <c r="E258" i="1"/>
  <c r="F259" i="1" s="1"/>
  <c r="C258" i="1"/>
  <c r="D259" i="1" s="1"/>
  <c r="J257" i="1"/>
  <c r="I257" i="1"/>
  <c r="G257" i="1"/>
  <c r="E257" i="1"/>
  <c r="K258" i="1" s="1"/>
  <c r="C257" i="1"/>
  <c r="J256" i="1"/>
  <c r="I256" i="1"/>
  <c r="G256" i="1"/>
  <c r="E256" i="1"/>
  <c r="C256" i="1"/>
  <c r="D257" i="1" s="1"/>
  <c r="J255" i="1"/>
  <c r="I255" i="1"/>
  <c r="G255" i="1"/>
  <c r="E255" i="1"/>
  <c r="K256" i="1" s="1"/>
  <c r="C255" i="1"/>
  <c r="D256" i="1" s="1"/>
  <c r="J254" i="1"/>
  <c r="I254" i="1"/>
  <c r="G254" i="1"/>
  <c r="F254" i="1"/>
  <c r="E254" i="1"/>
  <c r="F255" i="1" s="1"/>
  <c r="C254" i="1"/>
  <c r="J253" i="1"/>
  <c r="I253" i="1"/>
  <c r="G253" i="1"/>
  <c r="E253" i="1"/>
  <c r="C253" i="1"/>
  <c r="D254" i="1" s="1"/>
  <c r="J252" i="1"/>
  <c r="I252" i="1"/>
  <c r="G252" i="1"/>
  <c r="E252" i="1"/>
  <c r="F253" i="1" s="1"/>
  <c r="C252" i="1"/>
  <c r="D253" i="1" s="1"/>
  <c r="J251" i="1"/>
  <c r="I251" i="1"/>
  <c r="G251" i="1"/>
  <c r="E251" i="1"/>
  <c r="C251" i="1"/>
  <c r="J250" i="1"/>
  <c r="I250" i="1"/>
  <c r="G250" i="1"/>
  <c r="E250" i="1"/>
  <c r="F251" i="1" s="1"/>
  <c r="C250" i="1"/>
  <c r="D251" i="1" s="1"/>
  <c r="J249" i="1"/>
  <c r="I249" i="1"/>
  <c r="G249" i="1"/>
  <c r="E249" i="1"/>
  <c r="K250" i="1" s="1"/>
  <c r="C249" i="1"/>
  <c r="J248" i="1"/>
  <c r="I248" i="1"/>
  <c r="G248" i="1"/>
  <c r="E248" i="1"/>
  <c r="C248" i="1"/>
  <c r="D249" i="1" s="1"/>
  <c r="J247" i="1"/>
  <c r="I247" i="1"/>
  <c r="G247" i="1"/>
  <c r="E247" i="1"/>
  <c r="K248" i="1" s="1"/>
  <c r="C247" i="1"/>
  <c r="D248" i="1" s="1"/>
  <c r="J246" i="1"/>
  <c r="I246" i="1"/>
  <c r="G246" i="1"/>
  <c r="F246" i="1"/>
  <c r="E246" i="1"/>
  <c r="F247" i="1" s="1"/>
  <c r="C246" i="1"/>
  <c r="J245" i="1"/>
  <c r="I245" i="1"/>
  <c r="G245" i="1"/>
  <c r="E245" i="1"/>
  <c r="C245" i="1"/>
  <c r="D246" i="1" s="1"/>
  <c r="J244" i="1"/>
  <c r="I244" i="1"/>
  <c r="G244" i="1"/>
  <c r="E244" i="1"/>
  <c r="F245" i="1" s="1"/>
  <c r="C244" i="1"/>
  <c r="D245" i="1" s="1"/>
  <c r="J243" i="1"/>
  <c r="I243" i="1"/>
  <c r="G243" i="1"/>
  <c r="E243" i="1"/>
  <c r="C243" i="1"/>
  <c r="J242" i="1"/>
  <c r="I242" i="1"/>
  <c r="G242" i="1"/>
  <c r="E242" i="1"/>
  <c r="F243" i="1" s="1"/>
  <c r="C242" i="1"/>
  <c r="D243" i="1" s="1"/>
  <c r="J241" i="1"/>
  <c r="I241" i="1"/>
  <c r="G241" i="1"/>
  <c r="E241" i="1"/>
  <c r="K242" i="1" s="1"/>
  <c r="C241" i="1"/>
  <c r="J240" i="1"/>
  <c r="I240" i="1"/>
  <c r="G240" i="1"/>
  <c r="E240" i="1"/>
  <c r="C240" i="1"/>
  <c r="D241" i="1" s="1"/>
  <c r="J239" i="1"/>
  <c r="I239" i="1"/>
  <c r="G239" i="1"/>
  <c r="E239" i="1"/>
  <c r="F240" i="1" s="1"/>
  <c r="C239" i="1"/>
  <c r="J238" i="1"/>
  <c r="I238" i="1"/>
  <c r="G238" i="1"/>
  <c r="E238" i="1"/>
  <c r="C238" i="1"/>
  <c r="J237" i="1"/>
  <c r="I237" i="1"/>
  <c r="G237" i="1"/>
  <c r="E237" i="1"/>
  <c r="C237" i="1"/>
  <c r="J236" i="1"/>
  <c r="I236" i="1"/>
  <c r="G236" i="1"/>
  <c r="E236" i="1"/>
  <c r="C236" i="1"/>
  <c r="J235" i="1"/>
  <c r="I235" i="1"/>
  <c r="G235" i="1"/>
  <c r="E235" i="1"/>
  <c r="C235" i="1"/>
  <c r="J234" i="1"/>
  <c r="I234" i="1"/>
  <c r="G234" i="1"/>
  <c r="E234" i="1"/>
  <c r="C234" i="1"/>
  <c r="J233" i="1"/>
  <c r="I233" i="1"/>
  <c r="G233" i="1"/>
  <c r="E233" i="1"/>
  <c r="C233" i="1"/>
  <c r="J232" i="1"/>
  <c r="I232" i="1"/>
  <c r="G232" i="1"/>
  <c r="E232" i="1"/>
  <c r="C232" i="1"/>
  <c r="J231" i="1"/>
  <c r="I231" i="1"/>
  <c r="G231" i="1"/>
  <c r="E231" i="1"/>
  <c r="C231" i="1"/>
  <c r="J230" i="1"/>
  <c r="I230" i="1"/>
  <c r="G230" i="1"/>
  <c r="E230" i="1"/>
  <c r="C230" i="1"/>
  <c r="J229" i="1"/>
  <c r="I229" i="1"/>
  <c r="G229" i="1"/>
  <c r="E229" i="1"/>
  <c r="C229" i="1"/>
  <c r="J228" i="1"/>
  <c r="I228" i="1"/>
  <c r="G228" i="1"/>
  <c r="E228" i="1"/>
  <c r="C228" i="1"/>
  <c r="J227" i="1"/>
  <c r="I227" i="1"/>
  <c r="G227" i="1"/>
  <c r="E227" i="1"/>
  <c r="C227" i="1"/>
  <c r="J226" i="1"/>
  <c r="I226" i="1"/>
  <c r="G226" i="1"/>
  <c r="E226" i="1"/>
  <c r="C226" i="1"/>
  <c r="J225" i="1"/>
  <c r="I225" i="1"/>
  <c r="G225" i="1"/>
  <c r="E225" i="1"/>
  <c r="C225" i="1"/>
  <c r="J224" i="1"/>
  <c r="I224" i="1"/>
  <c r="G224" i="1"/>
  <c r="E224" i="1"/>
  <c r="C224" i="1"/>
  <c r="J223" i="1"/>
  <c r="I223" i="1"/>
  <c r="G223" i="1"/>
  <c r="E223" i="1"/>
  <c r="C223" i="1"/>
  <c r="J222" i="1"/>
  <c r="I222" i="1"/>
  <c r="G222" i="1"/>
  <c r="E222" i="1"/>
  <c r="C222" i="1"/>
  <c r="J221" i="1"/>
  <c r="I221" i="1"/>
  <c r="G221" i="1"/>
  <c r="E221" i="1"/>
  <c r="C221" i="1"/>
  <c r="J220" i="1"/>
  <c r="I220" i="1"/>
  <c r="G220" i="1"/>
  <c r="E220" i="1"/>
  <c r="C220" i="1"/>
  <c r="J219" i="1"/>
  <c r="I219" i="1"/>
  <c r="G219" i="1"/>
  <c r="E219" i="1"/>
  <c r="C219" i="1"/>
  <c r="J218" i="1"/>
  <c r="I218" i="1"/>
  <c r="G218" i="1"/>
  <c r="E218" i="1"/>
  <c r="C218" i="1"/>
  <c r="J217" i="1"/>
  <c r="I217" i="1"/>
  <c r="G217" i="1"/>
  <c r="E217" i="1"/>
  <c r="C217" i="1"/>
  <c r="J216" i="1"/>
  <c r="I216" i="1"/>
  <c r="G216" i="1"/>
  <c r="E216" i="1"/>
  <c r="C216" i="1"/>
  <c r="J215" i="1"/>
  <c r="I215" i="1"/>
  <c r="G215" i="1"/>
  <c r="E215" i="1"/>
  <c r="C215" i="1"/>
  <c r="J214" i="1"/>
  <c r="I214" i="1"/>
  <c r="G214" i="1"/>
  <c r="E214" i="1"/>
  <c r="C214" i="1"/>
  <c r="J213" i="1"/>
  <c r="I213" i="1"/>
  <c r="G213" i="1"/>
  <c r="E213" i="1"/>
  <c r="C213" i="1"/>
  <c r="J212" i="1"/>
  <c r="I212" i="1"/>
  <c r="G212" i="1"/>
  <c r="E212" i="1"/>
  <c r="C212" i="1"/>
  <c r="J211" i="1"/>
  <c r="I211" i="1"/>
  <c r="G211" i="1"/>
  <c r="E211" i="1"/>
  <c r="C211" i="1"/>
  <c r="J210" i="1"/>
  <c r="I210" i="1"/>
  <c r="G210" i="1"/>
  <c r="E210" i="1"/>
  <c r="C210" i="1"/>
  <c r="J209" i="1"/>
  <c r="I209" i="1"/>
  <c r="G209" i="1"/>
  <c r="E209" i="1"/>
  <c r="C209" i="1"/>
  <c r="J208" i="1"/>
  <c r="I208" i="1"/>
  <c r="G208" i="1"/>
  <c r="E208" i="1"/>
  <c r="C208" i="1"/>
  <c r="J207" i="1"/>
  <c r="I207" i="1"/>
  <c r="G207" i="1"/>
  <c r="E207" i="1"/>
  <c r="C207" i="1"/>
  <c r="D208" i="1" s="1"/>
  <c r="J206" i="1"/>
  <c r="I206" i="1"/>
  <c r="G206" i="1"/>
  <c r="E206" i="1"/>
  <c r="C206" i="1"/>
  <c r="J205" i="1"/>
  <c r="I205" i="1"/>
  <c r="G205" i="1"/>
  <c r="E205" i="1"/>
  <c r="C205" i="1"/>
  <c r="J204" i="1"/>
  <c r="I204" i="1"/>
  <c r="G204" i="1"/>
  <c r="E204" i="1"/>
  <c r="C204" i="1"/>
  <c r="D205" i="1" s="1"/>
  <c r="J203" i="1"/>
  <c r="I203" i="1"/>
  <c r="G203" i="1"/>
  <c r="E203" i="1"/>
  <c r="K204" i="1" s="1"/>
  <c r="C203" i="1"/>
  <c r="D204" i="1" s="1"/>
  <c r="J202" i="1"/>
  <c r="I202" i="1"/>
  <c r="G202" i="1"/>
  <c r="E202" i="1"/>
  <c r="C202" i="1"/>
  <c r="J201" i="1"/>
  <c r="I201" i="1"/>
  <c r="G201" i="1"/>
  <c r="E201" i="1"/>
  <c r="C201" i="1"/>
  <c r="J200" i="1"/>
  <c r="I200" i="1"/>
  <c r="G200" i="1"/>
  <c r="E200" i="1"/>
  <c r="C200" i="1"/>
  <c r="J199" i="1"/>
  <c r="I199" i="1"/>
  <c r="G199" i="1"/>
  <c r="E199" i="1"/>
  <c r="C199" i="1"/>
  <c r="D200" i="1" s="1"/>
  <c r="J198" i="1"/>
  <c r="I198" i="1"/>
  <c r="G198" i="1"/>
  <c r="E198" i="1"/>
  <c r="C198" i="1"/>
  <c r="J197" i="1"/>
  <c r="I197" i="1"/>
  <c r="G197" i="1"/>
  <c r="E197" i="1"/>
  <c r="C197" i="1"/>
  <c r="D198" i="1" s="1"/>
  <c r="J196" i="1"/>
  <c r="I196" i="1"/>
  <c r="G196" i="1"/>
  <c r="E196" i="1"/>
  <c r="K197" i="1" s="1"/>
  <c r="C196" i="1"/>
  <c r="J195" i="1"/>
  <c r="I195" i="1"/>
  <c r="G195" i="1"/>
  <c r="E195" i="1"/>
  <c r="F196" i="1" s="1"/>
  <c r="C195" i="1"/>
  <c r="D196" i="1" s="1"/>
  <c r="J194" i="1"/>
  <c r="I194" i="1"/>
  <c r="G194" i="1"/>
  <c r="E194" i="1"/>
  <c r="K195" i="1" s="1"/>
  <c r="C194" i="1"/>
  <c r="J193" i="1"/>
  <c r="I193" i="1"/>
  <c r="G193" i="1"/>
  <c r="E193" i="1"/>
  <c r="C193" i="1"/>
  <c r="D194" i="1" s="1"/>
  <c r="J192" i="1"/>
  <c r="I192" i="1"/>
  <c r="G192" i="1"/>
  <c r="E192" i="1"/>
  <c r="K193" i="1" s="1"/>
  <c r="C192" i="1"/>
  <c r="J191" i="1"/>
  <c r="I191" i="1"/>
  <c r="G191" i="1"/>
  <c r="E191" i="1"/>
  <c r="K192" i="1" s="1"/>
  <c r="C191" i="1"/>
  <c r="J190" i="1"/>
  <c r="I190" i="1"/>
  <c r="G190" i="1"/>
  <c r="E190" i="1"/>
  <c r="C190" i="1"/>
  <c r="J189" i="1"/>
  <c r="I189" i="1"/>
  <c r="G189" i="1"/>
  <c r="E189" i="1"/>
  <c r="K190" i="1" s="1"/>
  <c r="C189" i="1"/>
  <c r="D190" i="1" s="1"/>
  <c r="J188" i="1"/>
  <c r="I188" i="1"/>
  <c r="G188" i="1"/>
  <c r="E188" i="1"/>
  <c r="F189" i="1" s="1"/>
  <c r="C188" i="1"/>
  <c r="D189" i="1" s="1"/>
  <c r="J187" i="1"/>
  <c r="I187" i="1"/>
  <c r="G187" i="1"/>
  <c r="E187" i="1"/>
  <c r="K188" i="1" s="1"/>
  <c r="C187" i="1"/>
  <c r="J186" i="1"/>
  <c r="I186" i="1"/>
  <c r="G186" i="1"/>
  <c r="E186" i="1"/>
  <c r="C186" i="1"/>
  <c r="D187" i="1" s="1"/>
  <c r="J185" i="1"/>
  <c r="I185" i="1"/>
  <c r="G185" i="1"/>
  <c r="E185" i="1"/>
  <c r="K186" i="1" s="1"/>
  <c r="C185" i="1"/>
  <c r="D186" i="1" s="1"/>
  <c r="J184" i="1"/>
  <c r="I184" i="1"/>
  <c r="G184" i="1"/>
  <c r="E184" i="1"/>
  <c r="F185" i="1" s="1"/>
  <c r="C184" i="1"/>
  <c r="D185" i="1" s="1"/>
  <c r="J183" i="1"/>
  <c r="I183" i="1"/>
  <c r="G183" i="1"/>
  <c r="E183" i="1"/>
  <c r="K184" i="1" s="1"/>
  <c r="C183" i="1"/>
  <c r="J182" i="1"/>
  <c r="I182" i="1"/>
  <c r="G182" i="1"/>
  <c r="E182" i="1"/>
  <c r="C182" i="1"/>
  <c r="D183" i="1" s="1"/>
  <c r="J181" i="1"/>
  <c r="I181" i="1"/>
  <c r="G181" i="1"/>
  <c r="E181" i="1"/>
  <c r="K182" i="1" s="1"/>
  <c r="C181" i="1"/>
  <c r="D182" i="1" s="1"/>
  <c r="J180" i="1"/>
  <c r="I180" i="1"/>
  <c r="G180" i="1"/>
  <c r="E180" i="1"/>
  <c r="F181" i="1" s="1"/>
  <c r="C180" i="1"/>
  <c r="D181" i="1" s="1"/>
  <c r="J179" i="1"/>
  <c r="I179" i="1"/>
  <c r="G179" i="1"/>
  <c r="E179" i="1"/>
  <c r="K180" i="1" s="1"/>
  <c r="C179" i="1"/>
  <c r="J178" i="1"/>
  <c r="I178" i="1"/>
  <c r="G178" i="1"/>
  <c r="E178" i="1"/>
  <c r="C178" i="1"/>
  <c r="D179" i="1" s="1"/>
  <c r="J177" i="1"/>
  <c r="I177" i="1"/>
  <c r="G177" i="1"/>
  <c r="E177" i="1"/>
  <c r="K178" i="1" s="1"/>
  <c r="C177" i="1"/>
  <c r="D178" i="1" s="1"/>
  <c r="J176" i="1"/>
  <c r="I176" i="1"/>
  <c r="G176" i="1"/>
  <c r="E176" i="1"/>
  <c r="F177" i="1" s="1"/>
  <c r="C176" i="1"/>
  <c r="D177" i="1" s="1"/>
  <c r="J175" i="1"/>
  <c r="I175" i="1"/>
  <c r="G175" i="1"/>
  <c r="E175" i="1"/>
  <c r="K176" i="1" s="1"/>
  <c r="C175" i="1"/>
  <c r="J174" i="1"/>
  <c r="I174" i="1"/>
  <c r="G174" i="1"/>
  <c r="E174" i="1"/>
  <c r="C174" i="1"/>
  <c r="D175" i="1" s="1"/>
  <c r="J173" i="1"/>
  <c r="I173" i="1"/>
  <c r="G173" i="1"/>
  <c r="E173" i="1"/>
  <c r="K174" i="1" s="1"/>
  <c r="C173" i="1"/>
  <c r="D174" i="1" s="1"/>
  <c r="J172" i="1"/>
  <c r="I172" i="1"/>
  <c r="G172" i="1"/>
  <c r="E172" i="1"/>
  <c r="C172" i="1"/>
  <c r="D173" i="1" s="1"/>
  <c r="J171" i="1"/>
  <c r="I171" i="1"/>
  <c r="G171" i="1"/>
  <c r="E171" i="1"/>
  <c r="C171" i="1"/>
  <c r="J170" i="1"/>
  <c r="I170" i="1"/>
  <c r="G170" i="1"/>
  <c r="E170" i="1"/>
  <c r="C170" i="1"/>
  <c r="D171" i="1" s="1"/>
  <c r="J169" i="1"/>
  <c r="I169" i="1"/>
  <c r="G169" i="1"/>
  <c r="E169" i="1"/>
  <c r="K170" i="1" s="1"/>
  <c r="C169" i="1"/>
  <c r="D170" i="1" s="1"/>
  <c r="J168" i="1"/>
  <c r="I168" i="1"/>
  <c r="G168" i="1"/>
  <c r="E168" i="1"/>
  <c r="C168" i="1"/>
  <c r="D169" i="1" s="1"/>
  <c r="J167" i="1"/>
  <c r="I167" i="1"/>
  <c r="G167" i="1"/>
  <c r="E167" i="1"/>
  <c r="K168" i="1" s="1"/>
  <c r="C167" i="1"/>
  <c r="J166" i="1"/>
  <c r="I166" i="1"/>
  <c r="G166" i="1"/>
  <c r="E166" i="1"/>
  <c r="C166" i="1"/>
  <c r="J165" i="1"/>
  <c r="I165" i="1"/>
  <c r="G165" i="1"/>
  <c r="E165" i="1"/>
  <c r="K166" i="1" s="1"/>
  <c r="C165" i="1"/>
  <c r="D166" i="1" s="1"/>
  <c r="J164" i="1"/>
  <c r="I164" i="1"/>
  <c r="G164" i="1"/>
  <c r="E164" i="1"/>
  <c r="C164" i="1"/>
  <c r="J163" i="1"/>
  <c r="I163" i="1"/>
  <c r="G163" i="1"/>
  <c r="E163" i="1"/>
  <c r="K164" i="1" s="1"/>
  <c r="C163" i="1"/>
  <c r="J162" i="1"/>
  <c r="I162" i="1"/>
  <c r="G162" i="1"/>
  <c r="E162" i="1"/>
  <c r="C162" i="1"/>
  <c r="D163" i="1" s="1"/>
  <c r="J161" i="1"/>
  <c r="I161" i="1"/>
  <c r="G161" i="1"/>
  <c r="E161" i="1"/>
  <c r="K162" i="1" s="1"/>
  <c r="C161" i="1"/>
  <c r="D162" i="1" s="1"/>
  <c r="J160" i="1"/>
  <c r="I160" i="1"/>
  <c r="G160" i="1"/>
  <c r="E160" i="1"/>
  <c r="C160" i="1"/>
  <c r="D161" i="1" s="1"/>
  <c r="J159" i="1"/>
  <c r="I159" i="1"/>
  <c r="G159" i="1"/>
  <c r="E159" i="1"/>
  <c r="K160" i="1" s="1"/>
  <c r="C159" i="1"/>
  <c r="J158" i="1"/>
  <c r="I158" i="1"/>
  <c r="G158" i="1"/>
  <c r="E158" i="1"/>
  <c r="C158" i="1"/>
  <c r="J157" i="1"/>
  <c r="I157" i="1"/>
  <c r="G157" i="1"/>
  <c r="E157" i="1"/>
  <c r="K158" i="1" s="1"/>
  <c r="C157" i="1"/>
  <c r="D158" i="1" s="1"/>
  <c r="J156" i="1"/>
  <c r="I156" i="1"/>
  <c r="G156" i="1"/>
  <c r="E156" i="1"/>
  <c r="C156" i="1"/>
  <c r="J155" i="1"/>
  <c r="I155" i="1"/>
  <c r="G155" i="1"/>
  <c r="E155" i="1"/>
  <c r="K156" i="1" s="1"/>
  <c r="C155" i="1"/>
  <c r="J154" i="1"/>
  <c r="I154" i="1"/>
  <c r="G154" i="1"/>
  <c r="E154" i="1"/>
  <c r="C154" i="1"/>
  <c r="D155" i="1" s="1"/>
  <c r="J153" i="1"/>
  <c r="I153" i="1"/>
  <c r="G153" i="1"/>
  <c r="E153" i="1"/>
  <c r="K154" i="1" s="1"/>
  <c r="C153" i="1"/>
  <c r="D154" i="1" s="1"/>
  <c r="J152" i="1"/>
  <c r="I152" i="1"/>
  <c r="G152" i="1"/>
  <c r="E152" i="1"/>
  <c r="C152" i="1"/>
  <c r="D153" i="1" s="1"/>
  <c r="J151" i="1"/>
  <c r="I151" i="1"/>
  <c r="G151" i="1"/>
  <c r="E151" i="1"/>
  <c r="C151" i="1"/>
  <c r="J150" i="1"/>
  <c r="I150" i="1"/>
  <c r="G150" i="1"/>
  <c r="E150" i="1"/>
  <c r="C150" i="1"/>
  <c r="D151" i="1" s="1"/>
  <c r="J149" i="1"/>
  <c r="I149" i="1"/>
  <c r="G149" i="1"/>
  <c r="E149" i="1"/>
  <c r="C149" i="1"/>
  <c r="D150" i="1" s="1"/>
  <c r="J148" i="1"/>
  <c r="I148" i="1"/>
  <c r="G148" i="1"/>
  <c r="E148" i="1"/>
  <c r="C148" i="1"/>
  <c r="D149" i="1" s="1"/>
  <c r="J147" i="1"/>
  <c r="I147" i="1"/>
  <c r="G147" i="1"/>
  <c r="E147" i="1"/>
  <c r="C147" i="1"/>
  <c r="J146" i="1"/>
  <c r="I146" i="1"/>
  <c r="G146" i="1"/>
  <c r="E146" i="1"/>
  <c r="C146" i="1"/>
  <c r="D147" i="1" s="1"/>
  <c r="J145" i="1"/>
  <c r="I145" i="1"/>
  <c r="G145" i="1"/>
  <c r="E145" i="1"/>
  <c r="C145" i="1"/>
  <c r="D146" i="1" s="1"/>
  <c r="J144" i="1"/>
  <c r="I144" i="1"/>
  <c r="G144" i="1"/>
  <c r="E144" i="1"/>
  <c r="C144" i="1"/>
  <c r="D145" i="1" s="1"/>
  <c r="J143" i="1"/>
  <c r="I143" i="1"/>
  <c r="G143" i="1"/>
  <c r="E143" i="1"/>
  <c r="C143" i="1"/>
  <c r="J142" i="1"/>
  <c r="I142" i="1"/>
  <c r="G142" i="1"/>
  <c r="E142" i="1"/>
  <c r="C142" i="1"/>
  <c r="D143" i="1" s="1"/>
  <c r="J141" i="1"/>
  <c r="I141" i="1"/>
  <c r="G141" i="1"/>
  <c r="E141" i="1"/>
  <c r="C141" i="1"/>
  <c r="D142" i="1" s="1"/>
  <c r="J140" i="1"/>
  <c r="I140" i="1"/>
  <c r="G140" i="1"/>
  <c r="E140" i="1"/>
  <c r="C140" i="1"/>
  <c r="D141" i="1" s="1"/>
  <c r="J139" i="1"/>
  <c r="I139" i="1"/>
  <c r="G139" i="1"/>
  <c r="E139" i="1"/>
  <c r="C139" i="1"/>
  <c r="J138" i="1"/>
  <c r="I138" i="1"/>
  <c r="G138" i="1"/>
  <c r="E138" i="1"/>
  <c r="C138" i="1"/>
  <c r="D139" i="1" s="1"/>
  <c r="J137" i="1"/>
  <c r="I137" i="1"/>
  <c r="G137" i="1"/>
  <c r="E137" i="1"/>
  <c r="C137" i="1"/>
  <c r="D138" i="1" s="1"/>
  <c r="J136" i="1"/>
  <c r="I136" i="1"/>
  <c r="G136" i="1"/>
  <c r="E136" i="1"/>
  <c r="C136" i="1"/>
  <c r="D137" i="1" s="1"/>
  <c r="J135" i="1"/>
  <c r="I135" i="1"/>
  <c r="G135" i="1"/>
  <c r="E135" i="1"/>
  <c r="C135" i="1"/>
  <c r="J134" i="1"/>
  <c r="I134" i="1"/>
  <c r="G134" i="1"/>
  <c r="E134" i="1"/>
  <c r="C134" i="1"/>
  <c r="J133" i="1"/>
  <c r="I133" i="1"/>
  <c r="G133" i="1"/>
  <c r="E133" i="1"/>
  <c r="C133" i="1"/>
  <c r="D134" i="1" s="1"/>
  <c r="J132" i="1"/>
  <c r="I132" i="1"/>
  <c r="G132" i="1"/>
  <c r="E132" i="1"/>
  <c r="C132" i="1"/>
  <c r="J131" i="1"/>
  <c r="I131" i="1"/>
  <c r="G131" i="1"/>
  <c r="E131" i="1"/>
  <c r="C131" i="1"/>
  <c r="J130" i="1"/>
  <c r="I130" i="1"/>
  <c r="G130" i="1"/>
  <c r="E130" i="1"/>
  <c r="C130" i="1"/>
  <c r="J129" i="1"/>
  <c r="I129" i="1"/>
  <c r="G129" i="1"/>
  <c r="E129" i="1"/>
  <c r="K130" i="1" s="1"/>
  <c r="C129" i="1"/>
  <c r="D130" i="1" s="1"/>
  <c r="J128" i="1"/>
  <c r="I128" i="1"/>
  <c r="G128" i="1"/>
  <c r="E128" i="1"/>
  <c r="F129" i="1" s="1"/>
  <c r="C128" i="1"/>
  <c r="J127" i="1"/>
  <c r="I127" i="1"/>
  <c r="G127" i="1"/>
  <c r="E127" i="1"/>
  <c r="C127" i="1"/>
  <c r="D128" i="1" s="1"/>
  <c r="J126" i="1"/>
  <c r="I126" i="1"/>
  <c r="G126" i="1"/>
  <c r="E126" i="1"/>
  <c r="F127" i="1" s="1"/>
  <c r="C126" i="1"/>
  <c r="D127" i="1" s="1"/>
  <c r="J125" i="1"/>
  <c r="I125" i="1"/>
  <c r="G125" i="1"/>
  <c r="E125" i="1"/>
  <c r="C125" i="1"/>
  <c r="J124" i="1"/>
  <c r="I124" i="1"/>
  <c r="G124" i="1"/>
  <c r="E124" i="1"/>
  <c r="F125" i="1" s="1"/>
  <c r="C124" i="1"/>
  <c r="D125" i="1" s="1"/>
  <c r="J123" i="1"/>
  <c r="I123" i="1"/>
  <c r="G123" i="1"/>
  <c r="E123" i="1"/>
  <c r="K124" i="1" s="1"/>
  <c r="C123" i="1"/>
  <c r="J122" i="1"/>
  <c r="I122" i="1"/>
  <c r="G122" i="1"/>
  <c r="E122" i="1"/>
  <c r="C122" i="1"/>
  <c r="D123" i="1" s="1"/>
  <c r="J121" i="1"/>
  <c r="I121" i="1"/>
  <c r="G121" i="1"/>
  <c r="E121" i="1"/>
  <c r="K122" i="1" s="1"/>
  <c r="C121" i="1"/>
  <c r="D122" i="1" s="1"/>
  <c r="J120" i="1"/>
  <c r="I120" i="1"/>
  <c r="G120" i="1"/>
  <c r="E120" i="1"/>
  <c r="F121" i="1" s="1"/>
  <c r="C120" i="1"/>
  <c r="J119" i="1"/>
  <c r="I119" i="1"/>
  <c r="G119" i="1"/>
  <c r="E119" i="1"/>
  <c r="C119" i="1"/>
  <c r="D120" i="1" s="1"/>
  <c r="J118" i="1"/>
  <c r="I118" i="1"/>
  <c r="G118" i="1"/>
  <c r="E118" i="1"/>
  <c r="F119" i="1" s="1"/>
  <c r="C118" i="1"/>
  <c r="D119" i="1" s="1"/>
  <c r="J117" i="1"/>
  <c r="I117" i="1"/>
  <c r="G117" i="1"/>
  <c r="E117" i="1"/>
  <c r="K118" i="1" s="1"/>
  <c r="C117" i="1"/>
  <c r="J116" i="1"/>
  <c r="I116" i="1"/>
  <c r="G116" i="1"/>
  <c r="E116" i="1"/>
  <c r="C116" i="1"/>
  <c r="D117" i="1" s="1"/>
  <c r="J115" i="1"/>
  <c r="I115" i="1"/>
  <c r="G115" i="1"/>
  <c r="E115" i="1"/>
  <c r="F116" i="1" s="1"/>
  <c r="C115" i="1"/>
  <c r="D116" i="1" s="1"/>
  <c r="J114" i="1"/>
  <c r="I114" i="1"/>
  <c r="G114" i="1"/>
  <c r="E114" i="1"/>
  <c r="K115" i="1" s="1"/>
  <c r="C114" i="1"/>
  <c r="D115" i="1" s="1"/>
  <c r="J113" i="1"/>
  <c r="I113" i="1"/>
  <c r="G113" i="1"/>
  <c r="E113" i="1"/>
  <c r="F114" i="1" s="1"/>
  <c r="C113" i="1"/>
  <c r="J112" i="1"/>
  <c r="I112" i="1"/>
  <c r="G112" i="1"/>
  <c r="E112" i="1"/>
  <c r="C112" i="1"/>
  <c r="D113" i="1" s="1"/>
  <c r="J111" i="1"/>
  <c r="I111" i="1"/>
  <c r="G111" i="1"/>
  <c r="E111" i="1"/>
  <c r="F112" i="1" s="1"/>
  <c r="C111" i="1"/>
  <c r="D112" i="1" s="1"/>
  <c r="J110" i="1"/>
  <c r="I110" i="1"/>
  <c r="G110" i="1"/>
  <c r="E110" i="1"/>
  <c r="K111" i="1" s="1"/>
  <c r="C110" i="1"/>
  <c r="D111" i="1" s="1"/>
  <c r="J109" i="1"/>
  <c r="I109" i="1"/>
  <c r="G109" i="1"/>
  <c r="E109" i="1"/>
  <c r="F110" i="1" s="1"/>
  <c r="C109" i="1"/>
  <c r="J108" i="1"/>
  <c r="I108" i="1"/>
  <c r="G108" i="1"/>
  <c r="E108" i="1"/>
  <c r="C108" i="1"/>
  <c r="D109" i="1" s="1"/>
  <c r="J107" i="1"/>
  <c r="I107" i="1"/>
  <c r="G107" i="1"/>
  <c r="E107" i="1"/>
  <c r="F108" i="1" s="1"/>
  <c r="C107" i="1"/>
  <c r="D108" i="1" s="1"/>
  <c r="J106" i="1"/>
  <c r="I106" i="1"/>
  <c r="G106" i="1"/>
  <c r="E106" i="1"/>
  <c r="K107" i="1" s="1"/>
  <c r="C106" i="1"/>
  <c r="D107" i="1" s="1"/>
  <c r="J105" i="1"/>
  <c r="I105" i="1"/>
  <c r="G105" i="1"/>
  <c r="E105" i="1"/>
  <c r="F106" i="1" s="1"/>
  <c r="C105" i="1"/>
  <c r="J104" i="1"/>
  <c r="I104" i="1"/>
  <c r="G104" i="1"/>
  <c r="E104" i="1"/>
  <c r="C104" i="1"/>
  <c r="D105" i="1" s="1"/>
  <c r="J103" i="1"/>
  <c r="I103" i="1"/>
  <c r="G103" i="1"/>
  <c r="E103" i="1"/>
  <c r="F104" i="1" s="1"/>
  <c r="C103" i="1"/>
  <c r="D104" i="1" s="1"/>
  <c r="J102" i="1"/>
  <c r="I102" i="1"/>
  <c r="G102" i="1"/>
  <c r="E102" i="1"/>
  <c r="K103" i="1" s="1"/>
  <c r="C102" i="1"/>
  <c r="D103" i="1" s="1"/>
  <c r="J101" i="1"/>
  <c r="I101" i="1"/>
  <c r="G101" i="1"/>
  <c r="E101" i="1"/>
  <c r="F102" i="1" s="1"/>
  <c r="C101" i="1"/>
  <c r="J100" i="1"/>
  <c r="I100" i="1"/>
  <c r="G100" i="1"/>
  <c r="E100" i="1"/>
  <c r="C100" i="1"/>
  <c r="D101" i="1" s="1"/>
  <c r="J99" i="1"/>
  <c r="I99" i="1"/>
  <c r="G99" i="1"/>
  <c r="E99" i="1"/>
  <c r="F100" i="1" s="1"/>
  <c r="C99" i="1"/>
  <c r="D100" i="1" s="1"/>
  <c r="J98" i="1"/>
  <c r="I98" i="1"/>
  <c r="G98" i="1"/>
  <c r="E98" i="1"/>
  <c r="K99" i="1" s="1"/>
  <c r="C98" i="1"/>
  <c r="D99" i="1" s="1"/>
  <c r="J97" i="1"/>
  <c r="I97" i="1"/>
  <c r="G97" i="1"/>
  <c r="E97" i="1"/>
  <c r="F98" i="1" s="1"/>
  <c r="C97" i="1"/>
  <c r="J96" i="1"/>
  <c r="I96" i="1"/>
  <c r="G96" i="1"/>
  <c r="E96" i="1"/>
  <c r="C96" i="1"/>
  <c r="D97" i="1" s="1"/>
  <c r="J95" i="1"/>
  <c r="I95" i="1"/>
  <c r="G95" i="1"/>
  <c r="E95" i="1"/>
  <c r="F96" i="1" s="1"/>
  <c r="C95" i="1"/>
  <c r="D96" i="1" s="1"/>
  <c r="J94" i="1"/>
  <c r="I94" i="1"/>
  <c r="G94" i="1"/>
  <c r="E94" i="1"/>
  <c r="K95" i="1" s="1"/>
  <c r="C94" i="1"/>
  <c r="D95" i="1" s="1"/>
  <c r="J93" i="1"/>
  <c r="I93" i="1"/>
  <c r="G93" i="1"/>
  <c r="E93" i="1"/>
  <c r="F94" i="1" s="1"/>
  <c r="C93" i="1"/>
  <c r="J92" i="1"/>
  <c r="I92" i="1"/>
  <c r="G92" i="1"/>
  <c r="E92" i="1"/>
  <c r="C92" i="1"/>
  <c r="D93" i="1" s="1"/>
  <c r="J91" i="1"/>
  <c r="I91" i="1"/>
  <c r="G91" i="1"/>
  <c r="E91" i="1"/>
  <c r="F92" i="1" s="1"/>
  <c r="C91" i="1"/>
  <c r="D92" i="1" s="1"/>
  <c r="J90" i="1"/>
  <c r="I90" i="1"/>
  <c r="G90" i="1"/>
  <c r="E90" i="1"/>
  <c r="K91" i="1" s="1"/>
  <c r="C90" i="1"/>
  <c r="D91" i="1" s="1"/>
  <c r="J89" i="1"/>
  <c r="I89" i="1"/>
  <c r="G89" i="1"/>
  <c r="E89" i="1"/>
  <c r="F90" i="1" s="1"/>
  <c r="C89" i="1"/>
  <c r="J88" i="1"/>
  <c r="I88" i="1"/>
  <c r="G88" i="1"/>
  <c r="E88" i="1"/>
  <c r="C88" i="1"/>
  <c r="D89" i="1" s="1"/>
  <c r="J87" i="1"/>
  <c r="I87" i="1"/>
  <c r="G87" i="1"/>
  <c r="E87" i="1"/>
  <c r="F88" i="1" s="1"/>
  <c r="C87" i="1"/>
  <c r="D88" i="1" s="1"/>
  <c r="J86" i="1"/>
  <c r="I86" i="1"/>
  <c r="G86" i="1"/>
  <c r="E86" i="1"/>
  <c r="K87" i="1" s="1"/>
  <c r="C86" i="1"/>
  <c r="D87" i="1" s="1"/>
  <c r="J85" i="1"/>
  <c r="I85" i="1"/>
  <c r="G85" i="1"/>
  <c r="E85" i="1"/>
  <c r="F86" i="1" s="1"/>
  <c r="C85" i="1"/>
  <c r="J84" i="1"/>
  <c r="I84" i="1"/>
  <c r="G84" i="1"/>
  <c r="E84" i="1"/>
  <c r="C84" i="1"/>
  <c r="D85" i="1" s="1"/>
  <c r="J83" i="1"/>
  <c r="I83" i="1"/>
  <c r="G83" i="1"/>
  <c r="E83" i="1"/>
  <c r="F84" i="1" s="1"/>
  <c r="C83" i="1"/>
  <c r="D84" i="1" s="1"/>
  <c r="J82" i="1"/>
  <c r="I82" i="1"/>
  <c r="G82" i="1"/>
  <c r="E82" i="1"/>
  <c r="K83" i="1" s="1"/>
  <c r="C82" i="1"/>
  <c r="D83" i="1" s="1"/>
  <c r="J81" i="1"/>
  <c r="I81" i="1"/>
  <c r="G81" i="1"/>
  <c r="E81" i="1"/>
  <c r="F82" i="1" s="1"/>
  <c r="C81" i="1"/>
  <c r="J80" i="1"/>
  <c r="I80" i="1"/>
  <c r="G80" i="1"/>
  <c r="E80" i="1"/>
  <c r="C80" i="1"/>
  <c r="D81" i="1" s="1"/>
  <c r="J79" i="1"/>
  <c r="I79" i="1"/>
  <c r="G79" i="1"/>
  <c r="E79" i="1"/>
  <c r="F80" i="1" s="1"/>
  <c r="C79" i="1"/>
  <c r="D80" i="1" s="1"/>
  <c r="J78" i="1"/>
  <c r="I78" i="1"/>
  <c r="G78" i="1"/>
  <c r="E78" i="1"/>
  <c r="K79" i="1" s="1"/>
  <c r="C78" i="1"/>
  <c r="D79" i="1" s="1"/>
  <c r="J77" i="1"/>
  <c r="I77" i="1"/>
  <c r="G77" i="1"/>
  <c r="E77" i="1"/>
  <c r="F78" i="1" s="1"/>
  <c r="C77" i="1"/>
  <c r="J76" i="1"/>
  <c r="I76" i="1"/>
  <c r="G76" i="1"/>
  <c r="E76" i="1"/>
  <c r="C76" i="1"/>
  <c r="D77" i="1" s="1"/>
  <c r="J75" i="1"/>
  <c r="I75" i="1"/>
  <c r="G75" i="1"/>
  <c r="E75" i="1"/>
  <c r="F76" i="1" s="1"/>
  <c r="C75" i="1"/>
  <c r="D76" i="1" s="1"/>
  <c r="J74" i="1"/>
  <c r="I74" i="1"/>
  <c r="G74" i="1"/>
  <c r="E74" i="1"/>
  <c r="K75" i="1" s="1"/>
  <c r="C74" i="1"/>
  <c r="D75" i="1" s="1"/>
  <c r="J73" i="1"/>
  <c r="I73" i="1"/>
  <c r="G73" i="1"/>
  <c r="E73" i="1"/>
  <c r="F74" i="1" s="1"/>
  <c r="C73" i="1"/>
  <c r="J72" i="1"/>
  <c r="I72" i="1"/>
  <c r="G72" i="1"/>
  <c r="E72" i="1"/>
  <c r="C72" i="1"/>
  <c r="D73" i="1" s="1"/>
  <c r="J71" i="1"/>
  <c r="I71" i="1"/>
  <c r="G71" i="1"/>
  <c r="E71" i="1"/>
  <c r="F72" i="1" s="1"/>
  <c r="C71" i="1"/>
  <c r="D72" i="1" s="1"/>
  <c r="J70" i="1"/>
  <c r="I70" i="1"/>
  <c r="G70" i="1"/>
  <c r="E70" i="1"/>
  <c r="K71" i="1" s="1"/>
  <c r="C70" i="1"/>
  <c r="D71" i="1" s="1"/>
  <c r="J69" i="1"/>
  <c r="I69" i="1"/>
  <c r="G69" i="1"/>
  <c r="E69" i="1"/>
  <c r="F70" i="1" s="1"/>
  <c r="C69" i="1"/>
  <c r="J68" i="1"/>
  <c r="I68" i="1"/>
  <c r="G68" i="1"/>
  <c r="E68" i="1"/>
  <c r="C68" i="1"/>
  <c r="J67" i="1"/>
  <c r="I67" i="1"/>
  <c r="G67" i="1"/>
  <c r="E67" i="1"/>
  <c r="C67" i="1"/>
  <c r="D68" i="1" s="1"/>
  <c r="J66" i="1"/>
  <c r="I66" i="1"/>
  <c r="G66" i="1"/>
  <c r="E66" i="1"/>
  <c r="K67" i="1" s="1"/>
  <c r="C66" i="1"/>
  <c r="D67" i="1" s="1"/>
  <c r="J65" i="1"/>
  <c r="I65" i="1"/>
  <c r="G65" i="1"/>
  <c r="E65" i="1"/>
  <c r="F66" i="1" s="1"/>
  <c r="C65" i="1"/>
  <c r="J64" i="1"/>
  <c r="I64" i="1"/>
  <c r="G64" i="1"/>
  <c r="E64" i="1"/>
  <c r="C64" i="1"/>
  <c r="J63" i="1"/>
  <c r="I63" i="1"/>
  <c r="G63" i="1"/>
  <c r="E63" i="1"/>
  <c r="C63" i="1"/>
  <c r="D64" i="1" s="1"/>
  <c r="J62" i="1"/>
  <c r="I62" i="1"/>
  <c r="G62" i="1"/>
  <c r="E62" i="1"/>
  <c r="K63" i="1" s="1"/>
  <c r="C62" i="1"/>
  <c r="D63" i="1" s="1"/>
  <c r="J61" i="1"/>
  <c r="I61" i="1"/>
  <c r="G61" i="1"/>
  <c r="E61" i="1"/>
  <c r="F62" i="1" s="1"/>
  <c r="C61" i="1"/>
  <c r="J60" i="1"/>
  <c r="I60" i="1"/>
  <c r="G60" i="1"/>
  <c r="E60" i="1"/>
  <c r="C60" i="1"/>
  <c r="J59" i="1"/>
  <c r="I59" i="1"/>
  <c r="G59" i="1"/>
  <c r="E59" i="1"/>
  <c r="C59" i="1"/>
  <c r="D60" i="1" s="1"/>
  <c r="J58" i="1"/>
  <c r="I58" i="1"/>
  <c r="G58" i="1"/>
  <c r="E58" i="1"/>
  <c r="K59" i="1" s="1"/>
  <c r="C58" i="1"/>
  <c r="D59" i="1" s="1"/>
  <c r="J57" i="1"/>
  <c r="I57" i="1"/>
  <c r="G57" i="1"/>
  <c r="E57" i="1"/>
  <c r="F58" i="1" s="1"/>
  <c r="C57" i="1"/>
  <c r="J56" i="1"/>
  <c r="I56" i="1"/>
  <c r="G56" i="1"/>
  <c r="E56" i="1"/>
  <c r="C56" i="1"/>
  <c r="J55" i="1"/>
  <c r="I55" i="1"/>
  <c r="G55" i="1"/>
  <c r="E55" i="1"/>
  <c r="C55" i="1"/>
  <c r="D56" i="1" s="1"/>
  <c r="J54" i="1"/>
  <c r="I54" i="1"/>
  <c r="G54" i="1"/>
  <c r="E54" i="1"/>
  <c r="K55" i="1" s="1"/>
  <c r="C54" i="1"/>
  <c r="D55" i="1" s="1"/>
  <c r="J53" i="1"/>
  <c r="I53" i="1"/>
  <c r="G53" i="1"/>
  <c r="E53" i="1"/>
  <c r="F54" i="1" s="1"/>
  <c r="C53" i="1"/>
  <c r="J52" i="1"/>
  <c r="I52" i="1"/>
  <c r="G52" i="1"/>
  <c r="E52" i="1"/>
  <c r="C52" i="1"/>
  <c r="J51" i="1"/>
  <c r="I51" i="1"/>
  <c r="G51" i="1"/>
  <c r="E51" i="1"/>
  <c r="C51" i="1"/>
  <c r="D52" i="1" s="1"/>
  <c r="J50" i="1"/>
  <c r="I50" i="1"/>
  <c r="G50" i="1"/>
  <c r="E50" i="1"/>
  <c r="K51" i="1" s="1"/>
  <c r="C50" i="1"/>
  <c r="D51" i="1" s="1"/>
  <c r="J49" i="1"/>
  <c r="I49" i="1"/>
  <c r="G49" i="1"/>
  <c r="E49" i="1"/>
  <c r="F50" i="1" s="1"/>
  <c r="C49" i="1"/>
  <c r="J48" i="1"/>
  <c r="I48" i="1"/>
  <c r="G48" i="1"/>
  <c r="E48" i="1"/>
  <c r="C48" i="1"/>
  <c r="J47" i="1"/>
  <c r="I47" i="1"/>
  <c r="G47" i="1"/>
  <c r="E47" i="1"/>
  <c r="C47" i="1"/>
  <c r="D48" i="1" s="1"/>
  <c r="J46" i="1"/>
  <c r="I46" i="1"/>
  <c r="G46" i="1"/>
  <c r="E46" i="1"/>
  <c r="K47" i="1" s="1"/>
  <c r="C46" i="1"/>
  <c r="D47" i="1" s="1"/>
  <c r="J45" i="1"/>
  <c r="I45" i="1"/>
  <c r="G45" i="1"/>
  <c r="E45" i="1"/>
  <c r="F46" i="1" s="1"/>
  <c r="C45" i="1"/>
  <c r="J44" i="1"/>
  <c r="I44" i="1"/>
  <c r="G44" i="1"/>
  <c r="E44" i="1"/>
  <c r="C44" i="1"/>
  <c r="J43" i="1"/>
  <c r="I43" i="1"/>
  <c r="G43" i="1"/>
  <c r="E43" i="1"/>
  <c r="C43" i="1"/>
  <c r="D44" i="1" s="1"/>
  <c r="J42" i="1"/>
  <c r="I42" i="1"/>
  <c r="G42" i="1"/>
  <c r="E42" i="1"/>
  <c r="K43" i="1" s="1"/>
  <c r="C42" i="1"/>
  <c r="D43" i="1" s="1"/>
  <c r="J41" i="1"/>
  <c r="I41" i="1"/>
  <c r="G41" i="1"/>
  <c r="E41" i="1"/>
  <c r="F42" i="1" s="1"/>
  <c r="C41" i="1"/>
  <c r="J40" i="1"/>
  <c r="I40" i="1"/>
  <c r="G40" i="1"/>
  <c r="E40" i="1"/>
  <c r="C40" i="1"/>
  <c r="J39" i="1"/>
  <c r="I39" i="1"/>
  <c r="G39" i="1"/>
  <c r="E39" i="1"/>
  <c r="C39" i="1"/>
  <c r="D40" i="1" s="1"/>
  <c r="J38" i="1"/>
  <c r="I38" i="1"/>
  <c r="G38" i="1"/>
  <c r="E38" i="1"/>
  <c r="K39" i="1" s="1"/>
  <c r="C38" i="1"/>
  <c r="D39" i="1" s="1"/>
  <c r="J37" i="1"/>
  <c r="I37" i="1"/>
  <c r="G37" i="1"/>
  <c r="E37" i="1"/>
  <c r="F38" i="1" s="1"/>
  <c r="C37" i="1"/>
  <c r="J36" i="1"/>
  <c r="I36" i="1"/>
  <c r="G36" i="1"/>
  <c r="E36" i="1"/>
  <c r="C36" i="1"/>
  <c r="J35" i="1"/>
  <c r="I35" i="1"/>
  <c r="G35" i="1"/>
  <c r="E35" i="1"/>
  <c r="C35" i="1"/>
  <c r="D36" i="1" s="1"/>
  <c r="J34" i="1"/>
  <c r="I34" i="1"/>
  <c r="G34" i="1"/>
  <c r="E34" i="1"/>
  <c r="K35" i="1" s="1"/>
  <c r="C34" i="1"/>
  <c r="D35" i="1" s="1"/>
  <c r="J33" i="1"/>
  <c r="I33" i="1"/>
  <c r="G33" i="1"/>
  <c r="E33" i="1"/>
  <c r="F34" i="1" s="1"/>
  <c r="C33" i="1"/>
  <c r="J32" i="1"/>
  <c r="I32" i="1"/>
  <c r="G32" i="1"/>
  <c r="E32" i="1"/>
  <c r="C32" i="1"/>
  <c r="J31" i="1"/>
  <c r="I31" i="1"/>
  <c r="G31" i="1"/>
  <c r="E31" i="1"/>
  <c r="C31" i="1"/>
  <c r="D32" i="1" s="1"/>
  <c r="J30" i="1"/>
  <c r="I30" i="1"/>
  <c r="G30" i="1"/>
  <c r="E30" i="1"/>
  <c r="K31" i="1" s="1"/>
  <c r="C30" i="1"/>
  <c r="D31" i="1" s="1"/>
  <c r="J29" i="1"/>
  <c r="I29" i="1"/>
  <c r="G29" i="1"/>
  <c r="E29" i="1"/>
  <c r="F30" i="1" s="1"/>
  <c r="C29" i="1"/>
  <c r="J28" i="1"/>
  <c r="I28" i="1"/>
  <c r="G28" i="1"/>
  <c r="E28" i="1"/>
  <c r="C28" i="1"/>
  <c r="J27" i="1"/>
  <c r="I27" i="1"/>
  <c r="G27" i="1"/>
  <c r="E27" i="1"/>
  <c r="C27" i="1"/>
  <c r="D28" i="1" s="1"/>
  <c r="J26" i="1"/>
  <c r="I26" i="1"/>
  <c r="G26" i="1"/>
  <c r="E26" i="1"/>
  <c r="K27" i="1" s="1"/>
  <c r="C26" i="1"/>
  <c r="D27" i="1" s="1"/>
  <c r="J25" i="1"/>
  <c r="I25" i="1"/>
  <c r="G25" i="1"/>
  <c r="E25" i="1"/>
  <c r="F26" i="1" s="1"/>
  <c r="C25" i="1"/>
  <c r="J24" i="1"/>
  <c r="I24" i="1"/>
  <c r="G24" i="1"/>
  <c r="E24" i="1"/>
  <c r="C24" i="1"/>
  <c r="J23" i="1"/>
  <c r="I23" i="1"/>
  <c r="G23" i="1"/>
  <c r="E23" i="1"/>
  <c r="C23" i="1"/>
  <c r="D24" i="1" s="1"/>
  <c r="J22" i="1"/>
  <c r="I22" i="1"/>
  <c r="G22" i="1"/>
  <c r="E22" i="1"/>
  <c r="K23" i="1" s="1"/>
  <c r="C22" i="1"/>
  <c r="D23" i="1" s="1"/>
  <c r="J21" i="1"/>
  <c r="I21" i="1"/>
  <c r="G21" i="1"/>
  <c r="E21" i="1"/>
  <c r="F22" i="1" s="1"/>
  <c r="C21" i="1"/>
  <c r="J20" i="1"/>
  <c r="I20" i="1"/>
  <c r="G20" i="1"/>
  <c r="E20" i="1"/>
  <c r="C20" i="1"/>
  <c r="J19" i="1"/>
  <c r="I19" i="1"/>
  <c r="G19" i="1"/>
  <c r="E19" i="1"/>
  <c r="C19" i="1"/>
  <c r="D20" i="1" s="1"/>
  <c r="J18" i="1"/>
  <c r="I18" i="1"/>
  <c r="G18" i="1"/>
  <c r="E18" i="1"/>
  <c r="K19" i="1" s="1"/>
  <c r="C18" i="1"/>
  <c r="D19" i="1" s="1"/>
  <c r="J17" i="1"/>
  <c r="I17" i="1"/>
  <c r="G17" i="1"/>
  <c r="E17" i="1"/>
  <c r="F18" i="1" s="1"/>
  <c r="C17" i="1"/>
  <c r="J16" i="1"/>
  <c r="I16" i="1"/>
  <c r="G16" i="1"/>
  <c r="E16" i="1"/>
  <c r="C16" i="1"/>
  <c r="J15" i="1"/>
  <c r="I15" i="1"/>
  <c r="G15" i="1"/>
  <c r="E15" i="1"/>
  <c r="C15" i="1"/>
  <c r="D16" i="1" s="1"/>
  <c r="J14" i="1"/>
  <c r="I14" i="1"/>
  <c r="G14" i="1"/>
  <c r="E14" i="1"/>
  <c r="K15" i="1" s="1"/>
  <c r="C14" i="1"/>
  <c r="D15" i="1" s="1"/>
  <c r="J13" i="1"/>
  <c r="I13" i="1"/>
  <c r="G13" i="1"/>
  <c r="E13" i="1"/>
  <c r="F14" i="1" s="1"/>
  <c r="C13" i="1"/>
  <c r="J12" i="1"/>
  <c r="I12" i="1"/>
  <c r="G12" i="1"/>
  <c r="E12" i="1"/>
  <c r="K13" i="1" s="1"/>
  <c r="C12" i="1"/>
  <c r="J11" i="1"/>
  <c r="I11" i="1"/>
  <c r="G11" i="1"/>
  <c r="E11" i="1"/>
  <c r="F12" i="1" s="1"/>
  <c r="C11" i="1"/>
  <c r="D12" i="1" s="1"/>
  <c r="J10" i="1"/>
  <c r="I10" i="1"/>
  <c r="G10" i="1"/>
  <c r="E10" i="1"/>
  <c r="K11" i="1" s="1"/>
  <c r="C10" i="1"/>
  <c r="D11" i="1" s="1"/>
  <c r="J9" i="1"/>
  <c r="I9" i="1"/>
  <c r="G9" i="1"/>
  <c r="E9" i="1"/>
  <c r="F10" i="1" s="1"/>
  <c r="C9" i="1"/>
  <c r="J8" i="1"/>
  <c r="I8" i="1"/>
  <c r="G8" i="1"/>
  <c r="E8" i="1"/>
  <c r="K9" i="1" s="1"/>
  <c r="C8" i="1"/>
  <c r="J7" i="1"/>
  <c r="I7" i="1"/>
  <c r="G7" i="1"/>
  <c r="E7" i="1"/>
  <c r="F8" i="1" s="1"/>
  <c r="C7" i="1"/>
  <c r="D8" i="1" s="1"/>
  <c r="J6" i="1"/>
  <c r="I6" i="1"/>
  <c r="G6" i="1"/>
  <c r="E6" i="1"/>
  <c r="K7" i="1" s="1"/>
  <c r="C6" i="1"/>
  <c r="D7" i="1" s="1"/>
  <c r="J5" i="1"/>
  <c r="I5" i="1"/>
  <c r="G5" i="1"/>
  <c r="E5" i="1"/>
  <c r="F6" i="1" s="1"/>
  <c r="C5" i="1"/>
  <c r="D6" i="1" s="1"/>
  <c r="J4" i="1"/>
  <c r="I4" i="1"/>
  <c r="G4" i="1"/>
  <c r="E4" i="1"/>
  <c r="K5" i="1" s="1"/>
  <c r="C4" i="1"/>
  <c r="D5" i="1" s="1"/>
  <c r="J3" i="1"/>
  <c r="I3" i="1"/>
  <c r="G3" i="1"/>
  <c r="F3" i="1"/>
  <c r="E3" i="1"/>
  <c r="K4" i="1" s="1"/>
  <c r="C3" i="1"/>
  <c r="D4" i="1" s="1"/>
  <c r="J2" i="1"/>
  <c r="I2" i="1"/>
  <c r="G2" i="1"/>
  <c r="E2" i="1"/>
  <c r="C2" i="1"/>
  <c r="D2" i="1" s="1"/>
  <c r="D9" i="1" l="1"/>
  <c r="D13" i="1"/>
  <c r="F16" i="1"/>
  <c r="H524" i="1" a="1"/>
  <c r="H524" i="1" s="1"/>
  <c r="D17" i="1"/>
  <c r="F20" i="1"/>
  <c r="D21" i="1"/>
  <c r="F24" i="1"/>
  <c r="D25" i="1"/>
  <c r="F28" i="1"/>
  <c r="D29" i="1"/>
  <c r="F32" i="1"/>
  <c r="D33" i="1"/>
  <c r="F36" i="1"/>
  <c r="D37" i="1"/>
  <c r="F40" i="1"/>
  <c r="D41" i="1"/>
  <c r="F44" i="1"/>
  <c r="D45" i="1"/>
  <c r="F48" i="1"/>
  <c r="D49" i="1"/>
  <c r="F52" i="1"/>
  <c r="D53" i="1"/>
  <c r="F56" i="1"/>
  <c r="D57" i="1"/>
  <c r="F60" i="1"/>
  <c r="D61" i="1"/>
  <c r="F64" i="1"/>
  <c r="D65" i="1"/>
  <c r="F68" i="1"/>
  <c r="D69" i="1"/>
  <c r="D10" i="1"/>
  <c r="D14" i="1"/>
  <c r="K17" i="1"/>
  <c r="D18" i="1"/>
  <c r="K21" i="1"/>
  <c r="D22" i="1"/>
  <c r="K25" i="1"/>
  <c r="D26" i="1"/>
  <c r="K29" i="1"/>
  <c r="D30" i="1"/>
  <c r="K33" i="1"/>
  <c r="D34" i="1"/>
  <c r="K37" i="1"/>
  <c r="D38" i="1"/>
  <c r="K41" i="1"/>
  <c r="D42" i="1"/>
  <c r="K45" i="1"/>
  <c r="D46" i="1"/>
  <c r="K49" i="1"/>
  <c r="D50" i="1"/>
  <c r="K53" i="1"/>
  <c r="D54" i="1"/>
  <c r="K57" i="1"/>
  <c r="D58" i="1"/>
  <c r="K61" i="1"/>
  <c r="D62" i="1"/>
  <c r="K65" i="1"/>
  <c r="D66" i="1"/>
  <c r="K69" i="1"/>
  <c r="D70" i="1"/>
  <c r="K73" i="1"/>
  <c r="D74" i="1"/>
  <c r="K77" i="1"/>
  <c r="D78" i="1"/>
  <c r="K81" i="1"/>
  <c r="D82" i="1"/>
  <c r="K85" i="1"/>
  <c r="D86" i="1"/>
  <c r="K89" i="1"/>
  <c r="D90" i="1"/>
  <c r="K93" i="1"/>
  <c r="D94" i="1"/>
  <c r="K97" i="1"/>
  <c r="D98" i="1"/>
  <c r="K101" i="1"/>
  <c r="D102" i="1"/>
  <c r="K105" i="1"/>
  <c r="D106" i="1"/>
  <c r="K109" i="1"/>
  <c r="D110" i="1"/>
  <c r="K113" i="1"/>
  <c r="D114" i="1"/>
  <c r="F117" i="1"/>
  <c r="D118" i="1"/>
  <c r="D121" i="1"/>
  <c r="F123" i="1"/>
  <c r="D124" i="1"/>
  <c r="K126" i="1"/>
  <c r="K125" i="1"/>
  <c r="D129" i="1"/>
  <c r="D132" i="1"/>
  <c r="D136" i="1"/>
  <c r="D140" i="1"/>
  <c r="D144" i="1"/>
  <c r="D148" i="1"/>
  <c r="D152" i="1"/>
  <c r="D156" i="1"/>
  <c r="D160" i="1"/>
  <c r="D164" i="1"/>
  <c r="D168" i="1"/>
  <c r="D172" i="1"/>
  <c r="F175" i="1"/>
  <c r="D176" i="1"/>
  <c r="F179" i="1"/>
  <c r="D180" i="1"/>
  <c r="F183" i="1"/>
  <c r="D184" i="1"/>
  <c r="F187" i="1"/>
  <c r="D188" i="1"/>
  <c r="F191" i="1"/>
  <c r="D192" i="1"/>
  <c r="F194" i="1"/>
  <c r="K202" i="1"/>
  <c r="K206" i="1"/>
  <c r="D207" i="1"/>
  <c r="D242" i="1"/>
  <c r="K244" i="1"/>
  <c r="F248" i="1"/>
  <c r="D250" i="1"/>
  <c r="K252" i="1"/>
  <c r="F256" i="1"/>
  <c r="D258" i="1"/>
  <c r="K260" i="1"/>
  <c r="F264" i="1"/>
  <c r="D266" i="1"/>
  <c r="K268" i="1"/>
  <c r="F272" i="1"/>
  <c r="D274" i="1"/>
  <c r="K276" i="1"/>
  <c r="F280" i="1"/>
  <c r="K283" i="1"/>
  <c r="K285" i="1"/>
  <c r="K288" i="1"/>
  <c r="D295" i="1"/>
  <c r="F297" i="1"/>
  <c r="F301" i="1"/>
  <c r="F306" i="1"/>
  <c r="D308" i="1"/>
  <c r="F310" i="1"/>
  <c r="D312" i="1"/>
  <c r="F317" i="1"/>
  <c r="D317" i="1"/>
  <c r="K123" i="1"/>
  <c r="K305" i="1"/>
  <c r="K307" i="1"/>
  <c r="K309" i="1"/>
  <c r="K121" i="1"/>
  <c r="K129" i="1"/>
  <c r="F244" i="1"/>
  <c r="F252" i="1"/>
  <c r="F260" i="1"/>
  <c r="F268" i="1"/>
  <c r="F276" i="1"/>
  <c r="K297" i="1"/>
  <c r="K299" i="1"/>
  <c r="K301" i="1"/>
  <c r="F313" i="1"/>
  <c r="D313" i="1"/>
  <c r="K315" i="1"/>
  <c r="K120" i="1"/>
  <c r="K119" i="1"/>
  <c r="D126" i="1"/>
  <c r="K128" i="1"/>
  <c r="K127" i="1"/>
  <c r="F192" i="1"/>
  <c r="D202" i="1"/>
  <c r="D206" i="1"/>
  <c r="D210" i="1"/>
  <c r="F241" i="1"/>
  <c r="F242" i="1"/>
  <c r="D244" i="1"/>
  <c r="K246" i="1"/>
  <c r="D247" i="1"/>
  <c r="F249" i="1"/>
  <c r="F250" i="1"/>
  <c r="D252" i="1"/>
  <c r="K254" i="1"/>
  <c r="D255" i="1"/>
  <c r="F257" i="1"/>
  <c r="F258" i="1"/>
  <c r="D260" i="1"/>
  <c r="K262" i="1"/>
  <c r="D263" i="1"/>
  <c r="F265" i="1"/>
  <c r="F266" i="1"/>
  <c r="D268" i="1"/>
  <c r="K270" i="1"/>
  <c r="D271" i="1"/>
  <c r="F273" i="1"/>
  <c r="F274" i="1"/>
  <c r="D276" i="1"/>
  <c r="K278" i="1"/>
  <c r="D279" i="1"/>
  <c r="F281" i="1"/>
  <c r="D284" i="1"/>
  <c r="D288" i="1"/>
  <c r="K290" i="1"/>
  <c r="K289" i="1"/>
  <c r="K292" i="1"/>
  <c r="K291" i="1"/>
  <c r="K294" i="1"/>
  <c r="K293" i="1"/>
  <c r="D299" i="1"/>
  <c r="K314" i="1"/>
  <c r="K313" i="1"/>
  <c r="K353" i="1"/>
  <c r="D355" i="1"/>
  <c r="K361" i="1"/>
  <c r="K369" i="1"/>
  <c r="F408" i="1"/>
  <c r="F410" i="1"/>
  <c r="F412" i="1"/>
  <c r="F414" i="1"/>
  <c r="F416" i="1"/>
  <c r="D417" i="1"/>
  <c r="D421" i="1"/>
  <c r="F424" i="1"/>
  <c r="F426" i="1"/>
  <c r="K431" i="1"/>
  <c r="D432" i="1"/>
  <c r="D436" i="1"/>
  <c r="F438" i="1"/>
  <c r="K441" i="1"/>
  <c r="K440" i="1"/>
  <c r="D445" i="1"/>
  <c r="D460" i="1"/>
  <c r="K465" i="1"/>
  <c r="K464" i="1"/>
  <c r="D475" i="1"/>
  <c r="D498" i="1"/>
  <c r="D512" i="1"/>
  <c r="D513" i="1"/>
  <c r="D518" i="1"/>
  <c r="D303" i="1"/>
  <c r="F305" i="1"/>
  <c r="F309" i="1"/>
  <c r="D316" i="1"/>
  <c r="F321" i="1"/>
  <c r="F325" i="1"/>
  <c r="D326" i="1"/>
  <c r="F329" i="1"/>
  <c r="F333" i="1"/>
  <c r="D334" i="1"/>
  <c r="F337" i="1"/>
  <c r="D338" i="1"/>
  <c r="F341" i="1"/>
  <c r="D342" i="1"/>
  <c r="F345" i="1"/>
  <c r="D346" i="1"/>
  <c r="F349" i="1"/>
  <c r="D350" i="1"/>
  <c r="F350" i="1"/>
  <c r="D352" i="1"/>
  <c r="F353" i="1"/>
  <c r="K356" i="1"/>
  <c r="K355" i="1"/>
  <c r="D362" i="1"/>
  <c r="K364" i="1"/>
  <c r="K363" i="1"/>
  <c r="D370" i="1"/>
  <c r="K372" i="1"/>
  <c r="K371" i="1"/>
  <c r="F374" i="1"/>
  <c r="D375" i="1"/>
  <c r="F378" i="1"/>
  <c r="D379" i="1"/>
  <c r="F382" i="1"/>
  <c r="D383" i="1"/>
  <c r="F383" i="1"/>
  <c r="D385" i="1"/>
  <c r="F385" i="1"/>
  <c r="D387" i="1"/>
  <c r="F387" i="1"/>
  <c r="D389" i="1"/>
  <c r="F389" i="1"/>
  <c r="D391" i="1"/>
  <c r="F391" i="1"/>
  <c r="D393" i="1"/>
  <c r="F393" i="1"/>
  <c r="D395" i="1"/>
  <c r="F395" i="1"/>
  <c r="D397" i="1"/>
  <c r="F397" i="1"/>
  <c r="D399" i="1"/>
  <c r="F399" i="1"/>
  <c r="D401" i="1"/>
  <c r="F401" i="1"/>
  <c r="D403" i="1"/>
  <c r="F403" i="1"/>
  <c r="D405" i="1"/>
  <c r="F405" i="1"/>
  <c r="D407" i="1"/>
  <c r="F407" i="1"/>
  <c r="D409" i="1"/>
  <c r="F409" i="1"/>
  <c r="D411" i="1"/>
  <c r="F411" i="1"/>
  <c r="F413" i="1"/>
  <c r="K416" i="1"/>
  <c r="K418" i="1"/>
  <c r="F427" i="1"/>
  <c r="K439" i="1"/>
  <c r="K466" i="1"/>
  <c r="F473" i="1"/>
  <c r="D481" i="1"/>
  <c r="K499" i="1"/>
  <c r="K349" i="1"/>
  <c r="K358" i="1"/>
  <c r="K357" i="1"/>
  <c r="D359" i="1"/>
  <c r="F360" i="1"/>
  <c r="D364" i="1"/>
  <c r="K366" i="1"/>
  <c r="K365" i="1"/>
  <c r="D367" i="1"/>
  <c r="F368" i="1"/>
  <c r="D373" i="1"/>
  <c r="K375" i="1"/>
  <c r="D376" i="1"/>
  <c r="K379" i="1"/>
  <c r="D380" i="1"/>
  <c r="K383" i="1"/>
  <c r="K382" i="1"/>
  <c r="K385" i="1"/>
  <c r="K384" i="1"/>
  <c r="K387" i="1"/>
  <c r="K386" i="1"/>
  <c r="K389" i="1"/>
  <c r="K388" i="1"/>
  <c r="K391" i="1"/>
  <c r="K390" i="1"/>
  <c r="K393" i="1"/>
  <c r="K392" i="1"/>
  <c r="K395" i="1"/>
  <c r="K394" i="1"/>
  <c r="K397" i="1"/>
  <c r="K396" i="1"/>
  <c r="K399" i="1"/>
  <c r="K398" i="1"/>
  <c r="K401" i="1"/>
  <c r="K400" i="1"/>
  <c r="K402" i="1"/>
  <c r="K404" i="1"/>
  <c r="K406" i="1"/>
  <c r="K408" i="1"/>
  <c r="K410" i="1"/>
  <c r="K412" i="1"/>
  <c r="K414" i="1"/>
  <c r="K424" i="1"/>
  <c r="K426" i="1"/>
  <c r="F463" i="1"/>
  <c r="D495" i="1"/>
  <c r="D506" i="1"/>
  <c r="D510" i="1"/>
  <c r="D521" i="1"/>
  <c r="F522" i="1"/>
  <c r="D523" i="1"/>
  <c r="F524" i="1"/>
  <c r="F347" i="1"/>
  <c r="D348" i="1"/>
  <c r="K351" i="1"/>
  <c r="D353" i="1"/>
  <c r="K359" i="1"/>
  <c r="K367" i="1"/>
  <c r="D424" i="1"/>
  <c r="D428" i="1"/>
  <c r="K433" i="1"/>
  <c r="K432" i="1"/>
  <c r="K435" i="1"/>
  <c r="K434" i="1"/>
  <c r="F439" i="1"/>
  <c r="D464" i="1"/>
  <c r="D467" i="1"/>
  <c r="D471" i="1"/>
  <c r="F499" i="1"/>
  <c r="F501" i="1"/>
  <c r="D502" i="1"/>
  <c r="D503" i="1"/>
  <c r="K522" i="1"/>
  <c r="K521" i="1"/>
  <c r="D524" i="1"/>
  <c r="H14" i="1" a="1"/>
  <c r="H14" i="1" s="1"/>
  <c r="H26" i="1" a="1"/>
  <c r="H26" i="1" s="1"/>
  <c r="H32" i="1" a="1"/>
  <c r="H32" i="1" s="1"/>
  <c r="A5" i="2" a="1"/>
  <c r="A5" i="2" s="1"/>
  <c r="B3" i="2"/>
  <c r="H523" i="1" a="1"/>
  <c r="H523" i="1" s="1"/>
  <c r="H521" i="1" a="1"/>
  <c r="H521" i="1" s="1"/>
  <c r="H519" i="1" a="1"/>
  <c r="H519" i="1" s="1"/>
  <c r="H517" i="1" a="1"/>
  <c r="H517" i="1" s="1"/>
  <c r="H515" i="1" a="1"/>
  <c r="H515" i="1" s="1"/>
  <c r="H513" i="1" a="1"/>
  <c r="H513" i="1" s="1"/>
  <c r="H511" i="1" a="1"/>
  <c r="H511" i="1" s="1"/>
  <c r="H509" i="1" a="1"/>
  <c r="H509" i="1" s="1"/>
  <c r="H507" i="1" a="1"/>
  <c r="H507" i="1" s="1"/>
  <c r="H505" i="1" a="1"/>
  <c r="H505" i="1" s="1"/>
  <c r="H503" i="1" a="1"/>
  <c r="H503" i="1" s="1"/>
  <c r="H501" i="1" a="1"/>
  <c r="H501" i="1" s="1"/>
  <c r="H499" i="1" a="1"/>
  <c r="H499" i="1" s="1"/>
  <c r="H497" i="1" a="1"/>
  <c r="H497" i="1" s="1"/>
  <c r="H495" i="1" a="1"/>
  <c r="H495" i="1" s="1"/>
  <c r="B4" i="2" a="1"/>
  <c r="B4" i="2" s="1"/>
  <c r="H520" i="1" a="1"/>
  <c r="H520" i="1" s="1"/>
  <c r="H512" i="1" a="1"/>
  <c r="H512" i="1" s="1"/>
  <c r="H504" i="1" a="1"/>
  <c r="H504" i="1" s="1"/>
  <c r="H496" i="1" a="1"/>
  <c r="H496" i="1" s="1"/>
  <c r="H481" i="1" a="1"/>
  <c r="H481" i="1" s="1"/>
  <c r="H479" i="1" a="1"/>
  <c r="H479" i="1" s="1"/>
  <c r="H477" i="1" a="1"/>
  <c r="H477" i="1" s="1"/>
  <c r="H475" i="1" a="1"/>
  <c r="H475" i="1" s="1"/>
  <c r="H473" i="1" a="1"/>
  <c r="H473" i="1" s="1"/>
  <c r="H471" i="1" a="1"/>
  <c r="H471" i="1" s="1"/>
  <c r="H469" i="1" a="1"/>
  <c r="H469" i="1" s="1"/>
  <c r="H467" i="1" a="1"/>
  <c r="H467" i="1" s="1"/>
  <c r="H465" i="1" a="1"/>
  <c r="H465" i="1" s="1"/>
  <c r="H463" i="1" a="1"/>
  <c r="H463" i="1" s="1"/>
  <c r="H461" i="1" a="1"/>
  <c r="H461" i="1" s="1"/>
  <c r="H522" i="1" a="1"/>
  <c r="H522" i="1" s="1"/>
  <c r="H514" i="1" a="1"/>
  <c r="H514" i="1" s="1"/>
  <c r="H506" i="1" a="1"/>
  <c r="H506" i="1" s="1"/>
  <c r="H498" i="1" a="1"/>
  <c r="H498" i="1" s="1"/>
  <c r="H516" i="1" a="1"/>
  <c r="H516" i="1" s="1"/>
  <c r="H508" i="1" a="1"/>
  <c r="H508" i="1" s="1"/>
  <c r="H491" i="1" a="1"/>
  <c r="H491" i="1" s="1"/>
  <c r="H488" i="1" a="1"/>
  <c r="H488" i="1" s="1"/>
  <c r="H483" i="1" a="1"/>
  <c r="H483" i="1" s="1"/>
  <c r="H478" i="1" a="1"/>
  <c r="H478" i="1" s="1"/>
  <c r="H470" i="1" a="1"/>
  <c r="H470" i="1" s="1"/>
  <c r="H462" i="1" a="1"/>
  <c r="H462" i="1" s="1"/>
  <c r="H453" i="1" a="1"/>
  <c r="H453" i="1" s="1"/>
  <c r="H451" i="1" a="1"/>
  <c r="H451" i="1" s="1"/>
  <c r="H449" i="1" a="1"/>
  <c r="H449" i="1" s="1"/>
  <c r="H447" i="1" a="1"/>
  <c r="H447" i="1" s="1"/>
  <c r="H445" i="1" a="1"/>
  <c r="H445" i="1" s="1"/>
  <c r="H443" i="1" a="1"/>
  <c r="H443" i="1" s="1"/>
  <c r="H441" i="1" a="1"/>
  <c r="H441" i="1" s="1"/>
  <c r="H439" i="1" a="1"/>
  <c r="H439" i="1" s="1"/>
  <c r="H437" i="1" a="1"/>
  <c r="H437" i="1" s="1"/>
  <c r="H435" i="1" a="1"/>
  <c r="H435" i="1" s="1"/>
  <c r="H433" i="1" a="1"/>
  <c r="H433" i="1" s="1"/>
  <c r="H431" i="1" a="1"/>
  <c r="H431" i="1" s="1"/>
  <c r="H429" i="1" a="1"/>
  <c r="H429" i="1" s="1"/>
  <c r="H427" i="1" a="1"/>
  <c r="H427" i="1" s="1"/>
  <c r="H425" i="1" a="1"/>
  <c r="H425" i="1" s="1"/>
  <c r="H423" i="1" a="1"/>
  <c r="H423" i="1" s="1"/>
  <c r="H421" i="1" a="1"/>
  <c r="H421" i="1" s="1"/>
  <c r="H419" i="1" a="1"/>
  <c r="H419" i="1" s="1"/>
  <c r="H417" i="1" a="1"/>
  <c r="H417" i="1" s="1"/>
  <c r="H494" i="1" a="1"/>
  <c r="H494" i="1" s="1"/>
  <c r="H489" i="1" a="1"/>
  <c r="H489" i="1" s="1"/>
  <c r="H486" i="1" a="1"/>
  <c r="H486" i="1" s="1"/>
  <c r="H480" i="1" a="1"/>
  <c r="H480" i="1" s="1"/>
  <c r="H472" i="1" a="1"/>
  <c r="H472" i="1" s="1"/>
  <c r="H464" i="1" a="1"/>
  <c r="H464" i="1" s="1"/>
  <c r="H510" i="1" a="1"/>
  <c r="H510" i="1" s="1"/>
  <c r="H502" i="1" a="1"/>
  <c r="H502" i="1" s="1"/>
  <c r="H500" i="1" a="1"/>
  <c r="H500" i="1" s="1"/>
  <c r="H484" i="1" a="1"/>
  <c r="H484" i="1" s="1"/>
  <c r="H482" i="1" a="1"/>
  <c r="H482" i="1" s="1"/>
  <c r="H468" i="1" a="1"/>
  <c r="H468" i="1" s="1"/>
  <c r="H458" i="1" a="1"/>
  <c r="H458" i="1" s="1"/>
  <c r="H455" i="1" a="1"/>
  <c r="H455" i="1" s="1"/>
  <c r="H452" i="1" a="1"/>
  <c r="H452" i="1" s="1"/>
  <c r="H444" i="1" a="1"/>
  <c r="H444" i="1" s="1"/>
  <c r="H436" i="1" a="1"/>
  <c r="H436" i="1" s="1"/>
  <c r="H428" i="1" a="1"/>
  <c r="H428" i="1" s="1"/>
  <c r="H420" i="1" a="1"/>
  <c r="H420" i="1" s="1"/>
  <c r="H518" i="1" a="1"/>
  <c r="H518" i="1" s="1"/>
  <c r="H492" i="1" a="1"/>
  <c r="H492" i="1" s="1"/>
  <c r="H490" i="1" a="1"/>
  <c r="H490" i="1" s="1"/>
  <c r="H487" i="1" a="1"/>
  <c r="H487" i="1" s="1"/>
  <c r="H485" i="1" a="1"/>
  <c r="H485" i="1" s="1"/>
  <c r="H476" i="1" a="1"/>
  <c r="H476" i="1" s="1"/>
  <c r="H466" i="1" a="1"/>
  <c r="H466" i="1" s="1"/>
  <c r="H456" i="1" a="1"/>
  <c r="H456" i="1" s="1"/>
  <c r="H446" i="1" a="1"/>
  <c r="H446" i="1" s="1"/>
  <c r="H438" i="1" a="1"/>
  <c r="H438" i="1" s="1"/>
  <c r="H430" i="1" a="1"/>
  <c r="H430" i="1" s="1"/>
  <c r="H422" i="1" a="1"/>
  <c r="H422" i="1" s="1"/>
  <c r="H493" i="1" a="1"/>
  <c r="H493" i="1" s="1"/>
  <c r="H474" i="1" a="1"/>
  <c r="H474" i="1" s="1"/>
  <c r="H459" i="1" a="1"/>
  <c r="H459" i="1" s="1"/>
  <c r="H454" i="1" a="1"/>
  <c r="H454" i="1" s="1"/>
  <c r="H448" i="1" a="1"/>
  <c r="H448" i="1" s="1"/>
  <c r="H440" i="1" a="1"/>
  <c r="H440" i="1" s="1"/>
  <c r="H432" i="1" a="1"/>
  <c r="H432" i="1" s="1"/>
  <c r="H424" i="1" a="1"/>
  <c r="H424" i="1" s="1"/>
  <c r="H416" i="1" a="1"/>
  <c r="H416" i="1" s="1"/>
  <c r="H415" i="1" a="1"/>
  <c r="H415" i="1" s="1"/>
  <c r="H414" i="1" a="1"/>
  <c r="H414" i="1" s="1"/>
  <c r="H413" i="1" a="1"/>
  <c r="H413" i="1" s="1"/>
  <c r="H412" i="1" a="1"/>
  <c r="H412" i="1" s="1"/>
  <c r="H411" i="1" a="1"/>
  <c r="H411" i="1" s="1"/>
  <c r="H410" i="1" a="1"/>
  <c r="H410" i="1" s="1"/>
  <c r="H409" i="1" a="1"/>
  <c r="H409" i="1" s="1"/>
  <c r="H408" i="1" a="1"/>
  <c r="H408" i="1" s="1"/>
  <c r="H407" i="1" a="1"/>
  <c r="H407" i="1" s="1"/>
  <c r="H406" i="1" a="1"/>
  <c r="H406" i="1" s="1"/>
  <c r="H405" i="1" a="1"/>
  <c r="H405" i="1" s="1"/>
  <c r="H404" i="1" a="1"/>
  <c r="H404" i="1" s="1"/>
  <c r="H403" i="1" a="1"/>
  <c r="H403" i="1" s="1"/>
  <c r="H402" i="1" a="1"/>
  <c r="H402" i="1" s="1"/>
  <c r="H401" i="1" a="1"/>
  <c r="H401" i="1" s="1"/>
  <c r="H400" i="1" a="1"/>
  <c r="H400" i="1" s="1"/>
  <c r="H399" i="1" a="1"/>
  <c r="H399" i="1" s="1"/>
  <c r="H398" i="1" a="1"/>
  <c r="H398" i="1" s="1"/>
  <c r="H397" i="1" a="1"/>
  <c r="H397" i="1" s="1"/>
  <c r="H396" i="1" a="1"/>
  <c r="H396" i="1" s="1"/>
  <c r="H395" i="1" a="1"/>
  <c r="H395" i="1" s="1"/>
  <c r="H394" i="1" a="1"/>
  <c r="H394" i="1" s="1"/>
  <c r="H393" i="1" a="1"/>
  <c r="H393" i="1" s="1"/>
  <c r="H392" i="1" a="1"/>
  <c r="H392" i="1" s="1"/>
  <c r="H391" i="1" a="1"/>
  <c r="H391" i="1" s="1"/>
  <c r="H390" i="1" a="1"/>
  <c r="H390" i="1" s="1"/>
  <c r="H389" i="1" a="1"/>
  <c r="H389" i="1" s="1"/>
  <c r="H388" i="1" a="1"/>
  <c r="H388" i="1" s="1"/>
  <c r="H387" i="1" a="1"/>
  <c r="H387" i="1" s="1"/>
  <c r="H386" i="1" a="1"/>
  <c r="H386" i="1" s="1"/>
  <c r="H457" i="1" a="1"/>
  <c r="H457" i="1" s="1"/>
  <c r="H434" i="1" a="1"/>
  <c r="H434" i="1" s="1"/>
  <c r="H385" i="1" a="1"/>
  <c r="H385" i="1" s="1"/>
  <c r="H384" i="1" a="1"/>
  <c r="H384" i="1" s="1"/>
  <c r="H383" i="1" a="1"/>
  <c r="H383" i="1" s="1"/>
  <c r="H382" i="1" a="1"/>
  <c r="H382" i="1" s="1"/>
  <c r="H381" i="1" a="1"/>
  <c r="H381" i="1" s="1"/>
  <c r="H380" i="1" a="1"/>
  <c r="H380" i="1" s="1"/>
  <c r="H379" i="1" a="1"/>
  <c r="H379" i="1" s="1"/>
  <c r="H378" i="1" a="1"/>
  <c r="H378" i="1" s="1"/>
  <c r="H377" i="1" a="1"/>
  <c r="H377" i="1" s="1"/>
  <c r="H376" i="1" a="1"/>
  <c r="H376" i="1" s="1"/>
  <c r="H375" i="1" a="1"/>
  <c r="H375" i="1" s="1"/>
  <c r="H374" i="1" a="1"/>
  <c r="H374" i="1" s="1"/>
  <c r="H373" i="1" a="1"/>
  <c r="H373" i="1" s="1"/>
  <c r="H372" i="1" a="1"/>
  <c r="H372" i="1" s="1"/>
  <c r="H370" i="1" a="1"/>
  <c r="H370" i="1" s="1"/>
  <c r="H368" i="1" a="1"/>
  <c r="H368" i="1" s="1"/>
  <c r="H366" i="1" a="1"/>
  <c r="H366" i="1" s="1"/>
  <c r="H364" i="1" a="1"/>
  <c r="H364" i="1" s="1"/>
  <c r="H362" i="1" a="1"/>
  <c r="H362" i="1" s="1"/>
  <c r="H360" i="1" a="1"/>
  <c r="H360" i="1" s="1"/>
  <c r="H358" i="1" a="1"/>
  <c r="H358" i="1" s="1"/>
  <c r="H356" i="1" a="1"/>
  <c r="H356" i="1" s="1"/>
  <c r="H354" i="1" a="1"/>
  <c r="H354" i="1" s="1"/>
  <c r="H352" i="1" a="1"/>
  <c r="H352" i="1" s="1"/>
  <c r="H350" i="1" a="1"/>
  <c r="H350" i="1" s="1"/>
  <c r="H348" i="1" a="1"/>
  <c r="H348" i="1" s="1"/>
  <c r="H346" i="1" a="1"/>
  <c r="H346" i="1" s="1"/>
  <c r="H344" i="1" a="1"/>
  <c r="H344" i="1" s="1"/>
  <c r="H342" i="1" a="1"/>
  <c r="H342" i="1" s="1"/>
  <c r="H340" i="1" a="1"/>
  <c r="H340" i="1" s="1"/>
  <c r="H338" i="1" a="1"/>
  <c r="H338" i="1" s="1"/>
  <c r="H336" i="1" a="1"/>
  <c r="H336" i="1" s="1"/>
  <c r="H334" i="1" a="1"/>
  <c r="H334" i="1" s="1"/>
  <c r="H332" i="1" a="1"/>
  <c r="H332" i="1" s="1"/>
  <c r="H330" i="1" a="1"/>
  <c r="H330" i="1" s="1"/>
  <c r="H328" i="1" a="1"/>
  <c r="H328" i="1" s="1"/>
  <c r="H326" i="1" a="1"/>
  <c r="H326" i="1" s="1"/>
  <c r="H324" i="1" a="1"/>
  <c r="H324" i="1" s="1"/>
  <c r="H322" i="1" a="1"/>
  <c r="H322" i="1" s="1"/>
  <c r="H320" i="1" a="1"/>
  <c r="H320" i="1" s="1"/>
  <c r="H318" i="1" a="1"/>
  <c r="H318" i="1" s="1"/>
  <c r="H316" i="1" a="1"/>
  <c r="H316" i="1" s="1"/>
  <c r="H314" i="1" a="1"/>
  <c r="H314" i="1" s="1"/>
  <c r="H312" i="1" a="1"/>
  <c r="H312" i="1" s="1"/>
  <c r="H310" i="1" a="1"/>
  <c r="H310" i="1" s="1"/>
  <c r="H308" i="1" a="1"/>
  <c r="H308" i="1" s="1"/>
  <c r="H306" i="1" a="1"/>
  <c r="H306" i="1" s="1"/>
  <c r="H304" i="1" a="1"/>
  <c r="H304" i="1" s="1"/>
  <c r="H302" i="1" a="1"/>
  <c r="H302" i="1" s="1"/>
  <c r="H300" i="1" a="1"/>
  <c r="H300" i="1" s="1"/>
  <c r="H298" i="1" a="1"/>
  <c r="H298" i="1" s="1"/>
  <c r="H296" i="1" a="1"/>
  <c r="H296" i="1" s="1"/>
  <c r="H294" i="1" a="1"/>
  <c r="H294" i="1" s="1"/>
  <c r="H292" i="1" a="1"/>
  <c r="H292" i="1" s="1"/>
  <c r="H290" i="1" a="1"/>
  <c r="H290" i="1" s="1"/>
  <c r="H288" i="1" a="1"/>
  <c r="H288" i="1" s="1"/>
  <c r="H286" i="1" a="1"/>
  <c r="H286" i="1" s="1"/>
  <c r="H284" i="1" a="1"/>
  <c r="H284" i="1" s="1"/>
  <c r="H282" i="1" a="1"/>
  <c r="H282" i="1" s="1"/>
  <c r="H442" i="1" a="1"/>
  <c r="H442" i="1" s="1"/>
  <c r="H450" i="1" a="1"/>
  <c r="H450" i="1" s="1"/>
  <c r="H418" i="1" a="1"/>
  <c r="H418" i="1" s="1"/>
  <c r="H371" i="1" a="1"/>
  <c r="H371" i="1" s="1"/>
  <c r="H369" i="1" a="1"/>
  <c r="H369" i="1" s="1"/>
  <c r="H367" i="1" a="1"/>
  <c r="H367" i="1" s="1"/>
  <c r="H365" i="1" a="1"/>
  <c r="H365" i="1" s="1"/>
  <c r="H363" i="1" a="1"/>
  <c r="H363" i="1" s="1"/>
  <c r="H361" i="1" a="1"/>
  <c r="H361" i="1" s="1"/>
  <c r="H359" i="1" a="1"/>
  <c r="H359" i="1" s="1"/>
  <c r="H357" i="1" a="1"/>
  <c r="H357" i="1" s="1"/>
  <c r="H355" i="1" a="1"/>
  <c r="H355" i="1" s="1"/>
  <c r="H353" i="1" a="1"/>
  <c r="H353" i="1" s="1"/>
  <c r="H351" i="1" a="1"/>
  <c r="H351" i="1" s="1"/>
  <c r="H349" i="1" a="1"/>
  <c r="H349" i="1" s="1"/>
  <c r="H347" i="1" a="1"/>
  <c r="H347" i="1" s="1"/>
  <c r="H345" i="1" a="1"/>
  <c r="H345" i="1" s="1"/>
  <c r="H343" i="1" a="1"/>
  <c r="H343" i="1" s="1"/>
  <c r="H341" i="1" a="1"/>
  <c r="H341" i="1" s="1"/>
  <c r="H339" i="1" a="1"/>
  <c r="H339" i="1" s="1"/>
  <c r="H337" i="1" a="1"/>
  <c r="H337" i="1" s="1"/>
  <c r="H335" i="1" a="1"/>
  <c r="H335" i="1" s="1"/>
  <c r="H333" i="1" a="1"/>
  <c r="H333" i="1" s="1"/>
  <c r="H460" i="1" a="1"/>
  <c r="H460" i="1" s="1"/>
  <c r="H426" i="1" a="1"/>
  <c r="H426" i="1" s="1"/>
  <c r="H325" i="1" a="1"/>
  <c r="H325" i="1" s="1"/>
  <c r="H317" i="1" a="1"/>
  <c r="H317" i="1" s="1"/>
  <c r="H311" i="1" a="1"/>
  <c r="H311" i="1" s="1"/>
  <c r="H303" i="1" a="1"/>
  <c r="H303" i="1" s="1"/>
  <c r="H295" i="1" a="1"/>
  <c r="H295" i="1" s="1"/>
  <c r="H287" i="1" a="1"/>
  <c r="H287" i="1" s="1"/>
  <c r="H327" i="1" a="1"/>
  <c r="H327" i="1" s="1"/>
  <c r="H319" i="1" a="1"/>
  <c r="H319" i="1" s="1"/>
  <c r="H313" i="1" a="1"/>
  <c r="H313" i="1" s="1"/>
  <c r="H305" i="1" a="1"/>
  <c r="H305" i="1" s="1"/>
  <c r="H297" i="1" a="1"/>
  <c r="H297" i="1" s="1"/>
  <c r="H289" i="1" a="1"/>
  <c r="H289" i="1" s="1"/>
  <c r="H281" i="1" a="1"/>
  <c r="H281" i="1" s="1"/>
  <c r="H280" i="1" a="1"/>
  <c r="H280" i="1" s="1"/>
  <c r="H279" i="1" a="1"/>
  <c r="H279" i="1" s="1"/>
  <c r="H278" i="1" a="1"/>
  <c r="H278" i="1" s="1"/>
  <c r="H277" i="1" a="1"/>
  <c r="H277" i="1" s="1"/>
  <c r="H276" i="1" a="1"/>
  <c r="H276" i="1" s="1"/>
  <c r="H275" i="1" a="1"/>
  <c r="H275" i="1" s="1"/>
  <c r="H274" i="1" a="1"/>
  <c r="H274" i="1" s="1"/>
  <c r="H273" i="1" a="1"/>
  <c r="H273" i="1" s="1"/>
  <c r="H272" i="1" a="1"/>
  <c r="H272" i="1" s="1"/>
  <c r="H271" i="1" a="1"/>
  <c r="H271" i="1" s="1"/>
  <c r="H270" i="1" a="1"/>
  <c r="H270" i="1" s="1"/>
  <c r="H269" i="1" a="1"/>
  <c r="H269" i="1" s="1"/>
  <c r="H268" i="1" a="1"/>
  <c r="H268" i="1" s="1"/>
  <c r="H267" i="1" a="1"/>
  <c r="H267" i="1" s="1"/>
  <c r="H266" i="1" a="1"/>
  <c r="H266" i="1" s="1"/>
  <c r="H265" i="1" a="1"/>
  <c r="H265" i="1" s="1"/>
  <c r="H264" i="1" a="1"/>
  <c r="H264" i="1" s="1"/>
  <c r="H263" i="1" a="1"/>
  <c r="H263" i="1" s="1"/>
  <c r="H262" i="1" a="1"/>
  <c r="H262" i="1" s="1"/>
  <c r="H261" i="1" a="1"/>
  <c r="H261" i="1" s="1"/>
  <c r="H260" i="1" a="1"/>
  <c r="H260" i="1" s="1"/>
  <c r="H259" i="1" a="1"/>
  <c r="H259" i="1" s="1"/>
  <c r="H258" i="1" a="1"/>
  <c r="H258" i="1" s="1"/>
  <c r="H257" i="1" a="1"/>
  <c r="H257" i="1" s="1"/>
  <c r="H256" i="1" a="1"/>
  <c r="H256" i="1" s="1"/>
  <c r="H255" i="1" a="1"/>
  <c r="H255" i="1" s="1"/>
  <c r="H254" i="1" a="1"/>
  <c r="H254" i="1" s="1"/>
  <c r="H253" i="1" a="1"/>
  <c r="H253" i="1" s="1"/>
  <c r="H252" i="1" a="1"/>
  <c r="H252" i="1" s="1"/>
  <c r="H251" i="1" a="1"/>
  <c r="H251" i="1" s="1"/>
  <c r="H250" i="1" a="1"/>
  <c r="H250" i="1" s="1"/>
  <c r="H249" i="1" a="1"/>
  <c r="H249" i="1" s="1"/>
  <c r="H248" i="1" a="1"/>
  <c r="H248" i="1" s="1"/>
  <c r="H247" i="1" a="1"/>
  <c r="H247" i="1" s="1"/>
  <c r="H246" i="1" a="1"/>
  <c r="H246" i="1" s="1"/>
  <c r="H245" i="1" a="1"/>
  <c r="H245" i="1" s="1"/>
  <c r="H244" i="1" a="1"/>
  <c r="H244" i="1" s="1"/>
  <c r="H243" i="1" a="1"/>
  <c r="H243" i="1" s="1"/>
  <c r="H242" i="1" a="1"/>
  <c r="H242" i="1" s="1"/>
  <c r="H241" i="1" a="1"/>
  <c r="H241" i="1" s="1"/>
  <c r="H240" i="1" a="1"/>
  <c r="H240" i="1" s="1"/>
  <c r="H239" i="1" a="1"/>
  <c r="H239" i="1" s="1"/>
  <c r="H237" i="1" a="1"/>
  <c r="H237" i="1" s="1"/>
  <c r="H235" i="1" a="1"/>
  <c r="H235" i="1" s="1"/>
  <c r="H233" i="1" a="1"/>
  <c r="H233" i="1" s="1"/>
  <c r="H231" i="1" a="1"/>
  <c r="H231" i="1" s="1"/>
  <c r="H229" i="1" a="1"/>
  <c r="H229" i="1" s="1"/>
  <c r="H227" i="1" a="1"/>
  <c r="H227" i="1" s="1"/>
  <c r="H225" i="1" a="1"/>
  <c r="H225" i="1" s="1"/>
  <c r="H223" i="1" a="1"/>
  <c r="H223" i="1" s="1"/>
  <c r="H221" i="1" a="1"/>
  <c r="H221" i="1" s="1"/>
  <c r="H219" i="1" a="1"/>
  <c r="H219" i="1" s="1"/>
  <c r="H217" i="1" a="1"/>
  <c r="H217" i="1" s="1"/>
  <c r="H215" i="1" a="1"/>
  <c r="H215" i="1" s="1"/>
  <c r="H213" i="1" a="1"/>
  <c r="H213" i="1" s="1"/>
  <c r="H211" i="1" a="1"/>
  <c r="H211" i="1" s="1"/>
  <c r="H209" i="1" a="1"/>
  <c r="H209" i="1" s="1"/>
  <c r="H207" i="1" a="1"/>
  <c r="H207" i="1" s="1"/>
  <c r="H205" i="1" a="1"/>
  <c r="H205" i="1" s="1"/>
  <c r="H203" i="1" a="1"/>
  <c r="H203" i="1" s="1"/>
  <c r="H201" i="1" a="1"/>
  <c r="H201" i="1" s="1"/>
  <c r="H329" i="1" a="1"/>
  <c r="H329" i="1" s="1"/>
  <c r="H321" i="1" a="1"/>
  <c r="H321" i="1" s="1"/>
  <c r="H315" i="1" a="1"/>
  <c r="H315" i="1" s="1"/>
  <c r="H307" i="1" a="1"/>
  <c r="H307" i="1" s="1"/>
  <c r="H299" i="1" a="1"/>
  <c r="H299" i="1" s="1"/>
  <c r="H291" i="1" a="1"/>
  <c r="H291" i="1" s="1"/>
  <c r="H283" i="1" a="1"/>
  <c r="H283" i="1" s="1"/>
  <c r="H331" i="1" a="1"/>
  <c r="H331" i="1" s="1"/>
  <c r="H323" i="1" a="1"/>
  <c r="H323" i="1" s="1"/>
  <c r="H309" i="1" a="1"/>
  <c r="H309" i="1" s="1"/>
  <c r="H301" i="1" a="1"/>
  <c r="H301" i="1" s="1"/>
  <c r="H293" i="1" a="1"/>
  <c r="H293" i="1" s="1"/>
  <c r="H285" i="1" a="1"/>
  <c r="H285" i="1" s="1"/>
  <c r="H238" i="1" a="1"/>
  <c r="H238" i="1" s="1"/>
  <c r="H230" i="1" a="1"/>
  <c r="H230" i="1" s="1"/>
  <c r="H222" i="1" a="1"/>
  <c r="H222" i="1" s="1"/>
  <c r="H214" i="1" a="1"/>
  <c r="H214" i="1" s="1"/>
  <c r="H206" i="1" a="1"/>
  <c r="H206" i="1" s="1"/>
  <c r="H232" i="1" a="1"/>
  <c r="H232" i="1" s="1"/>
  <c r="H224" i="1" a="1"/>
  <c r="H224" i="1" s="1"/>
  <c r="H216" i="1" a="1"/>
  <c r="H216" i="1" s="1"/>
  <c r="H208" i="1" a="1"/>
  <c r="H208" i="1" s="1"/>
  <c r="H200" i="1" a="1"/>
  <c r="H200" i="1" s="1"/>
  <c r="H198" i="1" a="1"/>
  <c r="H198" i="1" s="1"/>
  <c r="H191" i="1" a="1"/>
  <c r="H191" i="1" s="1"/>
  <c r="H189" i="1" a="1"/>
  <c r="H189" i="1" s="1"/>
  <c r="H187" i="1" a="1"/>
  <c r="H187" i="1" s="1"/>
  <c r="H185" i="1" a="1"/>
  <c r="H185" i="1" s="1"/>
  <c r="H183" i="1" a="1"/>
  <c r="H183" i="1" s="1"/>
  <c r="H181" i="1" a="1"/>
  <c r="H181" i="1" s="1"/>
  <c r="H179" i="1" a="1"/>
  <c r="H179" i="1" s="1"/>
  <c r="H177" i="1" a="1"/>
  <c r="H177" i="1" s="1"/>
  <c r="H175" i="1" a="1"/>
  <c r="H175" i="1" s="1"/>
  <c r="H173" i="1" a="1"/>
  <c r="H173" i="1" s="1"/>
  <c r="H171" i="1" a="1"/>
  <c r="H171" i="1" s="1"/>
  <c r="H169" i="1" a="1"/>
  <c r="H169" i="1" s="1"/>
  <c r="H167" i="1" a="1"/>
  <c r="H167" i="1" s="1"/>
  <c r="H165" i="1" a="1"/>
  <c r="H165" i="1" s="1"/>
  <c r="H163" i="1" a="1"/>
  <c r="H163" i="1" s="1"/>
  <c r="H161" i="1" a="1"/>
  <c r="H161" i="1" s="1"/>
  <c r="H159" i="1" a="1"/>
  <c r="H159" i="1" s="1"/>
  <c r="H157" i="1" a="1"/>
  <c r="H157" i="1" s="1"/>
  <c r="H155" i="1" a="1"/>
  <c r="H155" i="1" s="1"/>
  <c r="H153" i="1" a="1"/>
  <c r="H153" i="1" s="1"/>
  <c r="H234" i="1" a="1"/>
  <c r="H234" i="1" s="1"/>
  <c r="H226" i="1" a="1"/>
  <c r="H226" i="1" s="1"/>
  <c r="H218" i="1" a="1"/>
  <c r="H218" i="1" s="1"/>
  <c r="H210" i="1" a="1"/>
  <c r="H210" i="1" s="1"/>
  <c r="H202" i="1" a="1"/>
  <c r="H202" i="1" s="1"/>
  <c r="H236" i="1" a="1"/>
  <c r="H236" i="1" s="1"/>
  <c r="H228" i="1" a="1"/>
  <c r="H228" i="1" s="1"/>
  <c r="H220" i="1" a="1"/>
  <c r="H220" i="1" s="1"/>
  <c r="H212" i="1" a="1"/>
  <c r="H212" i="1" s="1"/>
  <c r="H204" i="1" a="1"/>
  <c r="H204" i="1" s="1"/>
  <c r="H199" i="1" a="1"/>
  <c r="H199" i="1" s="1"/>
  <c r="H197" i="1" a="1"/>
  <c r="H197" i="1" s="1"/>
  <c r="H196" i="1" a="1"/>
  <c r="H196" i="1" s="1"/>
  <c r="H195" i="1" a="1"/>
  <c r="H195" i="1" s="1"/>
  <c r="H194" i="1" a="1"/>
  <c r="H194" i="1" s="1"/>
  <c r="H193" i="1" a="1"/>
  <c r="H193" i="1" s="1"/>
  <c r="H192" i="1" a="1"/>
  <c r="H192" i="1" s="1"/>
  <c r="H190" i="1" a="1"/>
  <c r="H190" i="1" s="1"/>
  <c r="H188" i="1" a="1"/>
  <c r="H188" i="1" s="1"/>
  <c r="H186" i="1" a="1"/>
  <c r="H186" i="1" s="1"/>
  <c r="H184" i="1" a="1"/>
  <c r="H184" i="1" s="1"/>
  <c r="H182" i="1" a="1"/>
  <c r="H182" i="1" s="1"/>
  <c r="H180" i="1" a="1"/>
  <c r="H180" i="1" s="1"/>
  <c r="H178" i="1" a="1"/>
  <c r="H178" i="1" s="1"/>
  <c r="H176" i="1" a="1"/>
  <c r="H176" i="1" s="1"/>
  <c r="H174" i="1" a="1"/>
  <c r="H174" i="1" s="1"/>
  <c r="H172" i="1" a="1"/>
  <c r="H172" i="1" s="1"/>
  <c r="H2" i="1" a="1"/>
  <c r="H2" i="1" s="1"/>
  <c r="D3" i="1"/>
  <c r="H7" i="1" a="1"/>
  <c r="H7" i="1" s="1"/>
  <c r="H11" i="1" a="1"/>
  <c r="H11" i="1" s="1"/>
  <c r="H15" i="1" a="1"/>
  <c r="H15" i="1" s="1"/>
  <c r="H17" i="1" a="1"/>
  <c r="H17" i="1" s="1"/>
  <c r="H23" i="1" a="1"/>
  <c r="H23" i="1" s="1"/>
  <c r="H25" i="1" a="1"/>
  <c r="H25" i="1" s="1"/>
  <c r="H31" i="1" a="1"/>
  <c r="H31" i="1" s="1"/>
  <c r="H35" i="1" a="1"/>
  <c r="H35" i="1" s="1"/>
  <c r="H39" i="1" a="1"/>
  <c r="H39" i="1" s="1"/>
  <c r="H43" i="1" a="1"/>
  <c r="H43" i="1" s="1"/>
  <c r="H45" i="1" a="1"/>
  <c r="H45" i="1" s="1"/>
  <c r="H49" i="1" a="1"/>
  <c r="H49" i="1" s="1"/>
  <c r="H53" i="1" a="1"/>
  <c r="H53" i="1" s="1"/>
  <c r="H59" i="1" a="1"/>
  <c r="H59" i="1" s="1"/>
  <c r="H61" i="1" a="1"/>
  <c r="H61" i="1" s="1"/>
  <c r="H63" i="1" a="1"/>
  <c r="H63" i="1" s="1"/>
  <c r="H65" i="1" a="1"/>
  <c r="H65" i="1" s="1"/>
  <c r="H67" i="1" a="1"/>
  <c r="H67" i="1" s="1"/>
  <c r="H69" i="1" a="1"/>
  <c r="H69" i="1" s="1"/>
  <c r="H71" i="1" a="1"/>
  <c r="H71" i="1" s="1"/>
  <c r="H73" i="1" a="1"/>
  <c r="H73" i="1" s="1"/>
  <c r="H75" i="1" a="1"/>
  <c r="H75" i="1" s="1"/>
  <c r="H77" i="1" a="1"/>
  <c r="H77" i="1" s="1"/>
  <c r="H79" i="1" a="1"/>
  <c r="H79" i="1" s="1"/>
  <c r="H81" i="1" a="1"/>
  <c r="H81" i="1" s="1"/>
  <c r="H83" i="1" a="1"/>
  <c r="H83" i="1" s="1"/>
  <c r="H85" i="1" a="1"/>
  <c r="H85" i="1" s="1"/>
  <c r="H87" i="1" a="1"/>
  <c r="H87" i="1" s="1"/>
  <c r="H89" i="1" a="1"/>
  <c r="H89" i="1" s="1"/>
  <c r="H91" i="1" a="1"/>
  <c r="H91" i="1" s="1"/>
  <c r="H93" i="1" a="1"/>
  <c r="H93" i="1" s="1"/>
  <c r="H95" i="1" a="1"/>
  <c r="H95" i="1" s="1"/>
  <c r="H97" i="1" a="1"/>
  <c r="H97" i="1" s="1"/>
  <c r="H99" i="1" a="1"/>
  <c r="H99" i="1" s="1"/>
  <c r="H101" i="1" a="1"/>
  <c r="H101" i="1" s="1"/>
  <c r="H103" i="1" a="1"/>
  <c r="H103" i="1" s="1"/>
  <c r="H105" i="1" a="1"/>
  <c r="H105" i="1" s="1"/>
  <c r="H107" i="1" a="1"/>
  <c r="H107" i="1" s="1"/>
  <c r="H109" i="1" a="1"/>
  <c r="H109" i="1" s="1"/>
  <c r="H111" i="1" a="1"/>
  <c r="H111" i="1" s="1"/>
  <c r="H113" i="1" a="1"/>
  <c r="H113" i="1" s="1"/>
  <c r="H115" i="1" a="1"/>
  <c r="H115" i="1" s="1"/>
  <c r="F131" i="1"/>
  <c r="K131" i="1"/>
  <c r="D133" i="1"/>
  <c r="D135" i="1"/>
  <c r="F155" i="1"/>
  <c r="K155" i="1"/>
  <c r="H158" i="1" a="1"/>
  <c r="H158" i="1" s="1"/>
  <c r="F163" i="1"/>
  <c r="K163" i="1"/>
  <c r="H166" i="1" a="1"/>
  <c r="H166" i="1" s="1"/>
  <c r="F171" i="1"/>
  <c r="K171" i="1"/>
  <c r="H4" i="1" a="1"/>
  <c r="H4" i="1" s="1"/>
  <c r="H6" i="1" a="1"/>
  <c r="H6" i="1" s="1"/>
  <c r="H16" i="1" a="1"/>
  <c r="H16" i="1" s="1"/>
  <c r="H18" i="1" a="1"/>
  <c r="H18" i="1" s="1"/>
  <c r="H20" i="1" a="1"/>
  <c r="H20" i="1" s="1"/>
  <c r="H24" i="1" a="1"/>
  <c r="H24" i="1" s="1"/>
  <c r="H38" i="1" a="1"/>
  <c r="H38" i="1" s="1"/>
  <c r="H5" i="1" a="1"/>
  <c r="H5" i="1" s="1"/>
  <c r="H9" i="1" a="1"/>
  <c r="H9" i="1" s="1"/>
  <c r="H13" i="1" a="1"/>
  <c r="H13" i="1" s="1"/>
  <c r="H19" i="1" a="1"/>
  <c r="H19" i="1" s="1"/>
  <c r="H21" i="1" a="1"/>
  <c r="H21" i="1" s="1"/>
  <c r="H27" i="1" a="1"/>
  <c r="H27" i="1" s="1"/>
  <c r="H29" i="1" a="1"/>
  <c r="H29" i="1" s="1"/>
  <c r="H33" i="1" a="1"/>
  <c r="H33" i="1" s="1"/>
  <c r="H37" i="1" a="1"/>
  <c r="H37" i="1" s="1"/>
  <c r="H41" i="1" a="1"/>
  <c r="H41" i="1" s="1"/>
  <c r="H47" i="1" a="1"/>
  <c r="H47" i="1" s="1"/>
  <c r="H51" i="1" a="1"/>
  <c r="H51" i="1" s="1"/>
  <c r="H55" i="1" a="1"/>
  <c r="H55" i="1" s="1"/>
  <c r="H57" i="1" a="1"/>
  <c r="H57" i="1" s="1"/>
  <c r="F2" i="1"/>
  <c r="H3" i="1" a="1"/>
  <c r="H3" i="1" s="1"/>
  <c r="F5" i="1"/>
  <c r="K6" i="1"/>
  <c r="F7" i="1"/>
  <c r="K8" i="1"/>
  <c r="F9" i="1"/>
  <c r="K10" i="1"/>
  <c r="F11" i="1"/>
  <c r="K12" i="1"/>
  <c r="F13" i="1"/>
  <c r="K14" i="1"/>
  <c r="F15" i="1"/>
  <c r="K16" i="1"/>
  <c r="F17" i="1"/>
  <c r="K18" i="1"/>
  <c r="F19" i="1"/>
  <c r="K20" i="1"/>
  <c r="F21" i="1"/>
  <c r="K22" i="1"/>
  <c r="F23" i="1"/>
  <c r="K24" i="1"/>
  <c r="F25" i="1"/>
  <c r="K26" i="1"/>
  <c r="F27" i="1"/>
  <c r="K28" i="1"/>
  <c r="F29" i="1"/>
  <c r="K30" i="1"/>
  <c r="F31" i="1"/>
  <c r="K32" i="1"/>
  <c r="F33" i="1"/>
  <c r="K34" i="1"/>
  <c r="F35" i="1"/>
  <c r="K36" i="1"/>
  <c r="F37" i="1"/>
  <c r="K38" i="1"/>
  <c r="F39" i="1"/>
  <c r="K40" i="1"/>
  <c r="F41" i="1"/>
  <c r="K42" i="1"/>
  <c r="F43" i="1"/>
  <c r="K44" i="1"/>
  <c r="F45" i="1"/>
  <c r="K46" i="1"/>
  <c r="F47" i="1"/>
  <c r="K48" i="1"/>
  <c r="F49" i="1"/>
  <c r="K50" i="1"/>
  <c r="F51" i="1"/>
  <c r="K52" i="1"/>
  <c r="F53" i="1"/>
  <c r="K54" i="1"/>
  <c r="F55" i="1"/>
  <c r="K56" i="1"/>
  <c r="F57" i="1"/>
  <c r="K58" i="1"/>
  <c r="F59" i="1"/>
  <c r="K60" i="1"/>
  <c r="F61" i="1"/>
  <c r="K62" i="1"/>
  <c r="F63" i="1"/>
  <c r="K64" i="1"/>
  <c r="F65" i="1"/>
  <c r="K66" i="1"/>
  <c r="F67" i="1"/>
  <c r="K68" i="1"/>
  <c r="F69" i="1"/>
  <c r="K70" i="1"/>
  <c r="F71" i="1"/>
  <c r="K72" i="1"/>
  <c r="F73" i="1"/>
  <c r="K74" i="1"/>
  <c r="F75" i="1"/>
  <c r="K76" i="1"/>
  <c r="F77" i="1"/>
  <c r="K78" i="1"/>
  <c r="F79" i="1"/>
  <c r="K80" i="1"/>
  <c r="F81" i="1"/>
  <c r="K82" i="1"/>
  <c r="F83" i="1"/>
  <c r="K84" i="1"/>
  <c r="F85" i="1"/>
  <c r="K86" i="1"/>
  <c r="F87" i="1"/>
  <c r="K88" i="1"/>
  <c r="F89" i="1"/>
  <c r="K90" i="1"/>
  <c r="F91" i="1"/>
  <c r="K92" i="1"/>
  <c r="F93" i="1"/>
  <c r="K94" i="1"/>
  <c r="F95" i="1"/>
  <c r="K96" i="1"/>
  <c r="F97" i="1"/>
  <c r="K98" i="1"/>
  <c r="F99" i="1"/>
  <c r="K100" i="1"/>
  <c r="F101" i="1"/>
  <c r="K102" i="1"/>
  <c r="F103" i="1"/>
  <c r="K104" i="1"/>
  <c r="F105" i="1"/>
  <c r="K106" i="1"/>
  <c r="F107" i="1"/>
  <c r="K108" i="1"/>
  <c r="F109" i="1"/>
  <c r="K110" i="1"/>
  <c r="F111" i="1"/>
  <c r="K112" i="1"/>
  <c r="F113" i="1"/>
  <c r="K114" i="1"/>
  <c r="F115" i="1"/>
  <c r="K116" i="1"/>
  <c r="F118" i="1"/>
  <c r="F120" i="1"/>
  <c r="F122" i="1"/>
  <c r="F124" i="1"/>
  <c r="F126" i="1"/>
  <c r="F128" i="1"/>
  <c r="F130" i="1"/>
  <c r="H131" i="1" a="1"/>
  <c r="H131" i="1" s="1"/>
  <c r="F133" i="1"/>
  <c r="K133" i="1"/>
  <c r="H133" i="1" a="1"/>
  <c r="H133" i="1" s="1"/>
  <c r="F135" i="1"/>
  <c r="K135" i="1"/>
  <c r="H135" i="1" a="1"/>
  <c r="H135" i="1" s="1"/>
  <c r="F137" i="1"/>
  <c r="K137" i="1"/>
  <c r="H137" i="1" a="1"/>
  <c r="H137" i="1" s="1"/>
  <c r="F139" i="1"/>
  <c r="K139" i="1"/>
  <c r="H139" i="1" a="1"/>
  <c r="H139" i="1" s="1"/>
  <c r="F141" i="1"/>
  <c r="K141" i="1"/>
  <c r="H141" i="1" a="1"/>
  <c r="H141" i="1" s="1"/>
  <c r="F143" i="1"/>
  <c r="K143" i="1"/>
  <c r="H143" i="1" a="1"/>
  <c r="H143" i="1" s="1"/>
  <c r="F145" i="1"/>
  <c r="K145" i="1"/>
  <c r="H145" i="1" a="1"/>
  <c r="H145" i="1" s="1"/>
  <c r="F147" i="1"/>
  <c r="K147" i="1"/>
  <c r="H147" i="1" a="1"/>
  <c r="H147" i="1" s="1"/>
  <c r="F149" i="1"/>
  <c r="K149" i="1"/>
  <c r="H149" i="1" a="1"/>
  <c r="H149" i="1" s="1"/>
  <c r="F151" i="1"/>
  <c r="K151" i="1"/>
  <c r="H151" i="1" a="1"/>
  <c r="H151" i="1" s="1"/>
  <c r="F153" i="1"/>
  <c r="K153" i="1"/>
  <c r="H156" i="1" a="1"/>
  <c r="H156" i="1" s="1"/>
  <c r="D159" i="1"/>
  <c r="F161" i="1"/>
  <c r="K161" i="1"/>
  <c r="H164" i="1" a="1"/>
  <c r="H164" i="1" s="1"/>
  <c r="D167" i="1"/>
  <c r="F169" i="1"/>
  <c r="K169" i="1"/>
  <c r="H28" i="1" a="1"/>
  <c r="H28" i="1" s="1"/>
  <c r="H44" i="1" a="1"/>
  <c r="H44" i="1" s="1"/>
  <c r="H48" i="1" a="1"/>
  <c r="H48" i="1" s="1"/>
  <c r="H52" i="1" a="1"/>
  <c r="H52" i="1" s="1"/>
  <c r="H58" i="1" a="1"/>
  <c r="H58" i="1" s="1"/>
  <c r="H60" i="1" a="1"/>
  <c r="H60" i="1" s="1"/>
  <c r="H66" i="1" a="1"/>
  <c r="H66" i="1" s="1"/>
  <c r="H68" i="1" a="1"/>
  <c r="H68" i="1" s="1"/>
  <c r="H74" i="1" a="1"/>
  <c r="H74" i="1" s="1"/>
  <c r="H78" i="1" a="1"/>
  <c r="H78" i="1" s="1"/>
  <c r="H84" i="1" a="1"/>
  <c r="H84" i="1" s="1"/>
  <c r="H86" i="1" a="1"/>
  <c r="H86" i="1" s="1"/>
  <c r="H88" i="1" a="1"/>
  <c r="H88" i="1" s="1"/>
  <c r="H90" i="1" a="1"/>
  <c r="H90" i="1" s="1"/>
  <c r="H92" i="1" a="1"/>
  <c r="H92" i="1" s="1"/>
  <c r="H94" i="1" a="1"/>
  <c r="H94" i="1" s="1"/>
  <c r="H96" i="1" a="1"/>
  <c r="H96" i="1" s="1"/>
  <c r="H98" i="1" a="1"/>
  <c r="H98" i="1" s="1"/>
  <c r="H100" i="1" a="1"/>
  <c r="H100" i="1" s="1"/>
  <c r="H102" i="1" a="1"/>
  <c r="H102" i="1" s="1"/>
  <c r="H104" i="1" a="1"/>
  <c r="H104" i="1" s="1"/>
  <c r="H106" i="1" a="1"/>
  <c r="H106" i="1" s="1"/>
  <c r="H108" i="1" a="1"/>
  <c r="H108" i="1" s="1"/>
  <c r="H110" i="1" a="1"/>
  <c r="H110" i="1" s="1"/>
  <c r="H112" i="1" a="1"/>
  <c r="H112" i="1" s="1"/>
  <c r="H114" i="1" a="1"/>
  <c r="H114" i="1" s="1"/>
  <c r="H116" i="1" a="1"/>
  <c r="H116" i="1" s="1"/>
  <c r="K117" i="1"/>
  <c r="H154" i="1" a="1"/>
  <c r="H154" i="1" s="1"/>
  <c r="D157" i="1"/>
  <c r="F159" i="1"/>
  <c r="K159" i="1"/>
  <c r="H162" i="1" a="1"/>
  <c r="H162" i="1" s="1"/>
  <c r="D165" i="1"/>
  <c r="F167" i="1"/>
  <c r="K167" i="1"/>
  <c r="H170" i="1" a="1"/>
  <c r="H170" i="1" s="1"/>
  <c r="K172" i="1"/>
  <c r="H8" i="1" a="1"/>
  <c r="H8" i="1" s="1"/>
  <c r="H10" i="1" a="1"/>
  <c r="H10" i="1" s="1"/>
  <c r="H12" i="1" a="1"/>
  <c r="H12" i="1" s="1"/>
  <c r="H22" i="1" a="1"/>
  <c r="H22" i="1" s="1"/>
  <c r="H30" i="1" a="1"/>
  <c r="H30" i="1" s="1"/>
  <c r="H34" i="1" a="1"/>
  <c r="H34" i="1" s="1"/>
  <c r="H36" i="1" a="1"/>
  <c r="H36" i="1" s="1"/>
  <c r="H40" i="1" a="1"/>
  <c r="H40" i="1" s="1"/>
  <c r="H42" i="1" a="1"/>
  <c r="H42" i="1" s="1"/>
  <c r="H46" i="1" a="1"/>
  <c r="H46" i="1" s="1"/>
  <c r="H50" i="1" a="1"/>
  <c r="H50" i="1" s="1"/>
  <c r="H54" i="1" a="1"/>
  <c r="H54" i="1" s="1"/>
  <c r="H56" i="1" a="1"/>
  <c r="H56" i="1" s="1"/>
  <c r="H62" i="1" a="1"/>
  <c r="H62" i="1" s="1"/>
  <c r="H64" i="1" a="1"/>
  <c r="H64" i="1" s="1"/>
  <c r="H70" i="1" a="1"/>
  <c r="H70" i="1" s="1"/>
  <c r="H72" i="1" a="1"/>
  <c r="H72" i="1" s="1"/>
  <c r="H76" i="1" a="1"/>
  <c r="H76" i="1" s="1"/>
  <c r="H80" i="1" a="1"/>
  <c r="H80" i="1" s="1"/>
  <c r="H82" i="1" a="1"/>
  <c r="H82" i="1" s="1"/>
  <c r="F4" i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D131" i="1"/>
  <c r="H130" i="1" a="1"/>
  <c r="H130" i="1" s="1"/>
  <c r="K132" i="1"/>
  <c r="F132" i="1"/>
  <c r="H132" i="1" a="1"/>
  <c r="H132" i="1" s="1"/>
  <c r="K134" i="1"/>
  <c r="F134" i="1"/>
  <c r="H134" i="1" a="1"/>
  <c r="H134" i="1" s="1"/>
  <c r="K136" i="1"/>
  <c r="F136" i="1"/>
  <c r="H136" i="1" a="1"/>
  <c r="H136" i="1" s="1"/>
  <c r="K138" i="1"/>
  <c r="F138" i="1"/>
  <c r="H138" i="1" a="1"/>
  <c r="H138" i="1" s="1"/>
  <c r="K140" i="1"/>
  <c r="F140" i="1"/>
  <c r="H140" i="1" a="1"/>
  <c r="H140" i="1" s="1"/>
  <c r="K142" i="1"/>
  <c r="F142" i="1"/>
  <c r="H142" i="1" a="1"/>
  <c r="H142" i="1" s="1"/>
  <c r="K144" i="1"/>
  <c r="F144" i="1"/>
  <c r="H144" i="1" a="1"/>
  <c r="H144" i="1" s="1"/>
  <c r="K146" i="1"/>
  <c r="F146" i="1"/>
  <c r="H146" i="1" a="1"/>
  <c r="H146" i="1" s="1"/>
  <c r="K148" i="1"/>
  <c r="F148" i="1"/>
  <c r="H148" i="1" a="1"/>
  <c r="H148" i="1" s="1"/>
  <c r="K150" i="1"/>
  <c r="F150" i="1"/>
  <c r="H150" i="1" a="1"/>
  <c r="H150" i="1" s="1"/>
  <c r="K152" i="1"/>
  <c r="F152" i="1"/>
  <c r="H152" i="1" a="1"/>
  <c r="H152" i="1" s="1"/>
  <c r="F157" i="1"/>
  <c r="K157" i="1"/>
  <c r="H160" i="1" a="1"/>
  <c r="H160" i="1" s="1"/>
  <c r="F165" i="1"/>
  <c r="K165" i="1"/>
  <c r="H168" i="1" a="1"/>
  <c r="H168" i="1" s="1"/>
  <c r="F173" i="1"/>
  <c r="K173" i="1"/>
  <c r="F199" i="1"/>
  <c r="K199" i="1"/>
  <c r="F201" i="1"/>
  <c r="K201" i="1"/>
  <c r="F209" i="1"/>
  <c r="K208" i="1"/>
  <c r="K209" i="1"/>
  <c r="D212" i="1"/>
  <c r="D211" i="1"/>
  <c r="F217" i="1"/>
  <c r="K216" i="1"/>
  <c r="K217" i="1"/>
  <c r="F216" i="1"/>
  <c r="D220" i="1"/>
  <c r="D219" i="1"/>
  <c r="F225" i="1"/>
  <c r="K224" i="1"/>
  <c r="K225" i="1"/>
  <c r="F224" i="1"/>
  <c r="D228" i="1"/>
  <c r="D227" i="1"/>
  <c r="F233" i="1"/>
  <c r="K232" i="1"/>
  <c r="K233" i="1"/>
  <c r="F232" i="1"/>
  <c r="D236" i="1"/>
  <c r="D235" i="1"/>
  <c r="F154" i="1"/>
  <c r="F156" i="1"/>
  <c r="F158" i="1"/>
  <c r="F160" i="1"/>
  <c r="F162" i="1"/>
  <c r="F164" i="1"/>
  <c r="F166" i="1"/>
  <c r="F168" i="1"/>
  <c r="F170" i="1"/>
  <c r="F172" i="1"/>
  <c r="F174" i="1"/>
  <c r="K175" i="1"/>
  <c r="F176" i="1"/>
  <c r="K177" i="1"/>
  <c r="F178" i="1"/>
  <c r="K179" i="1"/>
  <c r="F180" i="1"/>
  <c r="K181" i="1"/>
  <c r="F182" i="1"/>
  <c r="K183" i="1"/>
  <c r="F184" i="1"/>
  <c r="K185" i="1"/>
  <c r="F186" i="1"/>
  <c r="K187" i="1"/>
  <c r="F188" i="1"/>
  <c r="K189" i="1"/>
  <c r="F190" i="1"/>
  <c r="D191" i="1"/>
  <c r="K191" i="1"/>
  <c r="K198" i="1"/>
  <c r="F198" i="1"/>
  <c r="F207" i="1"/>
  <c r="K207" i="1"/>
  <c r="F215" i="1"/>
  <c r="K214" i="1"/>
  <c r="K215" i="1"/>
  <c r="F214" i="1"/>
  <c r="D218" i="1"/>
  <c r="D217" i="1"/>
  <c r="F223" i="1"/>
  <c r="K222" i="1"/>
  <c r="K223" i="1"/>
  <c r="F222" i="1"/>
  <c r="D226" i="1"/>
  <c r="D225" i="1"/>
  <c r="F231" i="1"/>
  <c r="K230" i="1"/>
  <c r="K231" i="1"/>
  <c r="F230" i="1"/>
  <c r="D234" i="1"/>
  <c r="D233" i="1"/>
  <c r="F239" i="1"/>
  <c r="K238" i="1"/>
  <c r="K239" i="1"/>
  <c r="F238" i="1"/>
  <c r="D193" i="1"/>
  <c r="F193" i="1"/>
  <c r="F195" i="1"/>
  <c r="F197" i="1"/>
  <c r="K200" i="1"/>
  <c r="F200" i="1"/>
  <c r="D203" i="1"/>
  <c r="F205" i="1"/>
  <c r="K205" i="1"/>
  <c r="F213" i="1"/>
  <c r="K212" i="1"/>
  <c r="K213" i="1"/>
  <c r="F212" i="1"/>
  <c r="D216" i="1"/>
  <c r="D215" i="1"/>
  <c r="F221" i="1"/>
  <c r="K220" i="1"/>
  <c r="K221" i="1"/>
  <c r="F220" i="1"/>
  <c r="D224" i="1"/>
  <c r="D223" i="1"/>
  <c r="F229" i="1"/>
  <c r="K228" i="1"/>
  <c r="K229" i="1"/>
  <c r="F228" i="1"/>
  <c r="D232" i="1"/>
  <c r="D231" i="1"/>
  <c r="F237" i="1"/>
  <c r="K236" i="1"/>
  <c r="K237" i="1"/>
  <c r="F236" i="1"/>
  <c r="D240" i="1"/>
  <c r="D239" i="1"/>
  <c r="D195" i="1"/>
  <c r="K194" i="1"/>
  <c r="D197" i="1"/>
  <c r="K196" i="1"/>
  <c r="D199" i="1"/>
  <c r="D201" i="1"/>
  <c r="F203" i="1"/>
  <c r="K203" i="1"/>
  <c r="F208" i="1"/>
  <c r="D209" i="1"/>
  <c r="F211" i="1"/>
  <c r="K210" i="1"/>
  <c r="K211" i="1"/>
  <c r="F210" i="1"/>
  <c r="D214" i="1"/>
  <c r="D213" i="1"/>
  <c r="F219" i="1"/>
  <c r="K218" i="1"/>
  <c r="K219" i="1"/>
  <c r="F218" i="1"/>
  <c r="D222" i="1"/>
  <c r="D221" i="1"/>
  <c r="F227" i="1"/>
  <c r="K226" i="1"/>
  <c r="K227" i="1"/>
  <c r="F226" i="1"/>
  <c r="D230" i="1"/>
  <c r="D229" i="1"/>
  <c r="F235" i="1"/>
  <c r="K234" i="1"/>
  <c r="K235" i="1"/>
  <c r="F234" i="1"/>
  <c r="D238" i="1"/>
  <c r="D237" i="1"/>
  <c r="K320" i="1"/>
  <c r="F320" i="1"/>
  <c r="K319" i="1"/>
  <c r="K328" i="1"/>
  <c r="F328" i="1"/>
  <c r="K327" i="1"/>
  <c r="F202" i="1"/>
  <c r="F204" i="1"/>
  <c r="F206" i="1"/>
  <c r="K241" i="1"/>
  <c r="K243" i="1"/>
  <c r="K245" i="1"/>
  <c r="K247" i="1"/>
  <c r="K249" i="1"/>
  <c r="K251" i="1"/>
  <c r="K253" i="1"/>
  <c r="K255" i="1"/>
  <c r="K257" i="1"/>
  <c r="K259" i="1"/>
  <c r="K261" i="1"/>
  <c r="K263" i="1"/>
  <c r="K265" i="1"/>
  <c r="K267" i="1"/>
  <c r="K269" i="1"/>
  <c r="K271" i="1"/>
  <c r="K273" i="1"/>
  <c r="K275" i="1"/>
  <c r="K277" i="1"/>
  <c r="K279" i="1"/>
  <c r="D282" i="1"/>
  <c r="K281" i="1"/>
  <c r="F287" i="1"/>
  <c r="F288" i="1"/>
  <c r="D290" i="1"/>
  <c r="F295" i="1"/>
  <c r="F296" i="1"/>
  <c r="D298" i="1"/>
  <c r="F303" i="1"/>
  <c r="F304" i="1"/>
  <c r="D306" i="1"/>
  <c r="F311" i="1"/>
  <c r="F312" i="1"/>
  <c r="D314" i="1"/>
  <c r="K318" i="1"/>
  <c r="F318" i="1"/>
  <c r="K317" i="1"/>
  <c r="F323" i="1"/>
  <c r="D324" i="1"/>
  <c r="K326" i="1"/>
  <c r="F326" i="1"/>
  <c r="K325" i="1"/>
  <c r="F331" i="1"/>
  <c r="D332" i="1"/>
  <c r="K240" i="1"/>
  <c r="K287" i="1"/>
  <c r="K295" i="1"/>
  <c r="K303" i="1"/>
  <c r="K311" i="1"/>
  <c r="D322" i="1"/>
  <c r="K324" i="1"/>
  <c r="F324" i="1"/>
  <c r="K323" i="1"/>
  <c r="D330" i="1"/>
  <c r="K332" i="1"/>
  <c r="F332" i="1"/>
  <c r="K331" i="1"/>
  <c r="F283" i="1"/>
  <c r="F284" i="1"/>
  <c r="D286" i="1"/>
  <c r="F291" i="1"/>
  <c r="F292" i="1"/>
  <c r="D294" i="1"/>
  <c r="F299" i="1"/>
  <c r="F300" i="1"/>
  <c r="D302" i="1"/>
  <c r="F307" i="1"/>
  <c r="F308" i="1"/>
  <c r="D310" i="1"/>
  <c r="F315" i="1"/>
  <c r="F316" i="1"/>
  <c r="D318" i="1"/>
  <c r="F319" i="1"/>
  <c r="K322" i="1"/>
  <c r="F322" i="1"/>
  <c r="K321" i="1"/>
  <c r="F327" i="1"/>
  <c r="K330" i="1"/>
  <c r="F330" i="1"/>
  <c r="K329" i="1"/>
  <c r="K333" i="1"/>
  <c r="F334" i="1"/>
  <c r="K335" i="1"/>
  <c r="F336" i="1"/>
  <c r="K337" i="1"/>
  <c r="F338" i="1"/>
  <c r="K339" i="1"/>
  <c r="F340" i="1"/>
  <c r="K341" i="1"/>
  <c r="F342" i="1"/>
  <c r="K343" i="1"/>
  <c r="F344" i="1"/>
  <c r="K345" i="1"/>
  <c r="F346" i="1"/>
  <c r="K347" i="1"/>
  <c r="F348" i="1"/>
  <c r="K421" i="1"/>
  <c r="K420" i="1"/>
  <c r="F421" i="1"/>
  <c r="K453" i="1"/>
  <c r="F452" i="1"/>
  <c r="K452" i="1"/>
  <c r="F453" i="1"/>
  <c r="K457" i="1"/>
  <c r="F457" i="1"/>
  <c r="K471" i="1"/>
  <c r="F470" i="1"/>
  <c r="K470" i="1"/>
  <c r="F471" i="1"/>
  <c r="F373" i="1"/>
  <c r="F375" i="1"/>
  <c r="F377" i="1"/>
  <c r="F379" i="1"/>
  <c r="F381" i="1"/>
  <c r="K445" i="1"/>
  <c r="F444" i="1"/>
  <c r="K444" i="1"/>
  <c r="F445" i="1"/>
  <c r="D451" i="1"/>
  <c r="D452" i="1"/>
  <c r="K477" i="1"/>
  <c r="F476" i="1"/>
  <c r="K476" i="1"/>
  <c r="F477" i="1"/>
  <c r="K484" i="1"/>
  <c r="F484" i="1"/>
  <c r="F355" i="1"/>
  <c r="F357" i="1"/>
  <c r="F359" i="1"/>
  <c r="F361" i="1"/>
  <c r="F363" i="1"/>
  <c r="F365" i="1"/>
  <c r="F367" i="1"/>
  <c r="F369" i="1"/>
  <c r="F371" i="1"/>
  <c r="D372" i="1"/>
  <c r="K374" i="1"/>
  <c r="K376" i="1"/>
  <c r="K378" i="1"/>
  <c r="K380" i="1"/>
  <c r="D388" i="1"/>
  <c r="D396" i="1"/>
  <c r="D404" i="1"/>
  <c r="D412" i="1"/>
  <c r="K437" i="1"/>
  <c r="K436" i="1"/>
  <c r="F437" i="1"/>
  <c r="F497" i="1"/>
  <c r="K497" i="1"/>
  <c r="F496" i="1"/>
  <c r="K373" i="1"/>
  <c r="D390" i="1"/>
  <c r="D398" i="1"/>
  <c r="D406" i="1"/>
  <c r="D414" i="1"/>
  <c r="K429" i="1"/>
  <c r="K428" i="1"/>
  <c r="F429" i="1"/>
  <c r="F420" i="1"/>
  <c r="D423" i="1"/>
  <c r="K422" i="1"/>
  <c r="F428" i="1"/>
  <c r="D431" i="1"/>
  <c r="K430" i="1"/>
  <c r="F436" i="1"/>
  <c r="D439" i="1"/>
  <c r="K438" i="1"/>
  <c r="K443" i="1"/>
  <c r="F442" i="1"/>
  <c r="D448" i="1"/>
  <c r="K451" i="1"/>
  <c r="F450" i="1"/>
  <c r="F456" i="1"/>
  <c r="K456" i="1"/>
  <c r="K459" i="1"/>
  <c r="F459" i="1"/>
  <c r="K463" i="1"/>
  <c r="K462" i="1"/>
  <c r="K469" i="1"/>
  <c r="F468" i="1"/>
  <c r="K468" i="1"/>
  <c r="F469" i="1"/>
  <c r="D477" i="1"/>
  <c r="D478" i="1"/>
  <c r="F495" i="1"/>
  <c r="K495" i="1"/>
  <c r="D446" i="1"/>
  <c r="K449" i="1"/>
  <c r="F448" i="1"/>
  <c r="D454" i="1"/>
  <c r="F458" i="1"/>
  <c r="K458" i="1"/>
  <c r="K461" i="1"/>
  <c r="F461" i="1"/>
  <c r="F487" i="1"/>
  <c r="K487" i="1"/>
  <c r="F489" i="1"/>
  <c r="K489" i="1"/>
  <c r="D516" i="1"/>
  <c r="D515" i="1"/>
  <c r="F415" i="1"/>
  <c r="F417" i="1"/>
  <c r="D419" i="1"/>
  <c r="F425" i="1"/>
  <c r="D427" i="1"/>
  <c r="F433" i="1"/>
  <c r="D435" i="1"/>
  <c r="F441" i="1"/>
  <c r="D443" i="1"/>
  <c r="K447" i="1"/>
  <c r="F446" i="1"/>
  <c r="F449" i="1"/>
  <c r="K455" i="1"/>
  <c r="F455" i="1"/>
  <c r="F460" i="1"/>
  <c r="K460" i="1"/>
  <c r="K479" i="1"/>
  <c r="F478" i="1"/>
  <c r="K478" i="1"/>
  <c r="K490" i="1"/>
  <c r="F490" i="1"/>
  <c r="K492" i="1"/>
  <c r="F492" i="1"/>
  <c r="D508" i="1"/>
  <c r="D507" i="1"/>
  <c r="K475" i="1"/>
  <c r="F474" i="1"/>
  <c r="F483" i="1"/>
  <c r="K483" i="1"/>
  <c r="F482" i="1"/>
  <c r="K486" i="1"/>
  <c r="F486" i="1"/>
  <c r="F491" i="1"/>
  <c r="K491" i="1"/>
  <c r="K494" i="1"/>
  <c r="F494" i="1"/>
  <c r="D500" i="1"/>
  <c r="D499" i="1"/>
  <c r="F511" i="1"/>
  <c r="K510" i="1"/>
  <c r="K511" i="1"/>
  <c r="F510" i="1"/>
  <c r="F513" i="1"/>
  <c r="K512" i="1"/>
  <c r="F519" i="1"/>
  <c r="K518" i="1"/>
  <c r="K519" i="1"/>
  <c r="F518" i="1"/>
  <c r="F521" i="1"/>
  <c r="K520" i="1"/>
  <c r="F454" i="1"/>
  <c r="D455" i="1"/>
  <c r="K454" i="1"/>
  <c r="D457" i="1"/>
  <c r="D459" i="1"/>
  <c r="D461" i="1"/>
  <c r="F466" i="1"/>
  <c r="F467" i="1"/>
  <c r="D469" i="1"/>
  <c r="K473" i="1"/>
  <c r="F472" i="1"/>
  <c r="F475" i="1"/>
  <c r="K481" i="1"/>
  <c r="F480" i="1"/>
  <c r="F485" i="1"/>
  <c r="K485" i="1"/>
  <c r="K488" i="1"/>
  <c r="F488" i="1"/>
  <c r="F493" i="1"/>
  <c r="K493" i="1"/>
  <c r="K496" i="1"/>
  <c r="F503" i="1"/>
  <c r="K503" i="1"/>
  <c r="F502" i="1"/>
  <c r="F505" i="1"/>
  <c r="K504" i="1"/>
  <c r="D509" i="1"/>
  <c r="F512" i="1"/>
  <c r="D517" i="1"/>
  <c r="F520" i="1"/>
  <c r="K502" i="1"/>
  <c r="F509" i="1"/>
  <c r="K508" i="1"/>
  <c r="F517" i="1"/>
  <c r="K516" i="1"/>
  <c r="K482" i="1"/>
  <c r="D484" i="1"/>
  <c r="D486" i="1"/>
  <c r="D488" i="1"/>
  <c r="D490" i="1"/>
  <c r="D492" i="1"/>
  <c r="D494" i="1"/>
  <c r="F500" i="1"/>
  <c r="K501" i="1"/>
  <c r="F507" i="1"/>
  <c r="K506" i="1"/>
  <c r="F508" i="1"/>
  <c r="K509" i="1"/>
  <c r="F515" i="1"/>
  <c r="K514" i="1"/>
  <c r="K5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<sst xmlns="http://schemas.openxmlformats.org/spreadsheetml/2006/main" count="14" uniqueCount="14">
  <si>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Fecha</t>
  </si>
  <si>
    <t>Positivos</t>
  </si>
  <si>
    <t>media 7 dias</t>
  </si>
  <si>
    <t>Derivada</t>
  </si>
  <si>
    <t>Media 14 días</t>
  </si>
  <si>
    <t>Derivada 14</t>
  </si>
  <si>
    <t>Promedio</t>
  </si>
  <si>
    <t>Linea de records</t>
  </si>
  <si>
    <t>Día semana</t>
  </si>
  <si>
    <t>Suma parcial</t>
  </si>
  <si>
    <t>Reproductivo</t>
  </si>
  <si>
    <t>Media</t>
  </si>
  <si>
    <t>Mediana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</si>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</sst>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2" formatCode="0.00"/>
    </dxf>
    <dxf>
      <numFmt numFmtId="3" formatCode="#,##0"/>
    </dxf>
    <dxf>
      <numFmt numFmtId="0" formatCode="General"/>
    </dxf>
    <dxf>
      <numFmt numFmtId="15" formatCode="0.00E+00"/>
    </dxf>
    <dxf>
      <numFmt numFmtId="15" formatCode="0.00E+00"/>
    </dxf>
    <dxf>
      <numFmt numFmtId="3" formatCode="#,##0"/>
    </dxf>
    <dxf>
      <numFmt numFmtId="3" formatCode="#,##0"/>
    </dxf>
    <dxf>
      <numFmt numFmtId="3" formatCode="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casos_diagnostico_ccaa!$A$2:$A$524</c:f>
              <c:numCache>
                <c:formatCode>m/d/yyyy</c:formatCode>
                <c:ptCount val="52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44002</c:v>
                </c:pt>
                <c:pt idx="117">
                  <c:v>44003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44009</c:v>
                </c:pt>
                <c:pt idx="124">
                  <c:v>44010</c:v>
                </c:pt>
                <c:pt idx="125">
                  <c:v>44011</c:v>
                </c:pt>
                <c:pt idx="126">
                  <c:v>44012</c:v>
                </c:pt>
                <c:pt idx="127">
                  <c:v>44013</c:v>
                </c:pt>
                <c:pt idx="128">
                  <c:v>44014</c:v>
                </c:pt>
                <c:pt idx="129">
                  <c:v>44015</c:v>
                </c:pt>
                <c:pt idx="130">
                  <c:v>44016</c:v>
                </c:pt>
                <c:pt idx="131">
                  <c:v>44017</c:v>
                </c:pt>
                <c:pt idx="132">
                  <c:v>44018</c:v>
                </c:pt>
                <c:pt idx="133">
                  <c:v>44019</c:v>
                </c:pt>
                <c:pt idx="134">
                  <c:v>44020</c:v>
                </c:pt>
                <c:pt idx="135">
                  <c:v>44021</c:v>
                </c:pt>
                <c:pt idx="136">
                  <c:v>44022</c:v>
                </c:pt>
                <c:pt idx="137">
                  <c:v>44023</c:v>
                </c:pt>
                <c:pt idx="138">
                  <c:v>44024</c:v>
                </c:pt>
                <c:pt idx="139">
                  <c:v>44025</c:v>
                </c:pt>
                <c:pt idx="140">
                  <c:v>44026</c:v>
                </c:pt>
                <c:pt idx="141">
                  <c:v>44027</c:v>
                </c:pt>
                <c:pt idx="142">
                  <c:v>44028</c:v>
                </c:pt>
                <c:pt idx="143">
                  <c:v>44029</c:v>
                </c:pt>
                <c:pt idx="144">
                  <c:v>44030</c:v>
                </c:pt>
                <c:pt idx="145">
                  <c:v>44031</c:v>
                </c:pt>
                <c:pt idx="146">
                  <c:v>44032</c:v>
                </c:pt>
                <c:pt idx="147">
                  <c:v>44033</c:v>
                </c:pt>
                <c:pt idx="148">
                  <c:v>44034</c:v>
                </c:pt>
                <c:pt idx="149">
                  <c:v>44035</c:v>
                </c:pt>
                <c:pt idx="150">
                  <c:v>44036</c:v>
                </c:pt>
                <c:pt idx="151">
                  <c:v>44037</c:v>
                </c:pt>
                <c:pt idx="152">
                  <c:v>44038</c:v>
                </c:pt>
                <c:pt idx="153">
                  <c:v>44039</c:v>
                </c:pt>
                <c:pt idx="154">
                  <c:v>44040</c:v>
                </c:pt>
                <c:pt idx="155">
                  <c:v>44041</c:v>
                </c:pt>
                <c:pt idx="156">
                  <c:v>44042</c:v>
                </c:pt>
                <c:pt idx="157">
                  <c:v>44043</c:v>
                </c:pt>
                <c:pt idx="158">
                  <c:v>44044</c:v>
                </c:pt>
                <c:pt idx="159">
                  <c:v>44045</c:v>
                </c:pt>
                <c:pt idx="160">
                  <c:v>44046</c:v>
                </c:pt>
                <c:pt idx="161">
                  <c:v>44047</c:v>
                </c:pt>
                <c:pt idx="162">
                  <c:v>44048</c:v>
                </c:pt>
                <c:pt idx="163">
                  <c:v>44049</c:v>
                </c:pt>
                <c:pt idx="164">
                  <c:v>44050</c:v>
                </c:pt>
                <c:pt idx="165">
                  <c:v>44051</c:v>
                </c:pt>
                <c:pt idx="166">
                  <c:v>44052</c:v>
                </c:pt>
                <c:pt idx="167">
                  <c:v>44053</c:v>
                </c:pt>
                <c:pt idx="168">
                  <c:v>44054</c:v>
                </c:pt>
                <c:pt idx="169">
                  <c:v>44055</c:v>
                </c:pt>
                <c:pt idx="170">
                  <c:v>44056</c:v>
                </c:pt>
                <c:pt idx="171">
                  <c:v>44057</c:v>
                </c:pt>
                <c:pt idx="172">
                  <c:v>44058</c:v>
                </c:pt>
                <c:pt idx="173">
                  <c:v>44059</c:v>
                </c:pt>
                <c:pt idx="174">
                  <c:v>44060</c:v>
                </c:pt>
                <c:pt idx="175">
                  <c:v>44061</c:v>
                </c:pt>
                <c:pt idx="176">
                  <c:v>44062</c:v>
                </c:pt>
                <c:pt idx="177">
                  <c:v>44063</c:v>
                </c:pt>
                <c:pt idx="178">
                  <c:v>44064</c:v>
                </c:pt>
                <c:pt idx="179">
                  <c:v>44065</c:v>
                </c:pt>
                <c:pt idx="180">
                  <c:v>44066</c:v>
                </c:pt>
                <c:pt idx="181">
                  <c:v>44067</c:v>
                </c:pt>
                <c:pt idx="182">
                  <c:v>44068</c:v>
                </c:pt>
                <c:pt idx="183">
                  <c:v>44069</c:v>
                </c:pt>
                <c:pt idx="184">
                  <c:v>44070</c:v>
                </c:pt>
                <c:pt idx="185">
                  <c:v>44071</c:v>
                </c:pt>
                <c:pt idx="186">
                  <c:v>44072</c:v>
                </c:pt>
                <c:pt idx="187">
                  <c:v>44073</c:v>
                </c:pt>
                <c:pt idx="188">
                  <c:v>44074</c:v>
                </c:pt>
                <c:pt idx="189">
                  <c:v>44075</c:v>
                </c:pt>
                <c:pt idx="190">
                  <c:v>44076</c:v>
                </c:pt>
                <c:pt idx="191">
                  <c:v>44077</c:v>
                </c:pt>
                <c:pt idx="192">
                  <c:v>44078</c:v>
                </c:pt>
                <c:pt idx="193">
                  <c:v>44079</c:v>
                </c:pt>
                <c:pt idx="194">
                  <c:v>44080</c:v>
                </c:pt>
                <c:pt idx="195">
                  <c:v>44081</c:v>
                </c:pt>
                <c:pt idx="196">
                  <c:v>44082</c:v>
                </c:pt>
                <c:pt idx="197">
                  <c:v>44083</c:v>
                </c:pt>
                <c:pt idx="198">
                  <c:v>44084</c:v>
                </c:pt>
                <c:pt idx="199">
                  <c:v>44085</c:v>
                </c:pt>
                <c:pt idx="200">
                  <c:v>44086</c:v>
                </c:pt>
                <c:pt idx="201">
                  <c:v>44087</c:v>
                </c:pt>
                <c:pt idx="202">
                  <c:v>44088</c:v>
                </c:pt>
                <c:pt idx="203">
                  <c:v>44089</c:v>
                </c:pt>
                <c:pt idx="204">
                  <c:v>44090</c:v>
                </c:pt>
                <c:pt idx="205">
                  <c:v>44091</c:v>
                </c:pt>
                <c:pt idx="206">
                  <c:v>44092</c:v>
                </c:pt>
                <c:pt idx="207">
                  <c:v>44093</c:v>
                </c:pt>
                <c:pt idx="208">
                  <c:v>44094</c:v>
                </c:pt>
                <c:pt idx="209">
                  <c:v>44095</c:v>
                </c:pt>
                <c:pt idx="210">
                  <c:v>44096</c:v>
                </c:pt>
                <c:pt idx="211">
                  <c:v>44097</c:v>
                </c:pt>
                <c:pt idx="212">
                  <c:v>44098</c:v>
                </c:pt>
                <c:pt idx="213">
                  <c:v>44099</c:v>
                </c:pt>
                <c:pt idx="214">
                  <c:v>44100</c:v>
                </c:pt>
                <c:pt idx="215">
                  <c:v>44101</c:v>
                </c:pt>
                <c:pt idx="216">
                  <c:v>44102</c:v>
                </c:pt>
                <c:pt idx="217">
                  <c:v>44103</c:v>
                </c:pt>
                <c:pt idx="218">
                  <c:v>44104</c:v>
                </c:pt>
                <c:pt idx="219">
                  <c:v>44105</c:v>
                </c:pt>
                <c:pt idx="220">
                  <c:v>44106</c:v>
                </c:pt>
                <c:pt idx="221">
                  <c:v>44107</c:v>
                </c:pt>
                <c:pt idx="222">
                  <c:v>44108</c:v>
                </c:pt>
                <c:pt idx="223">
                  <c:v>44109</c:v>
                </c:pt>
                <c:pt idx="224">
                  <c:v>44110</c:v>
                </c:pt>
                <c:pt idx="225">
                  <c:v>44111</c:v>
                </c:pt>
                <c:pt idx="226">
                  <c:v>44112</c:v>
                </c:pt>
                <c:pt idx="227">
                  <c:v>44113</c:v>
                </c:pt>
                <c:pt idx="228">
                  <c:v>44114</c:v>
                </c:pt>
                <c:pt idx="229">
                  <c:v>44115</c:v>
                </c:pt>
                <c:pt idx="230">
                  <c:v>44116</c:v>
                </c:pt>
                <c:pt idx="231">
                  <c:v>44117</c:v>
                </c:pt>
                <c:pt idx="232">
                  <c:v>44118</c:v>
                </c:pt>
                <c:pt idx="233">
                  <c:v>44119</c:v>
                </c:pt>
                <c:pt idx="234">
                  <c:v>44120</c:v>
                </c:pt>
                <c:pt idx="235">
                  <c:v>44121</c:v>
                </c:pt>
                <c:pt idx="236">
                  <c:v>44122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44128</c:v>
                </c:pt>
                <c:pt idx="243">
                  <c:v>44129</c:v>
                </c:pt>
                <c:pt idx="244">
                  <c:v>44130</c:v>
                </c:pt>
                <c:pt idx="245">
                  <c:v>44131</c:v>
                </c:pt>
                <c:pt idx="246">
                  <c:v>44132</c:v>
                </c:pt>
                <c:pt idx="247">
                  <c:v>44133</c:v>
                </c:pt>
                <c:pt idx="248">
                  <c:v>44134</c:v>
                </c:pt>
                <c:pt idx="249">
                  <c:v>44135</c:v>
                </c:pt>
                <c:pt idx="250">
                  <c:v>44136</c:v>
                </c:pt>
                <c:pt idx="251">
                  <c:v>44137</c:v>
                </c:pt>
                <c:pt idx="252">
                  <c:v>44138</c:v>
                </c:pt>
                <c:pt idx="253">
                  <c:v>44139</c:v>
                </c:pt>
                <c:pt idx="254">
                  <c:v>44140</c:v>
                </c:pt>
                <c:pt idx="255">
                  <c:v>44141</c:v>
                </c:pt>
                <c:pt idx="256">
                  <c:v>44142</c:v>
                </c:pt>
                <c:pt idx="257">
                  <c:v>44143</c:v>
                </c:pt>
                <c:pt idx="258">
                  <c:v>44144</c:v>
                </c:pt>
                <c:pt idx="259">
                  <c:v>44145</c:v>
                </c:pt>
                <c:pt idx="260">
                  <c:v>44146</c:v>
                </c:pt>
                <c:pt idx="261">
                  <c:v>44147</c:v>
                </c:pt>
                <c:pt idx="262">
                  <c:v>44148</c:v>
                </c:pt>
                <c:pt idx="263">
                  <c:v>44149</c:v>
                </c:pt>
                <c:pt idx="264">
                  <c:v>44150</c:v>
                </c:pt>
                <c:pt idx="265">
                  <c:v>44151</c:v>
                </c:pt>
                <c:pt idx="266">
                  <c:v>44152</c:v>
                </c:pt>
                <c:pt idx="267">
                  <c:v>44153</c:v>
                </c:pt>
                <c:pt idx="268">
                  <c:v>44154</c:v>
                </c:pt>
                <c:pt idx="269">
                  <c:v>44155</c:v>
                </c:pt>
                <c:pt idx="270">
                  <c:v>44156</c:v>
                </c:pt>
                <c:pt idx="271">
                  <c:v>44157</c:v>
                </c:pt>
                <c:pt idx="272">
                  <c:v>44158</c:v>
                </c:pt>
                <c:pt idx="273">
                  <c:v>44159</c:v>
                </c:pt>
                <c:pt idx="274">
                  <c:v>44160</c:v>
                </c:pt>
                <c:pt idx="275">
                  <c:v>44161</c:v>
                </c:pt>
                <c:pt idx="276">
                  <c:v>44162</c:v>
                </c:pt>
                <c:pt idx="277">
                  <c:v>44163</c:v>
                </c:pt>
                <c:pt idx="278">
                  <c:v>44164</c:v>
                </c:pt>
                <c:pt idx="279">
                  <c:v>44165</c:v>
                </c:pt>
                <c:pt idx="280">
                  <c:v>44166</c:v>
                </c:pt>
                <c:pt idx="281">
                  <c:v>44167</c:v>
                </c:pt>
                <c:pt idx="282">
                  <c:v>44168</c:v>
                </c:pt>
                <c:pt idx="283">
                  <c:v>44169</c:v>
                </c:pt>
                <c:pt idx="284">
                  <c:v>44170</c:v>
                </c:pt>
                <c:pt idx="285">
                  <c:v>44171</c:v>
                </c:pt>
                <c:pt idx="286">
                  <c:v>44172</c:v>
                </c:pt>
                <c:pt idx="287">
                  <c:v>44173</c:v>
                </c:pt>
                <c:pt idx="288">
                  <c:v>44174</c:v>
                </c:pt>
                <c:pt idx="289">
                  <c:v>44175</c:v>
                </c:pt>
                <c:pt idx="290">
                  <c:v>44176</c:v>
                </c:pt>
                <c:pt idx="291">
                  <c:v>44177</c:v>
                </c:pt>
                <c:pt idx="292">
                  <c:v>44178</c:v>
                </c:pt>
                <c:pt idx="293">
                  <c:v>44179</c:v>
                </c:pt>
                <c:pt idx="294">
                  <c:v>44180</c:v>
                </c:pt>
                <c:pt idx="295">
                  <c:v>44181</c:v>
                </c:pt>
                <c:pt idx="296">
                  <c:v>44182</c:v>
                </c:pt>
                <c:pt idx="297">
                  <c:v>44183</c:v>
                </c:pt>
                <c:pt idx="298">
                  <c:v>44184</c:v>
                </c:pt>
                <c:pt idx="299">
                  <c:v>44185</c:v>
                </c:pt>
                <c:pt idx="300">
                  <c:v>44186</c:v>
                </c:pt>
                <c:pt idx="301">
                  <c:v>44187</c:v>
                </c:pt>
                <c:pt idx="302">
                  <c:v>44188</c:v>
                </c:pt>
                <c:pt idx="303">
                  <c:v>44189</c:v>
                </c:pt>
                <c:pt idx="304">
                  <c:v>44190</c:v>
                </c:pt>
                <c:pt idx="305">
                  <c:v>44191</c:v>
                </c:pt>
                <c:pt idx="306">
                  <c:v>44192</c:v>
                </c:pt>
                <c:pt idx="307">
                  <c:v>44193</c:v>
                </c:pt>
                <c:pt idx="308">
                  <c:v>44194</c:v>
                </c:pt>
                <c:pt idx="309">
                  <c:v>44195</c:v>
                </c:pt>
                <c:pt idx="310">
                  <c:v>44196</c:v>
                </c:pt>
                <c:pt idx="311">
                  <c:v>44197</c:v>
                </c:pt>
                <c:pt idx="312">
                  <c:v>44198</c:v>
                </c:pt>
                <c:pt idx="313">
                  <c:v>44199</c:v>
                </c:pt>
                <c:pt idx="314">
                  <c:v>44200</c:v>
                </c:pt>
                <c:pt idx="315">
                  <c:v>44201</c:v>
                </c:pt>
                <c:pt idx="316">
                  <c:v>44202</c:v>
                </c:pt>
                <c:pt idx="317">
                  <c:v>44203</c:v>
                </c:pt>
                <c:pt idx="318">
                  <c:v>44204</c:v>
                </c:pt>
                <c:pt idx="319">
                  <c:v>44205</c:v>
                </c:pt>
                <c:pt idx="320">
                  <c:v>44206</c:v>
                </c:pt>
                <c:pt idx="321">
                  <c:v>44207</c:v>
                </c:pt>
                <c:pt idx="322">
                  <c:v>44208</c:v>
                </c:pt>
                <c:pt idx="323">
                  <c:v>44209</c:v>
                </c:pt>
                <c:pt idx="324">
                  <c:v>44210</c:v>
                </c:pt>
                <c:pt idx="325">
                  <c:v>44211</c:v>
                </c:pt>
                <c:pt idx="326">
                  <c:v>44212</c:v>
                </c:pt>
                <c:pt idx="327">
                  <c:v>44213</c:v>
                </c:pt>
                <c:pt idx="328">
                  <c:v>44214</c:v>
                </c:pt>
                <c:pt idx="329">
                  <c:v>44215</c:v>
                </c:pt>
                <c:pt idx="330">
                  <c:v>44216</c:v>
                </c:pt>
                <c:pt idx="331">
                  <c:v>44217</c:v>
                </c:pt>
                <c:pt idx="332">
                  <c:v>44218</c:v>
                </c:pt>
                <c:pt idx="333">
                  <c:v>44219</c:v>
                </c:pt>
                <c:pt idx="334">
                  <c:v>44220</c:v>
                </c:pt>
                <c:pt idx="335">
                  <c:v>44221</c:v>
                </c:pt>
                <c:pt idx="336">
                  <c:v>44222</c:v>
                </c:pt>
                <c:pt idx="337">
                  <c:v>44223</c:v>
                </c:pt>
                <c:pt idx="338">
                  <c:v>44224</c:v>
                </c:pt>
                <c:pt idx="339">
                  <c:v>44225</c:v>
                </c:pt>
                <c:pt idx="340">
                  <c:v>44226</c:v>
                </c:pt>
                <c:pt idx="341">
                  <c:v>44227</c:v>
                </c:pt>
                <c:pt idx="342">
                  <c:v>44228</c:v>
                </c:pt>
                <c:pt idx="343">
                  <c:v>44229</c:v>
                </c:pt>
                <c:pt idx="344">
                  <c:v>44230</c:v>
                </c:pt>
                <c:pt idx="345">
                  <c:v>44231</c:v>
                </c:pt>
                <c:pt idx="346">
                  <c:v>44232</c:v>
                </c:pt>
                <c:pt idx="347">
                  <c:v>44233</c:v>
                </c:pt>
                <c:pt idx="348">
                  <c:v>44234</c:v>
                </c:pt>
                <c:pt idx="349">
                  <c:v>44235</c:v>
                </c:pt>
                <c:pt idx="350">
                  <c:v>44236</c:v>
                </c:pt>
                <c:pt idx="351">
                  <c:v>44237</c:v>
                </c:pt>
                <c:pt idx="352">
                  <c:v>44238</c:v>
                </c:pt>
                <c:pt idx="353">
                  <c:v>44239</c:v>
                </c:pt>
                <c:pt idx="354">
                  <c:v>44240</c:v>
                </c:pt>
                <c:pt idx="355">
                  <c:v>44241</c:v>
                </c:pt>
                <c:pt idx="356">
                  <c:v>44242</c:v>
                </c:pt>
                <c:pt idx="357">
                  <c:v>44243</c:v>
                </c:pt>
                <c:pt idx="358">
                  <c:v>44244</c:v>
                </c:pt>
                <c:pt idx="359">
                  <c:v>44245</c:v>
                </c:pt>
                <c:pt idx="360">
                  <c:v>44246</c:v>
                </c:pt>
                <c:pt idx="361">
                  <c:v>44247</c:v>
                </c:pt>
                <c:pt idx="362">
                  <c:v>44248</c:v>
                </c:pt>
                <c:pt idx="363">
                  <c:v>44249</c:v>
                </c:pt>
                <c:pt idx="364">
                  <c:v>44250</c:v>
                </c:pt>
                <c:pt idx="365">
                  <c:v>44251</c:v>
                </c:pt>
                <c:pt idx="366">
                  <c:v>44252</c:v>
                </c:pt>
                <c:pt idx="367">
                  <c:v>44253</c:v>
                </c:pt>
                <c:pt idx="368">
                  <c:v>44254</c:v>
                </c:pt>
                <c:pt idx="369">
                  <c:v>44255</c:v>
                </c:pt>
                <c:pt idx="370">
                  <c:v>44256</c:v>
                </c:pt>
                <c:pt idx="371">
                  <c:v>44257</c:v>
                </c:pt>
                <c:pt idx="372">
                  <c:v>44258</c:v>
                </c:pt>
                <c:pt idx="373">
                  <c:v>44259</c:v>
                </c:pt>
                <c:pt idx="374">
                  <c:v>44260</c:v>
                </c:pt>
                <c:pt idx="375">
                  <c:v>44261</c:v>
                </c:pt>
                <c:pt idx="376">
                  <c:v>44262</c:v>
                </c:pt>
                <c:pt idx="377">
                  <c:v>44263</c:v>
                </c:pt>
                <c:pt idx="378">
                  <c:v>44264</c:v>
                </c:pt>
                <c:pt idx="379">
                  <c:v>44265</c:v>
                </c:pt>
                <c:pt idx="380">
                  <c:v>44266</c:v>
                </c:pt>
                <c:pt idx="381">
                  <c:v>44267</c:v>
                </c:pt>
                <c:pt idx="382">
                  <c:v>44268</c:v>
                </c:pt>
                <c:pt idx="383">
                  <c:v>44269</c:v>
                </c:pt>
                <c:pt idx="384">
                  <c:v>44270</c:v>
                </c:pt>
                <c:pt idx="385">
                  <c:v>44271</c:v>
                </c:pt>
                <c:pt idx="386">
                  <c:v>44272</c:v>
                </c:pt>
                <c:pt idx="387">
                  <c:v>44273</c:v>
                </c:pt>
                <c:pt idx="388">
                  <c:v>44274</c:v>
                </c:pt>
                <c:pt idx="389">
                  <c:v>44275</c:v>
                </c:pt>
                <c:pt idx="390">
                  <c:v>44276</c:v>
                </c:pt>
                <c:pt idx="391">
                  <c:v>44277</c:v>
                </c:pt>
                <c:pt idx="392">
                  <c:v>44278</c:v>
                </c:pt>
                <c:pt idx="393">
                  <c:v>44279</c:v>
                </c:pt>
                <c:pt idx="394">
                  <c:v>44280</c:v>
                </c:pt>
                <c:pt idx="395">
                  <c:v>44281</c:v>
                </c:pt>
                <c:pt idx="396">
                  <c:v>44282</c:v>
                </c:pt>
                <c:pt idx="397">
                  <c:v>44283</c:v>
                </c:pt>
                <c:pt idx="398">
                  <c:v>44284</c:v>
                </c:pt>
                <c:pt idx="399">
                  <c:v>44285</c:v>
                </c:pt>
                <c:pt idx="400">
                  <c:v>44286</c:v>
                </c:pt>
                <c:pt idx="401">
                  <c:v>44287</c:v>
                </c:pt>
                <c:pt idx="402">
                  <c:v>44288</c:v>
                </c:pt>
                <c:pt idx="403">
                  <c:v>44289</c:v>
                </c:pt>
                <c:pt idx="404">
                  <c:v>44290</c:v>
                </c:pt>
                <c:pt idx="405">
                  <c:v>44291</c:v>
                </c:pt>
                <c:pt idx="406">
                  <c:v>44292</c:v>
                </c:pt>
                <c:pt idx="407">
                  <c:v>44293</c:v>
                </c:pt>
                <c:pt idx="408">
                  <c:v>44294</c:v>
                </c:pt>
                <c:pt idx="409">
                  <c:v>44295</c:v>
                </c:pt>
                <c:pt idx="410">
                  <c:v>44296</c:v>
                </c:pt>
                <c:pt idx="411">
                  <c:v>44297</c:v>
                </c:pt>
                <c:pt idx="412">
                  <c:v>44298</c:v>
                </c:pt>
                <c:pt idx="413">
                  <c:v>44299</c:v>
                </c:pt>
                <c:pt idx="414">
                  <c:v>44300</c:v>
                </c:pt>
                <c:pt idx="415">
                  <c:v>44301</c:v>
                </c:pt>
                <c:pt idx="416">
                  <c:v>44302</c:v>
                </c:pt>
                <c:pt idx="417">
                  <c:v>44303</c:v>
                </c:pt>
                <c:pt idx="418">
                  <c:v>44304</c:v>
                </c:pt>
                <c:pt idx="419">
                  <c:v>44305</c:v>
                </c:pt>
                <c:pt idx="420">
                  <c:v>44306</c:v>
                </c:pt>
                <c:pt idx="421">
                  <c:v>44307</c:v>
                </c:pt>
                <c:pt idx="422">
                  <c:v>44308</c:v>
                </c:pt>
                <c:pt idx="423">
                  <c:v>44309</c:v>
                </c:pt>
                <c:pt idx="424">
                  <c:v>44310</c:v>
                </c:pt>
                <c:pt idx="425">
                  <c:v>44311</c:v>
                </c:pt>
                <c:pt idx="426">
                  <c:v>44312</c:v>
                </c:pt>
                <c:pt idx="427">
                  <c:v>44313</c:v>
                </c:pt>
                <c:pt idx="428">
                  <c:v>44314</c:v>
                </c:pt>
                <c:pt idx="429">
                  <c:v>44315</c:v>
                </c:pt>
                <c:pt idx="430">
                  <c:v>44316</c:v>
                </c:pt>
                <c:pt idx="431">
                  <c:v>44317</c:v>
                </c:pt>
                <c:pt idx="432">
                  <c:v>44318</c:v>
                </c:pt>
                <c:pt idx="433">
                  <c:v>44319</c:v>
                </c:pt>
                <c:pt idx="434">
                  <c:v>44320</c:v>
                </c:pt>
                <c:pt idx="435">
                  <c:v>44321</c:v>
                </c:pt>
                <c:pt idx="436">
                  <c:v>44322</c:v>
                </c:pt>
                <c:pt idx="437">
                  <c:v>44323</c:v>
                </c:pt>
                <c:pt idx="438">
                  <c:v>44324</c:v>
                </c:pt>
                <c:pt idx="439">
                  <c:v>44325</c:v>
                </c:pt>
                <c:pt idx="440">
                  <c:v>44326</c:v>
                </c:pt>
                <c:pt idx="441">
                  <c:v>44327</c:v>
                </c:pt>
                <c:pt idx="442">
                  <c:v>44328</c:v>
                </c:pt>
                <c:pt idx="443">
                  <c:v>44329</c:v>
                </c:pt>
                <c:pt idx="444">
                  <c:v>44330</c:v>
                </c:pt>
                <c:pt idx="445">
                  <c:v>44331</c:v>
                </c:pt>
                <c:pt idx="446">
                  <c:v>44332</c:v>
                </c:pt>
                <c:pt idx="447">
                  <c:v>44333</c:v>
                </c:pt>
                <c:pt idx="448">
                  <c:v>44334</c:v>
                </c:pt>
                <c:pt idx="449">
                  <c:v>44335</c:v>
                </c:pt>
                <c:pt idx="450">
                  <c:v>44336</c:v>
                </c:pt>
                <c:pt idx="451">
                  <c:v>44337</c:v>
                </c:pt>
                <c:pt idx="452">
                  <c:v>44338</c:v>
                </c:pt>
                <c:pt idx="453">
                  <c:v>44339</c:v>
                </c:pt>
                <c:pt idx="454">
                  <c:v>44340</c:v>
                </c:pt>
                <c:pt idx="455">
                  <c:v>44341</c:v>
                </c:pt>
                <c:pt idx="456">
                  <c:v>44342</c:v>
                </c:pt>
                <c:pt idx="457">
                  <c:v>44343</c:v>
                </c:pt>
                <c:pt idx="458">
                  <c:v>44344</c:v>
                </c:pt>
                <c:pt idx="459">
                  <c:v>44345</c:v>
                </c:pt>
                <c:pt idx="460">
                  <c:v>44346</c:v>
                </c:pt>
                <c:pt idx="461">
                  <c:v>44347</c:v>
                </c:pt>
                <c:pt idx="462">
                  <c:v>44348</c:v>
                </c:pt>
                <c:pt idx="463">
                  <c:v>44349</c:v>
                </c:pt>
                <c:pt idx="464">
                  <c:v>44350</c:v>
                </c:pt>
                <c:pt idx="465">
                  <c:v>44351</c:v>
                </c:pt>
                <c:pt idx="466">
                  <c:v>44352</c:v>
                </c:pt>
                <c:pt idx="467">
                  <c:v>44353</c:v>
                </c:pt>
                <c:pt idx="468">
                  <c:v>44354</c:v>
                </c:pt>
                <c:pt idx="469">
                  <c:v>44355</c:v>
                </c:pt>
                <c:pt idx="470">
                  <c:v>44356</c:v>
                </c:pt>
                <c:pt idx="471">
                  <c:v>44357</c:v>
                </c:pt>
                <c:pt idx="472">
                  <c:v>44358</c:v>
                </c:pt>
                <c:pt idx="473">
                  <c:v>44359</c:v>
                </c:pt>
                <c:pt idx="474">
                  <c:v>44360</c:v>
                </c:pt>
                <c:pt idx="475">
                  <c:v>44361</c:v>
                </c:pt>
                <c:pt idx="476">
                  <c:v>44362</c:v>
                </c:pt>
                <c:pt idx="477">
                  <c:v>44363</c:v>
                </c:pt>
                <c:pt idx="478">
                  <c:v>44364</c:v>
                </c:pt>
                <c:pt idx="479">
                  <c:v>44365</c:v>
                </c:pt>
                <c:pt idx="480">
                  <c:v>44366</c:v>
                </c:pt>
                <c:pt idx="481">
                  <c:v>44367</c:v>
                </c:pt>
                <c:pt idx="482">
                  <c:v>44368</c:v>
                </c:pt>
                <c:pt idx="483">
                  <c:v>44369</c:v>
                </c:pt>
                <c:pt idx="484">
                  <c:v>44370</c:v>
                </c:pt>
                <c:pt idx="485">
                  <c:v>44371</c:v>
                </c:pt>
                <c:pt idx="486">
                  <c:v>44372</c:v>
                </c:pt>
                <c:pt idx="487">
                  <c:v>44373</c:v>
                </c:pt>
                <c:pt idx="488">
                  <c:v>44374</c:v>
                </c:pt>
                <c:pt idx="489">
                  <c:v>44375</c:v>
                </c:pt>
                <c:pt idx="490">
                  <c:v>44376</c:v>
                </c:pt>
                <c:pt idx="491">
                  <c:v>44377</c:v>
                </c:pt>
                <c:pt idx="492">
                  <c:v>44378</c:v>
                </c:pt>
                <c:pt idx="493">
                  <c:v>44379</c:v>
                </c:pt>
                <c:pt idx="494">
                  <c:v>44380</c:v>
                </c:pt>
                <c:pt idx="495">
                  <c:v>44381</c:v>
                </c:pt>
                <c:pt idx="496">
                  <c:v>44382</c:v>
                </c:pt>
                <c:pt idx="497">
                  <c:v>44383</c:v>
                </c:pt>
                <c:pt idx="498">
                  <c:v>44384</c:v>
                </c:pt>
                <c:pt idx="499">
                  <c:v>44385</c:v>
                </c:pt>
                <c:pt idx="500">
                  <c:v>44386</c:v>
                </c:pt>
                <c:pt idx="501">
                  <c:v>44387</c:v>
                </c:pt>
                <c:pt idx="502">
                  <c:v>44388</c:v>
                </c:pt>
                <c:pt idx="503">
                  <c:v>44389</c:v>
                </c:pt>
                <c:pt idx="504">
                  <c:v>44390</c:v>
                </c:pt>
                <c:pt idx="505">
                  <c:v>44391</c:v>
                </c:pt>
                <c:pt idx="506">
                  <c:v>44392</c:v>
                </c:pt>
                <c:pt idx="507">
                  <c:v>44393</c:v>
                </c:pt>
                <c:pt idx="508">
                  <c:v>44394</c:v>
                </c:pt>
                <c:pt idx="509">
                  <c:v>44395</c:v>
                </c:pt>
                <c:pt idx="510">
                  <c:v>44396</c:v>
                </c:pt>
                <c:pt idx="511">
                  <c:v>44397</c:v>
                </c:pt>
                <c:pt idx="512">
                  <c:v>44398</c:v>
                </c:pt>
                <c:pt idx="513">
                  <c:v>44399</c:v>
                </c:pt>
                <c:pt idx="514">
                  <c:v>44400</c:v>
                </c:pt>
                <c:pt idx="515">
                  <c:v>44401</c:v>
                </c:pt>
                <c:pt idx="516">
                  <c:v>44402</c:v>
                </c:pt>
                <c:pt idx="517">
                  <c:v>44403</c:v>
                </c:pt>
                <c:pt idx="518">
                  <c:v>44404</c:v>
                </c:pt>
                <c:pt idx="519">
                  <c:v>44405</c:v>
                </c:pt>
                <c:pt idx="520">
                  <c:v>44406</c:v>
                </c:pt>
                <c:pt idx="521">
                  <c:v>44407</c:v>
                </c:pt>
                <c:pt idx="522">
                  <c:v>44408</c:v>
                </c:pt>
              </c:numCache>
            </c:numRef>
          </c:cat>
          <c:val>
            <c:numRef>
              <c:f>casos_diagnostico_ccaa!$C$2:$C$524</c:f>
              <c:numCache>
                <c:formatCode>#,##0</c:formatCode>
                <c:ptCount val="52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319.85714285714283</c:v>
                </c:pt>
                <c:pt idx="15">
                  <c:v>428.85714285714283</c:v>
                </c:pt>
                <c:pt idx="16">
                  <c:v>532.28571428571433</c:v>
                </c:pt>
                <c:pt idx="17">
                  <c:v>648.85714285714289</c:v>
                </c:pt>
                <c:pt idx="18">
                  <c:v>750</c:v>
                </c:pt>
                <c:pt idx="19">
                  <c:v>830.28571428571433</c:v>
                </c:pt>
                <c:pt idx="20">
                  <c:v>940.71428571428567</c:v>
                </c:pt>
                <c:pt idx="21">
                  <c:v>1122.5714285714287</c:v>
                </c:pt>
                <c:pt idx="22">
                  <c:v>1265.8571428571429</c:v>
                </c:pt>
                <c:pt idx="23">
                  <c:v>1449.4285714285713</c:v>
                </c:pt>
                <c:pt idx="24">
                  <c:v>1650.7142857142858</c:v>
                </c:pt>
                <c:pt idx="25">
                  <c:v>1763.1428571428571</c:v>
                </c:pt>
                <c:pt idx="26">
                  <c:v>1865.5714285714287</c:v>
                </c:pt>
                <c:pt idx="27">
                  <c:v>2076.5714285714284</c:v>
                </c:pt>
                <c:pt idx="28">
                  <c:v>2212.1428571428573</c:v>
                </c:pt>
                <c:pt idx="29">
                  <c:v>2393.7142857142858</c:v>
                </c:pt>
                <c:pt idx="30">
                  <c:v>2590.5714285714284</c:v>
                </c:pt>
                <c:pt idx="31">
                  <c:v>2600</c:v>
                </c:pt>
                <c:pt idx="32">
                  <c:v>2506.7142857142858</c:v>
                </c:pt>
                <c:pt idx="33">
                  <c:v>2412.2857142857142</c:v>
                </c:pt>
                <c:pt idx="34">
                  <c:v>2394.8571428571427</c:v>
                </c:pt>
                <c:pt idx="35">
                  <c:v>2247.1428571428573</c:v>
                </c:pt>
                <c:pt idx="36">
                  <c:v>2077.4285714285716</c:v>
                </c:pt>
                <c:pt idx="37">
                  <c:v>1854.7142857142858</c:v>
                </c:pt>
                <c:pt idx="38">
                  <c:v>1768.5714285714287</c:v>
                </c:pt>
                <c:pt idx="39">
                  <c:v>1749.1428571428571</c:v>
                </c:pt>
                <c:pt idx="40">
                  <c:v>1702.8571428571429</c:v>
                </c:pt>
                <c:pt idx="41">
                  <c:v>1572</c:v>
                </c:pt>
                <c:pt idx="42">
                  <c:v>1522.1428571428571</c:v>
                </c:pt>
                <c:pt idx="43">
                  <c:v>1478.1428571428571</c:v>
                </c:pt>
                <c:pt idx="44">
                  <c:v>1358</c:v>
                </c:pt>
                <c:pt idx="45">
                  <c:v>1230.7142857142858</c:v>
                </c:pt>
                <c:pt idx="46">
                  <c:v>1184.1428571428571</c:v>
                </c:pt>
                <c:pt idx="47">
                  <c:v>1159.4285714285713</c:v>
                </c:pt>
                <c:pt idx="48">
                  <c:v>1082.7142857142858</c:v>
                </c:pt>
                <c:pt idx="49">
                  <c:v>1050.1428571428571</c:v>
                </c:pt>
                <c:pt idx="50">
                  <c:v>985.71428571428567</c:v>
                </c:pt>
                <c:pt idx="51">
                  <c:v>978.85714285714289</c:v>
                </c:pt>
                <c:pt idx="52">
                  <c:v>989.28571428571433</c:v>
                </c:pt>
                <c:pt idx="53">
                  <c:v>987.28571428571433</c:v>
                </c:pt>
                <c:pt idx="54">
                  <c:v>967.42857142857144</c:v>
                </c:pt>
                <c:pt idx="55">
                  <c:v>918.85714285714289</c:v>
                </c:pt>
                <c:pt idx="56">
                  <c:v>856.71428571428567</c:v>
                </c:pt>
                <c:pt idx="57">
                  <c:v>834.14285714285711</c:v>
                </c:pt>
                <c:pt idx="58">
                  <c:v>791.85714285714289</c:v>
                </c:pt>
                <c:pt idx="59">
                  <c:v>774.14285714285711</c:v>
                </c:pt>
                <c:pt idx="60">
                  <c:v>745.57142857142856</c:v>
                </c:pt>
                <c:pt idx="61">
                  <c:v>738.71428571428567</c:v>
                </c:pt>
                <c:pt idx="62">
                  <c:v>754.71428571428567</c:v>
                </c:pt>
                <c:pt idx="63">
                  <c:v>757</c:v>
                </c:pt>
                <c:pt idx="64">
                  <c:v>742.85714285714289</c:v>
                </c:pt>
                <c:pt idx="65">
                  <c:v>733.71428571428567</c:v>
                </c:pt>
                <c:pt idx="66">
                  <c:v>640.71428571428567</c:v>
                </c:pt>
                <c:pt idx="67">
                  <c:v>610.57142857142856</c:v>
                </c:pt>
                <c:pt idx="68">
                  <c:v>607.71428571428567</c:v>
                </c:pt>
                <c:pt idx="69">
                  <c:v>578</c:v>
                </c:pt>
                <c:pt idx="70">
                  <c:v>555.14285714285711</c:v>
                </c:pt>
                <c:pt idx="71">
                  <c:v>531.85714285714289</c:v>
                </c:pt>
                <c:pt idx="72">
                  <c:v>521</c:v>
                </c:pt>
                <c:pt idx="73">
                  <c:v>567.85714285714289</c:v>
                </c:pt>
                <c:pt idx="74">
                  <c:v>565.85714285714289</c:v>
                </c:pt>
                <c:pt idx="75">
                  <c:v>556.57142857142856</c:v>
                </c:pt>
                <c:pt idx="76">
                  <c:v>540.57142857142856</c:v>
                </c:pt>
                <c:pt idx="77">
                  <c:v>517.71428571428567</c:v>
                </c:pt>
                <c:pt idx="78">
                  <c:v>506.57142857142856</c:v>
                </c:pt>
                <c:pt idx="79">
                  <c:v>518.85714285714289</c:v>
                </c:pt>
                <c:pt idx="80">
                  <c:v>488.71428571428572</c:v>
                </c:pt>
                <c:pt idx="81">
                  <c:v>477.42857142857144</c:v>
                </c:pt>
                <c:pt idx="82">
                  <c:v>477</c:v>
                </c:pt>
                <c:pt idx="83">
                  <c:v>454.85714285714283</c:v>
                </c:pt>
                <c:pt idx="84">
                  <c:v>448</c:v>
                </c:pt>
                <c:pt idx="85">
                  <c:v>444.14285714285717</c:v>
                </c:pt>
                <c:pt idx="86">
                  <c:v>406.57142857142856</c:v>
                </c:pt>
                <c:pt idx="87">
                  <c:v>426.28571428571428</c:v>
                </c:pt>
                <c:pt idx="88">
                  <c:v>434.85714285714283</c:v>
                </c:pt>
                <c:pt idx="89">
                  <c:v>431.28571428571428</c:v>
                </c:pt>
                <c:pt idx="90">
                  <c:v>416</c:v>
                </c:pt>
                <c:pt idx="91">
                  <c:v>423.14285714285717</c:v>
                </c:pt>
                <c:pt idx="92">
                  <c:v>418.85714285714283</c:v>
                </c:pt>
                <c:pt idx="93">
                  <c:v>438</c:v>
                </c:pt>
                <c:pt idx="94">
                  <c:v>439</c:v>
                </c:pt>
                <c:pt idx="95">
                  <c:v>444.14285714285717</c:v>
                </c:pt>
                <c:pt idx="96">
                  <c:v>451.42857142857144</c:v>
                </c:pt>
                <c:pt idx="97">
                  <c:v>459.42857142857144</c:v>
                </c:pt>
                <c:pt idx="98">
                  <c:v>457</c:v>
                </c:pt>
                <c:pt idx="99">
                  <c:v>459.42857142857144</c:v>
                </c:pt>
                <c:pt idx="100">
                  <c:v>451.42857142857144</c:v>
                </c:pt>
                <c:pt idx="101">
                  <c:v>450.57142857142856</c:v>
                </c:pt>
                <c:pt idx="102">
                  <c:v>456.57142857142856</c:v>
                </c:pt>
                <c:pt idx="103">
                  <c:v>446.57142857142856</c:v>
                </c:pt>
                <c:pt idx="104">
                  <c:v>437.42857142857144</c:v>
                </c:pt>
                <c:pt idx="105">
                  <c:v>413.28571428571428</c:v>
                </c:pt>
                <c:pt idx="106">
                  <c:v>387.57142857142856</c:v>
                </c:pt>
                <c:pt idx="107">
                  <c:v>380.42857142857144</c:v>
                </c:pt>
                <c:pt idx="108">
                  <c:v>378.57142857142856</c:v>
                </c:pt>
                <c:pt idx="109">
                  <c:v>367.14285714285717</c:v>
                </c:pt>
                <c:pt idx="110">
                  <c:v>363.28571428571428</c:v>
                </c:pt>
                <c:pt idx="111">
                  <c:v>370.71428571428572</c:v>
                </c:pt>
                <c:pt idx="112">
                  <c:v>368.71428571428572</c:v>
                </c:pt>
                <c:pt idx="113">
                  <c:v>366.14285714285717</c:v>
                </c:pt>
                <c:pt idx="114">
                  <c:v>367.14285714285717</c:v>
                </c:pt>
                <c:pt idx="115">
                  <c:v>365.71428571428572</c:v>
                </c:pt>
                <c:pt idx="116">
                  <c:v>365</c:v>
                </c:pt>
                <c:pt idx="117">
                  <c:v>369.57142857142856</c:v>
                </c:pt>
                <c:pt idx="118">
                  <c:v>339.85714285714283</c:v>
                </c:pt>
                <c:pt idx="119">
                  <c:v>338</c:v>
                </c:pt>
                <c:pt idx="120">
                  <c:v>340.71428571428572</c:v>
                </c:pt>
                <c:pt idx="121">
                  <c:v>330</c:v>
                </c:pt>
                <c:pt idx="122">
                  <c:v>318</c:v>
                </c:pt>
                <c:pt idx="123">
                  <c:v>317.71428571428572</c:v>
                </c:pt>
                <c:pt idx="124">
                  <c:v>314.71428571428572</c:v>
                </c:pt>
                <c:pt idx="125">
                  <c:v>315.71428571428572</c:v>
                </c:pt>
                <c:pt idx="126">
                  <c:v>315.28571428571428</c:v>
                </c:pt>
                <c:pt idx="127">
                  <c:v>299.57142857142856</c:v>
                </c:pt>
                <c:pt idx="128">
                  <c:v>286.71428571428572</c:v>
                </c:pt>
                <c:pt idx="129">
                  <c:v>279.57142857142856</c:v>
                </c:pt>
                <c:pt idx="130">
                  <c:v>280.71428571428572</c:v>
                </c:pt>
                <c:pt idx="131">
                  <c:v>281.14285714285717</c:v>
                </c:pt>
                <c:pt idx="132">
                  <c:v>275.42857142857144</c:v>
                </c:pt>
                <c:pt idx="133">
                  <c:v>269.14285714285717</c:v>
                </c:pt>
                <c:pt idx="134">
                  <c:v>267.28571428571428</c:v>
                </c:pt>
                <c:pt idx="135">
                  <c:v>265.42857142857144</c:v>
                </c:pt>
                <c:pt idx="136">
                  <c:v>274.85714285714283</c:v>
                </c:pt>
                <c:pt idx="137">
                  <c:v>271.28571428571428</c:v>
                </c:pt>
                <c:pt idx="138">
                  <c:v>272.28571428571428</c:v>
                </c:pt>
                <c:pt idx="139">
                  <c:v>277.71428571428572</c:v>
                </c:pt>
                <c:pt idx="140">
                  <c:v>289.85714285714283</c:v>
                </c:pt>
                <c:pt idx="141">
                  <c:v>299.28571428571428</c:v>
                </c:pt>
                <c:pt idx="142">
                  <c:v>301</c:v>
                </c:pt>
                <c:pt idx="143">
                  <c:v>306.57142857142856</c:v>
                </c:pt>
                <c:pt idx="144">
                  <c:v>309.42857142857144</c:v>
                </c:pt>
                <c:pt idx="145">
                  <c:v>311.28571428571428</c:v>
                </c:pt>
                <c:pt idx="146">
                  <c:v>319.42857142857144</c:v>
                </c:pt>
                <c:pt idx="147">
                  <c:v>324.85714285714283</c:v>
                </c:pt>
                <c:pt idx="148">
                  <c:v>335.57142857142856</c:v>
                </c:pt>
                <c:pt idx="149">
                  <c:v>362.14285714285717</c:v>
                </c:pt>
                <c:pt idx="150">
                  <c:v>401</c:v>
                </c:pt>
                <c:pt idx="151">
                  <c:v>415.57142857142856</c:v>
                </c:pt>
                <c:pt idx="152">
                  <c:v>424.71428571428572</c:v>
                </c:pt>
                <c:pt idx="153">
                  <c:v>444.57142857142856</c:v>
                </c:pt>
                <c:pt idx="154">
                  <c:v>495.42857142857144</c:v>
                </c:pt>
                <c:pt idx="155">
                  <c:v>545.42857142857144</c:v>
                </c:pt>
                <c:pt idx="156">
                  <c:v>613.57142857142856</c:v>
                </c:pt>
                <c:pt idx="157">
                  <c:v>701.85714285714289</c:v>
                </c:pt>
                <c:pt idx="158">
                  <c:v>723.57142857142856</c:v>
                </c:pt>
                <c:pt idx="159">
                  <c:v>734.71428571428567</c:v>
                </c:pt>
                <c:pt idx="160">
                  <c:v>774.57142857142856</c:v>
                </c:pt>
                <c:pt idx="161">
                  <c:v>869.57142857142856</c:v>
                </c:pt>
                <c:pt idx="162">
                  <c:v>950.71428571428567</c:v>
                </c:pt>
                <c:pt idx="163">
                  <c:v>1029.4285714285713</c:v>
                </c:pt>
                <c:pt idx="164">
                  <c:v>1130.5714285714287</c:v>
                </c:pt>
                <c:pt idx="165">
                  <c:v>1161.5714285714287</c:v>
                </c:pt>
                <c:pt idx="166">
                  <c:v>1184.2857142857142</c:v>
                </c:pt>
                <c:pt idx="167">
                  <c:v>1212.5714285714287</c:v>
                </c:pt>
                <c:pt idx="168">
                  <c:v>1355.5714285714287</c:v>
                </c:pt>
                <c:pt idx="169">
                  <c:v>1478</c:v>
                </c:pt>
                <c:pt idx="170">
                  <c:v>1615</c:v>
                </c:pt>
                <c:pt idx="171">
                  <c:v>1793</c:v>
                </c:pt>
                <c:pt idx="172">
                  <c:v>1836.2857142857142</c:v>
                </c:pt>
                <c:pt idx="173">
                  <c:v>1856.1428571428571</c:v>
                </c:pt>
                <c:pt idx="174">
                  <c:v>1911.4285714285713</c:v>
                </c:pt>
                <c:pt idx="175">
                  <c:v>2062</c:v>
                </c:pt>
                <c:pt idx="176">
                  <c:v>2227</c:v>
                </c:pt>
                <c:pt idx="177">
                  <c:v>2337</c:v>
                </c:pt>
                <c:pt idx="178">
                  <c:v>2523</c:v>
                </c:pt>
                <c:pt idx="179">
                  <c:v>2579.2857142857142</c:v>
                </c:pt>
                <c:pt idx="180">
                  <c:v>2600.7142857142858</c:v>
                </c:pt>
                <c:pt idx="181">
                  <c:v>2623.7142857142858</c:v>
                </c:pt>
                <c:pt idx="182">
                  <c:v>2718.1428571428573</c:v>
                </c:pt>
                <c:pt idx="183">
                  <c:v>2757.5714285714284</c:v>
                </c:pt>
                <c:pt idx="184">
                  <c:v>2796.7142857142858</c:v>
                </c:pt>
                <c:pt idx="185">
                  <c:v>2805.5714285714284</c:v>
                </c:pt>
                <c:pt idx="186">
                  <c:v>2787.4285714285716</c:v>
                </c:pt>
                <c:pt idx="187">
                  <c:v>2829</c:v>
                </c:pt>
                <c:pt idx="188">
                  <c:v>2850.1428571428573</c:v>
                </c:pt>
                <c:pt idx="189">
                  <c:v>2850.5714285714284</c:v>
                </c:pt>
                <c:pt idx="190">
                  <c:v>2872.7142857142858</c:v>
                </c:pt>
                <c:pt idx="191">
                  <c:v>2906.4285714285716</c:v>
                </c:pt>
                <c:pt idx="192">
                  <c:v>2972</c:v>
                </c:pt>
                <c:pt idx="193">
                  <c:v>3039.4285714285716</c:v>
                </c:pt>
                <c:pt idx="194">
                  <c:v>3053</c:v>
                </c:pt>
                <c:pt idx="195">
                  <c:v>3092.2857142857142</c:v>
                </c:pt>
                <c:pt idx="196">
                  <c:v>3192.4285714285716</c:v>
                </c:pt>
                <c:pt idx="197">
                  <c:v>3347.8571428571427</c:v>
                </c:pt>
                <c:pt idx="198">
                  <c:v>3473.1428571428573</c:v>
                </c:pt>
                <c:pt idx="199">
                  <c:v>3627.8571428571427</c:v>
                </c:pt>
                <c:pt idx="200">
                  <c:v>3683.5714285714284</c:v>
                </c:pt>
                <c:pt idx="201">
                  <c:v>3738.4285714285716</c:v>
                </c:pt>
                <c:pt idx="202">
                  <c:v>3807.1428571428573</c:v>
                </c:pt>
                <c:pt idx="203">
                  <c:v>3959.7142857142858</c:v>
                </c:pt>
                <c:pt idx="204">
                  <c:v>4049.4285714285716</c:v>
                </c:pt>
                <c:pt idx="205">
                  <c:v>4152.4285714285716</c:v>
                </c:pt>
                <c:pt idx="206">
                  <c:v>4290.8571428571431</c:v>
                </c:pt>
                <c:pt idx="207">
                  <c:v>4248.4285714285716</c:v>
                </c:pt>
                <c:pt idx="208">
                  <c:v>4196.5714285714284</c:v>
                </c:pt>
                <c:pt idx="209">
                  <c:v>4182.1428571428569</c:v>
                </c:pt>
                <c:pt idx="210">
                  <c:v>4061</c:v>
                </c:pt>
                <c:pt idx="211">
                  <c:v>3945.7142857142858</c:v>
                </c:pt>
                <c:pt idx="212">
                  <c:v>3805.8571428571427</c:v>
                </c:pt>
                <c:pt idx="213">
                  <c:v>3546.1428571428573</c:v>
                </c:pt>
                <c:pt idx="214">
                  <c:v>3497</c:v>
                </c:pt>
                <c:pt idx="215">
                  <c:v>3469.8571428571427</c:v>
                </c:pt>
                <c:pt idx="216">
                  <c:v>3401.7142857142858</c:v>
                </c:pt>
                <c:pt idx="217">
                  <c:v>3268.1428571428573</c:v>
                </c:pt>
                <c:pt idx="218">
                  <c:v>3101.1428571428573</c:v>
                </c:pt>
                <c:pt idx="219">
                  <c:v>2912.8571428571427</c:v>
                </c:pt>
                <c:pt idx="220">
                  <c:v>2680.8571428571427</c:v>
                </c:pt>
                <c:pt idx="221">
                  <c:v>2615.5714285714284</c:v>
                </c:pt>
                <c:pt idx="222">
                  <c:v>2552.5714285714284</c:v>
                </c:pt>
                <c:pt idx="223">
                  <c:v>2607.8571428571427</c:v>
                </c:pt>
                <c:pt idx="224">
                  <c:v>2459</c:v>
                </c:pt>
                <c:pt idx="225">
                  <c:v>2368</c:v>
                </c:pt>
                <c:pt idx="226">
                  <c:v>2329</c:v>
                </c:pt>
                <c:pt idx="227">
                  <c:v>2213.7142857142858</c:v>
                </c:pt>
                <c:pt idx="228">
                  <c:v>2168.2857142857142</c:v>
                </c:pt>
                <c:pt idx="229">
                  <c:v>2181.4285714285716</c:v>
                </c:pt>
                <c:pt idx="230">
                  <c:v>1947</c:v>
                </c:pt>
                <c:pt idx="231">
                  <c:v>1877</c:v>
                </c:pt>
                <c:pt idx="232">
                  <c:v>1862.7142857142858</c:v>
                </c:pt>
                <c:pt idx="233">
                  <c:v>1832.4285714285713</c:v>
                </c:pt>
                <c:pt idx="234">
                  <c:v>1805.7142857142858</c:v>
                </c:pt>
                <c:pt idx="235">
                  <c:v>1808.7142857142858</c:v>
                </c:pt>
                <c:pt idx="236">
                  <c:v>1802</c:v>
                </c:pt>
                <c:pt idx="237">
                  <c:v>2058.7142857142858</c:v>
                </c:pt>
                <c:pt idx="238">
                  <c:v>2051.5714285714284</c:v>
                </c:pt>
                <c:pt idx="239">
                  <c:v>1999.5714285714287</c:v>
                </c:pt>
                <c:pt idx="240">
                  <c:v>1953.1428571428571</c:v>
                </c:pt>
                <c:pt idx="241">
                  <c:v>1907.1428571428571</c:v>
                </c:pt>
                <c:pt idx="242">
                  <c:v>1895.1428571428571</c:v>
                </c:pt>
                <c:pt idx="243">
                  <c:v>1897</c:v>
                </c:pt>
                <c:pt idx="244">
                  <c:v>1863.7142857142858</c:v>
                </c:pt>
                <c:pt idx="245">
                  <c:v>1808.5714285714287</c:v>
                </c:pt>
                <c:pt idx="246">
                  <c:v>1747.8571428571429</c:v>
                </c:pt>
                <c:pt idx="247">
                  <c:v>1717.4285714285713</c:v>
                </c:pt>
                <c:pt idx="248">
                  <c:v>1682</c:v>
                </c:pt>
                <c:pt idx="249">
                  <c:v>1675.5714285714287</c:v>
                </c:pt>
                <c:pt idx="250">
                  <c:v>1670</c:v>
                </c:pt>
                <c:pt idx="251">
                  <c:v>1448.8571428571429</c:v>
                </c:pt>
                <c:pt idx="252">
                  <c:v>1428.8571428571429</c:v>
                </c:pt>
                <c:pt idx="253">
                  <c:v>1430.8571428571429</c:v>
                </c:pt>
                <c:pt idx="254">
                  <c:v>1398.5714285714287</c:v>
                </c:pt>
                <c:pt idx="255">
                  <c:v>1367.2857142857142</c:v>
                </c:pt>
                <c:pt idx="256">
                  <c:v>1369.2857142857142</c:v>
                </c:pt>
                <c:pt idx="257">
                  <c:v>1360.1428571428571</c:v>
                </c:pt>
                <c:pt idx="258">
                  <c:v>1423.2857142857142</c:v>
                </c:pt>
                <c:pt idx="259">
                  <c:v>1370.4285714285713</c:v>
                </c:pt>
                <c:pt idx="260">
                  <c:v>1313.8571428571429</c:v>
                </c:pt>
                <c:pt idx="261">
                  <c:v>1271.1428571428571</c:v>
                </c:pt>
                <c:pt idx="262">
                  <c:v>1210.5714285714287</c:v>
                </c:pt>
                <c:pt idx="263">
                  <c:v>1188.1428571428571</c:v>
                </c:pt>
                <c:pt idx="264">
                  <c:v>1175</c:v>
                </c:pt>
                <c:pt idx="265">
                  <c:v>1209.2857142857142</c:v>
                </c:pt>
                <c:pt idx="266">
                  <c:v>1156.5714285714287</c:v>
                </c:pt>
                <c:pt idx="267">
                  <c:v>1101.7142857142858</c:v>
                </c:pt>
                <c:pt idx="268">
                  <c:v>1039</c:v>
                </c:pt>
                <c:pt idx="269">
                  <c:v>986.57142857142856</c:v>
                </c:pt>
                <c:pt idx="270">
                  <c:v>974.85714285714289</c:v>
                </c:pt>
                <c:pt idx="271">
                  <c:v>957.28571428571433</c:v>
                </c:pt>
                <c:pt idx="272">
                  <c:v>925.57142857142856</c:v>
                </c:pt>
                <c:pt idx="273">
                  <c:v>881.71428571428567</c:v>
                </c:pt>
                <c:pt idx="274">
                  <c:v>850.57142857142856</c:v>
                </c:pt>
                <c:pt idx="275">
                  <c:v>832.14285714285711</c:v>
                </c:pt>
                <c:pt idx="276">
                  <c:v>821.42857142857144</c:v>
                </c:pt>
                <c:pt idx="277">
                  <c:v>819.14285714285711</c:v>
                </c:pt>
                <c:pt idx="278">
                  <c:v>815.71428571428567</c:v>
                </c:pt>
                <c:pt idx="279">
                  <c:v>805.85714285714289</c:v>
                </c:pt>
                <c:pt idx="280">
                  <c:v>811.85714285714289</c:v>
                </c:pt>
                <c:pt idx="281">
                  <c:v>823.71428571428567</c:v>
                </c:pt>
                <c:pt idx="282">
                  <c:v>829.14285714285711</c:v>
                </c:pt>
                <c:pt idx="283">
                  <c:v>813.85714285714289</c:v>
                </c:pt>
                <c:pt idx="284">
                  <c:v>813.14285714285711</c:v>
                </c:pt>
                <c:pt idx="285">
                  <c:v>824.42857142857144</c:v>
                </c:pt>
                <c:pt idx="286">
                  <c:v>740.85714285714289</c:v>
                </c:pt>
                <c:pt idx="287">
                  <c:v>631.28571428571433</c:v>
                </c:pt>
                <c:pt idx="288">
                  <c:v>658.85714285714289</c:v>
                </c:pt>
                <c:pt idx="289">
                  <c:v>734.85714285714289</c:v>
                </c:pt>
                <c:pt idx="290">
                  <c:v>850.14285714285711</c:v>
                </c:pt>
                <c:pt idx="291">
                  <c:v>868.42857142857144</c:v>
                </c:pt>
                <c:pt idx="292">
                  <c:v>876.85714285714289</c:v>
                </c:pt>
                <c:pt idx="293">
                  <c:v>1012.2857142857143</c:v>
                </c:pt>
                <c:pt idx="294">
                  <c:v>1185.4285714285713</c:v>
                </c:pt>
                <c:pt idx="295">
                  <c:v>1222.7142857142858</c:v>
                </c:pt>
                <c:pt idx="296">
                  <c:v>1202</c:v>
                </c:pt>
                <c:pt idx="297">
                  <c:v>1161</c:v>
                </c:pt>
                <c:pt idx="298">
                  <c:v>1165.4285714285713</c:v>
                </c:pt>
                <c:pt idx="299">
                  <c:v>1171.7142857142858</c:v>
                </c:pt>
                <c:pt idx="300">
                  <c:v>1198.7142857142858</c:v>
                </c:pt>
                <c:pt idx="301">
                  <c:v>1216</c:v>
                </c:pt>
                <c:pt idx="302">
                  <c:v>1395</c:v>
                </c:pt>
                <c:pt idx="303">
                  <c:v>1334</c:v>
                </c:pt>
                <c:pt idx="304">
                  <c:v>1182.4285714285713</c:v>
                </c:pt>
                <c:pt idx="305">
                  <c:v>1242.2857142857142</c:v>
                </c:pt>
                <c:pt idx="306">
                  <c:v>1304.1428571428571</c:v>
                </c:pt>
                <c:pt idx="307">
                  <c:v>1558.1428571428571</c:v>
                </c:pt>
                <c:pt idx="308">
                  <c:v>1911.7142857142858</c:v>
                </c:pt>
                <c:pt idx="309">
                  <c:v>2194.4285714285716</c:v>
                </c:pt>
                <c:pt idx="310">
                  <c:v>2250</c:v>
                </c:pt>
                <c:pt idx="311">
                  <c:v>2281.7142857142858</c:v>
                </c:pt>
                <c:pt idx="312">
                  <c:v>2341.1428571428573</c:v>
                </c:pt>
                <c:pt idx="313">
                  <c:v>2386.7142857142858</c:v>
                </c:pt>
                <c:pt idx="314">
                  <c:v>2589</c:v>
                </c:pt>
                <c:pt idx="315">
                  <c:v>3046.7142857142858</c:v>
                </c:pt>
                <c:pt idx="316">
                  <c:v>2572.7142857142858</c:v>
                </c:pt>
                <c:pt idx="317">
                  <c:v>3042.5714285714284</c:v>
                </c:pt>
                <c:pt idx="318">
                  <c:v>3844.8571428571427</c:v>
                </c:pt>
                <c:pt idx="319">
                  <c:v>3730</c:v>
                </c:pt>
                <c:pt idx="320">
                  <c:v>3645.4285714285716</c:v>
                </c:pt>
                <c:pt idx="321">
                  <c:v>3610.8571428571427</c:v>
                </c:pt>
                <c:pt idx="322">
                  <c:v>3219.5714285714284</c:v>
                </c:pt>
                <c:pt idx="323">
                  <c:v>3794.4285714285716</c:v>
                </c:pt>
                <c:pt idx="324">
                  <c:v>3963.2857142857142</c:v>
                </c:pt>
                <c:pt idx="325">
                  <c:v>4008.5714285714284</c:v>
                </c:pt>
                <c:pt idx="326">
                  <c:v>4173.4285714285716</c:v>
                </c:pt>
                <c:pt idx="327">
                  <c:v>4277.1428571428569</c:v>
                </c:pt>
                <c:pt idx="328">
                  <c:v>4473.1428571428569</c:v>
                </c:pt>
                <c:pt idx="329">
                  <c:v>4937.1428571428569</c:v>
                </c:pt>
                <c:pt idx="330">
                  <c:v>5078.2857142857147</c:v>
                </c:pt>
                <c:pt idx="331">
                  <c:v>5112.5714285714284</c:v>
                </c:pt>
                <c:pt idx="332">
                  <c:v>5211.8571428571431</c:v>
                </c:pt>
                <c:pt idx="333">
                  <c:v>5222.2857142857147</c:v>
                </c:pt>
                <c:pt idx="334">
                  <c:v>5208.1428571428569</c:v>
                </c:pt>
                <c:pt idx="335">
                  <c:v>5184.4285714285716</c:v>
                </c:pt>
                <c:pt idx="336">
                  <c:v>5011.7142857142853</c:v>
                </c:pt>
                <c:pt idx="337">
                  <c:v>4928.7142857142853</c:v>
                </c:pt>
                <c:pt idx="338">
                  <c:v>4851.8571428571431</c:v>
                </c:pt>
                <c:pt idx="339">
                  <c:v>4675.1428571428569</c:v>
                </c:pt>
                <c:pt idx="340">
                  <c:v>4627</c:v>
                </c:pt>
                <c:pt idx="341">
                  <c:v>4591</c:v>
                </c:pt>
                <c:pt idx="342">
                  <c:v>4383.5714285714284</c:v>
                </c:pt>
                <c:pt idx="343">
                  <c:v>4160.1428571428569</c:v>
                </c:pt>
                <c:pt idx="344">
                  <c:v>3936.7142857142858</c:v>
                </c:pt>
                <c:pt idx="345">
                  <c:v>3701.7142857142858</c:v>
                </c:pt>
                <c:pt idx="346">
                  <c:v>3458.5714285714284</c:v>
                </c:pt>
                <c:pt idx="347">
                  <c:v>3398.2857142857142</c:v>
                </c:pt>
                <c:pt idx="348">
                  <c:v>3346</c:v>
                </c:pt>
                <c:pt idx="349">
                  <c:v>3162.5714285714284</c:v>
                </c:pt>
                <c:pt idx="350">
                  <c:v>2930.2857142857142</c:v>
                </c:pt>
                <c:pt idx="351">
                  <c:v>2721.2857142857142</c:v>
                </c:pt>
                <c:pt idx="352">
                  <c:v>2515.1428571428573</c:v>
                </c:pt>
                <c:pt idx="353">
                  <c:v>2284.5714285714284</c:v>
                </c:pt>
                <c:pt idx="354">
                  <c:v>2237.2857142857142</c:v>
                </c:pt>
                <c:pt idx="355">
                  <c:v>2219.7142857142858</c:v>
                </c:pt>
                <c:pt idx="356">
                  <c:v>2106.5714285714284</c:v>
                </c:pt>
                <c:pt idx="357">
                  <c:v>1948.4285714285713</c:v>
                </c:pt>
                <c:pt idx="358">
                  <c:v>1822.4285714285713</c:v>
                </c:pt>
                <c:pt idx="359">
                  <c:v>1740.8571428571429</c:v>
                </c:pt>
                <c:pt idx="360">
                  <c:v>1628.4285714285713</c:v>
                </c:pt>
                <c:pt idx="361">
                  <c:v>1609</c:v>
                </c:pt>
                <c:pt idx="362">
                  <c:v>1610.1428571428571</c:v>
                </c:pt>
                <c:pt idx="363">
                  <c:v>1529.4285714285713</c:v>
                </c:pt>
                <c:pt idx="364">
                  <c:v>1464.1428571428571</c:v>
                </c:pt>
                <c:pt idx="365">
                  <c:v>1403.7142857142858</c:v>
                </c:pt>
                <c:pt idx="366">
                  <c:v>1334.5714285714287</c:v>
                </c:pt>
                <c:pt idx="367">
                  <c:v>1280.7142857142858</c:v>
                </c:pt>
                <c:pt idx="368">
                  <c:v>1283.5714285714287</c:v>
                </c:pt>
                <c:pt idx="369">
                  <c:v>1269.5714285714287</c:v>
                </c:pt>
                <c:pt idx="370">
                  <c:v>1245</c:v>
                </c:pt>
                <c:pt idx="371">
                  <c:v>1186.7142857142858</c:v>
                </c:pt>
                <c:pt idx="372">
                  <c:v>1168.1428571428571</c:v>
                </c:pt>
                <c:pt idx="373">
                  <c:v>1161.2857142857142</c:v>
                </c:pt>
                <c:pt idx="374">
                  <c:v>1155</c:v>
                </c:pt>
                <c:pt idx="375">
                  <c:v>1140.1428571428571</c:v>
                </c:pt>
                <c:pt idx="376">
                  <c:v>1136.4285714285713</c:v>
                </c:pt>
                <c:pt idx="377">
                  <c:v>1123.8571428571429</c:v>
                </c:pt>
                <c:pt idx="378">
                  <c:v>1131.7142857142858</c:v>
                </c:pt>
                <c:pt idx="379">
                  <c:v>1120.2857142857142</c:v>
                </c:pt>
                <c:pt idx="380">
                  <c:v>1119.2857142857142</c:v>
                </c:pt>
                <c:pt idx="381">
                  <c:v>1129.5714285714287</c:v>
                </c:pt>
                <c:pt idx="382">
                  <c:v>1134.2857142857142</c:v>
                </c:pt>
                <c:pt idx="383">
                  <c:v>1136.7142857142858</c:v>
                </c:pt>
                <c:pt idx="384">
                  <c:v>1145</c:v>
                </c:pt>
                <c:pt idx="385">
                  <c:v>1159</c:v>
                </c:pt>
                <c:pt idx="386">
                  <c:v>1186.1428571428571</c:v>
                </c:pt>
                <c:pt idx="387">
                  <c:v>1260.2857142857142</c:v>
                </c:pt>
                <c:pt idx="388">
                  <c:v>1088.7142857142858</c:v>
                </c:pt>
                <c:pt idx="389">
                  <c:v>1099.8571428571429</c:v>
                </c:pt>
                <c:pt idx="390">
                  <c:v>1111.5714285714287</c:v>
                </c:pt>
                <c:pt idx="391">
                  <c:v>1157.5714285714287</c:v>
                </c:pt>
                <c:pt idx="392">
                  <c:v>1219.5714285714287</c:v>
                </c:pt>
                <c:pt idx="393">
                  <c:v>1271.5714285714287</c:v>
                </c:pt>
                <c:pt idx="394">
                  <c:v>1282.7142857142858</c:v>
                </c:pt>
                <c:pt idx="395">
                  <c:v>1526.7142857142858</c:v>
                </c:pt>
                <c:pt idx="396">
                  <c:v>1548.2857142857142</c:v>
                </c:pt>
                <c:pt idx="397">
                  <c:v>1562.1428571428571</c:v>
                </c:pt>
                <c:pt idx="398">
                  <c:v>1587.5714285714287</c:v>
                </c:pt>
                <c:pt idx="399">
                  <c:v>1609</c:v>
                </c:pt>
                <c:pt idx="400">
                  <c:v>1716.5714285714287</c:v>
                </c:pt>
                <c:pt idx="401">
                  <c:v>1547.1428571428571</c:v>
                </c:pt>
                <c:pt idx="402">
                  <c:v>1337.5714285714287</c:v>
                </c:pt>
                <c:pt idx="403">
                  <c:v>1372.5714285714287</c:v>
                </c:pt>
                <c:pt idx="404">
                  <c:v>1400.4285714285713</c:v>
                </c:pt>
                <c:pt idx="405">
                  <c:v>1497.8571428571429</c:v>
                </c:pt>
                <c:pt idx="406">
                  <c:v>1600.1428571428571</c:v>
                </c:pt>
                <c:pt idx="407">
                  <c:v>1600.4285714285713</c:v>
                </c:pt>
                <c:pt idx="408">
                  <c:v>1844.2857142857142</c:v>
                </c:pt>
                <c:pt idx="409">
                  <c:v>2150.7142857142858</c:v>
                </c:pt>
                <c:pt idx="410">
                  <c:v>2121.4285714285716</c:v>
                </c:pt>
                <c:pt idx="411">
                  <c:v>2112.1428571428573</c:v>
                </c:pt>
                <c:pt idx="412">
                  <c:v>2068.4285714285716</c:v>
                </c:pt>
                <c:pt idx="413">
                  <c:v>2036.2857142857142</c:v>
                </c:pt>
                <c:pt idx="414">
                  <c:v>2013</c:v>
                </c:pt>
                <c:pt idx="415">
                  <c:v>2005.2857142857142</c:v>
                </c:pt>
                <c:pt idx="416">
                  <c:v>2001.1428571428571</c:v>
                </c:pt>
                <c:pt idx="417">
                  <c:v>2022.7142857142858</c:v>
                </c:pt>
                <c:pt idx="418">
                  <c:v>2023.4285714285713</c:v>
                </c:pt>
                <c:pt idx="419">
                  <c:v>2042.2857142857142</c:v>
                </c:pt>
                <c:pt idx="420">
                  <c:v>2048.2857142857142</c:v>
                </c:pt>
                <c:pt idx="421">
                  <c:v>2033.5714285714287</c:v>
                </c:pt>
                <c:pt idx="422">
                  <c:v>2033.2857142857142</c:v>
                </c:pt>
                <c:pt idx="423">
                  <c:v>2028.1428571428571</c:v>
                </c:pt>
                <c:pt idx="424">
                  <c:v>2001.1428571428571</c:v>
                </c:pt>
                <c:pt idx="425">
                  <c:v>1984.4285714285713</c:v>
                </c:pt>
                <c:pt idx="426">
                  <c:v>1953.8571428571429</c:v>
                </c:pt>
                <c:pt idx="427">
                  <c:v>1919.5714285714287</c:v>
                </c:pt>
                <c:pt idx="428">
                  <c:v>1896.4285714285713</c:v>
                </c:pt>
                <c:pt idx="429">
                  <c:v>1856.4285714285713</c:v>
                </c:pt>
                <c:pt idx="430">
                  <c:v>1797</c:v>
                </c:pt>
                <c:pt idx="431">
                  <c:v>1779.2857142857142</c:v>
                </c:pt>
                <c:pt idx="432">
                  <c:v>1775.1428571428571</c:v>
                </c:pt>
                <c:pt idx="433">
                  <c:v>1544.8571428571429</c:v>
                </c:pt>
                <c:pt idx="434">
                  <c:v>1423.2857142857142</c:v>
                </c:pt>
                <c:pt idx="435">
                  <c:v>1397</c:v>
                </c:pt>
                <c:pt idx="436">
                  <c:v>1363.8571428571429</c:v>
                </c:pt>
                <c:pt idx="437">
                  <c:v>1327.7142857142858</c:v>
                </c:pt>
                <c:pt idx="438">
                  <c:v>1318.2857142857142</c:v>
                </c:pt>
                <c:pt idx="439">
                  <c:v>1301.7142857142858</c:v>
                </c:pt>
                <c:pt idx="440">
                  <c:v>1424.7142857142858</c:v>
                </c:pt>
                <c:pt idx="441">
                  <c:v>1401.5714285714287</c:v>
                </c:pt>
                <c:pt idx="442">
                  <c:v>1309.4285714285713</c:v>
                </c:pt>
                <c:pt idx="443">
                  <c:v>1223.5714285714287</c:v>
                </c:pt>
                <c:pt idx="444">
                  <c:v>1142.8571428571429</c:v>
                </c:pt>
                <c:pt idx="445">
                  <c:v>1126.8571428571429</c:v>
                </c:pt>
                <c:pt idx="446">
                  <c:v>1124.1428571428571</c:v>
                </c:pt>
                <c:pt idx="447">
                  <c:v>1102.7142857142858</c:v>
                </c:pt>
                <c:pt idx="448">
                  <c:v>1094.1428571428571</c:v>
                </c:pt>
                <c:pt idx="449">
                  <c:v>1065.1428571428571</c:v>
                </c:pt>
                <c:pt idx="450">
                  <c:v>1047.2857142857142</c:v>
                </c:pt>
                <c:pt idx="451">
                  <c:v>1025.8571428571429</c:v>
                </c:pt>
                <c:pt idx="452">
                  <c:v>1020.5714285714286</c:v>
                </c:pt>
                <c:pt idx="453">
                  <c:v>1011</c:v>
                </c:pt>
                <c:pt idx="454">
                  <c:v>975.14285714285711</c:v>
                </c:pt>
                <c:pt idx="455">
                  <c:v>935.42857142857144</c:v>
                </c:pt>
                <c:pt idx="456">
                  <c:v>905.85714285714289</c:v>
                </c:pt>
                <c:pt idx="457">
                  <c:v>884.14285714285711</c:v>
                </c:pt>
                <c:pt idx="458">
                  <c:v>841.85714285714289</c:v>
                </c:pt>
                <c:pt idx="459">
                  <c:v>836.14285714285711</c:v>
                </c:pt>
                <c:pt idx="460">
                  <c:v>832.42857142857144</c:v>
                </c:pt>
                <c:pt idx="461">
                  <c:v>814.85714285714289</c:v>
                </c:pt>
                <c:pt idx="462">
                  <c:v>773.57142857142856</c:v>
                </c:pt>
                <c:pt idx="463">
                  <c:v>746.85714285714289</c:v>
                </c:pt>
                <c:pt idx="464">
                  <c:v>711</c:v>
                </c:pt>
                <c:pt idx="465">
                  <c:v>658.57142857142856</c:v>
                </c:pt>
                <c:pt idx="466">
                  <c:v>654.28571428571433</c:v>
                </c:pt>
                <c:pt idx="467">
                  <c:v>637.57142857142856</c:v>
                </c:pt>
                <c:pt idx="468">
                  <c:v>600.14285714285711</c:v>
                </c:pt>
                <c:pt idx="469">
                  <c:v>570</c:v>
                </c:pt>
                <c:pt idx="470">
                  <c:v>534</c:v>
                </c:pt>
                <c:pt idx="471">
                  <c:v>495.85714285714283</c:v>
                </c:pt>
                <c:pt idx="472">
                  <c:v>478.85714285714283</c:v>
                </c:pt>
                <c:pt idx="473">
                  <c:v>465.42857142857144</c:v>
                </c:pt>
                <c:pt idx="474">
                  <c:v>464.14285714285717</c:v>
                </c:pt>
                <c:pt idx="475">
                  <c:v>444</c:v>
                </c:pt>
                <c:pt idx="476">
                  <c:v>429</c:v>
                </c:pt>
                <c:pt idx="477">
                  <c:v>409.28571428571428</c:v>
                </c:pt>
                <c:pt idx="478">
                  <c:v>397.42857142857144</c:v>
                </c:pt>
                <c:pt idx="479">
                  <c:v>376.42857142857144</c:v>
                </c:pt>
                <c:pt idx="480">
                  <c:v>376.28571428571428</c:v>
                </c:pt>
                <c:pt idx="481">
                  <c:v>382.85714285714283</c:v>
                </c:pt>
                <c:pt idx="482">
                  <c:v>384.14285714285717</c:v>
                </c:pt>
                <c:pt idx="483">
                  <c:v>378</c:v>
                </c:pt>
                <c:pt idx="484">
                  <c:v>391.42857142857144</c:v>
                </c:pt>
                <c:pt idx="485">
                  <c:v>411.42857142857144</c:v>
                </c:pt>
                <c:pt idx="486">
                  <c:v>438.42857142857144</c:v>
                </c:pt>
                <c:pt idx="487">
                  <c:v>445.57142857142856</c:v>
                </c:pt>
                <c:pt idx="488">
                  <c:v>446.28571428571428</c:v>
                </c:pt>
                <c:pt idx="489">
                  <c:v>469</c:v>
                </c:pt>
                <c:pt idx="490">
                  <c:v>514.42857142857144</c:v>
                </c:pt>
                <c:pt idx="491">
                  <c:v>561.14285714285711</c:v>
                </c:pt>
                <c:pt idx="492">
                  <c:v>611.57142857142856</c:v>
                </c:pt>
                <c:pt idx="493">
                  <c:v>669.85714285714289</c:v>
                </c:pt>
                <c:pt idx="494">
                  <c:v>701.57142857142856</c:v>
                </c:pt>
                <c:pt idx="495">
                  <c:v>731.85714285714289</c:v>
                </c:pt>
                <c:pt idx="496">
                  <c:v>811.85714285714289</c:v>
                </c:pt>
                <c:pt idx="497">
                  <c:v>953</c:v>
                </c:pt>
                <c:pt idx="498">
                  <c:v>1101.4285714285713</c:v>
                </c:pt>
                <c:pt idx="499">
                  <c:v>1285.7142857142858</c:v>
                </c:pt>
                <c:pt idx="500">
                  <c:v>1490.8571428571429</c:v>
                </c:pt>
                <c:pt idx="501">
                  <c:v>1586.5714285714287</c:v>
                </c:pt>
                <c:pt idx="502">
                  <c:v>1677.7142857142858</c:v>
                </c:pt>
                <c:pt idx="503">
                  <c:v>1919</c:v>
                </c:pt>
                <c:pt idx="504">
                  <c:v>2193.2857142857142</c:v>
                </c:pt>
                <c:pt idx="505">
                  <c:v>2512.7142857142858</c:v>
                </c:pt>
                <c:pt idx="506">
                  <c:v>2781.8571428571427</c:v>
                </c:pt>
                <c:pt idx="507">
                  <c:v>3085.1428571428573</c:v>
                </c:pt>
                <c:pt idx="508">
                  <c:v>3190.2857142857142</c:v>
                </c:pt>
                <c:pt idx="509">
                  <c:v>3265</c:v>
                </c:pt>
                <c:pt idx="510">
                  <c:v>3473.4285714285716</c:v>
                </c:pt>
                <c:pt idx="511">
                  <c:v>3675.1428571428573</c:v>
                </c:pt>
                <c:pt idx="512">
                  <c:v>3808.5714285714284</c:v>
                </c:pt>
                <c:pt idx="513">
                  <c:v>3911.1428571428573</c:v>
                </c:pt>
                <c:pt idx="514">
                  <c:v>4009.8571428571427</c:v>
                </c:pt>
                <c:pt idx="515">
                  <c:v>3984.7142857142858</c:v>
                </c:pt>
                <c:pt idx="516">
                  <c:v>3939.4285714285716</c:v>
                </c:pt>
                <c:pt idx="517">
                  <c:v>3908.8571428571427</c:v>
                </c:pt>
                <c:pt idx="518">
                  <c:v>3859.7142857142858</c:v>
                </c:pt>
                <c:pt idx="519">
                  <c:v>3791</c:v>
                </c:pt>
                <c:pt idx="520">
                  <c:v>3710</c:v>
                </c:pt>
                <c:pt idx="521">
                  <c:v>3589.1428571428573</c:v>
                </c:pt>
                <c:pt idx="522">
                  <c:v>3467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6-46AC-9F28-2C63D1546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casos_diagnostico_ccaa!$D$1</c:f>
              <c:strCache>
                <c:ptCount val="1"/>
                <c:pt idx="0">
                  <c:v>Derivada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casos_diagnostico_ccaa!$A$2:$A$524</c:f>
              <c:numCache>
                <c:formatCode>m/d/yyyy</c:formatCode>
                <c:ptCount val="52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44002</c:v>
                </c:pt>
                <c:pt idx="117">
                  <c:v>44003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44009</c:v>
                </c:pt>
                <c:pt idx="124">
                  <c:v>44010</c:v>
                </c:pt>
                <c:pt idx="125">
                  <c:v>44011</c:v>
                </c:pt>
                <c:pt idx="126">
                  <c:v>44012</c:v>
                </c:pt>
                <c:pt idx="127">
                  <c:v>44013</c:v>
                </c:pt>
                <c:pt idx="128">
                  <c:v>44014</c:v>
                </c:pt>
                <c:pt idx="129">
                  <c:v>44015</c:v>
                </c:pt>
                <c:pt idx="130">
                  <c:v>44016</c:v>
                </c:pt>
                <c:pt idx="131">
                  <c:v>44017</c:v>
                </c:pt>
                <c:pt idx="132">
                  <c:v>44018</c:v>
                </c:pt>
                <c:pt idx="133">
                  <c:v>44019</c:v>
                </c:pt>
                <c:pt idx="134">
                  <c:v>44020</c:v>
                </c:pt>
                <c:pt idx="135">
                  <c:v>44021</c:v>
                </c:pt>
                <c:pt idx="136">
                  <c:v>44022</c:v>
                </c:pt>
                <c:pt idx="137">
                  <c:v>44023</c:v>
                </c:pt>
                <c:pt idx="138">
                  <c:v>44024</c:v>
                </c:pt>
                <c:pt idx="139">
                  <c:v>44025</c:v>
                </c:pt>
                <c:pt idx="140">
                  <c:v>44026</c:v>
                </c:pt>
                <c:pt idx="141">
                  <c:v>44027</c:v>
                </c:pt>
                <c:pt idx="142">
                  <c:v>44028</c:v>
                </c:pt>
                <c:pt idx="143">
                  <c:v>44029</c:v>
                </c:pt>
                <c:pt idx="144">
                  <c:v>44030</c:v>
                </c:pt>
                <c:pt idx="145">
                  <c:v>44031</c:v>
                </c:pt>
                <c:pt idx="146">
                  <c:v>44032</c:v>
                </c:pt>
                <c:pt idx="147">
                  <c:v>44033</c:v>
                </c:pt>
                <c:pt idx="148">
                  <c:v>44034</c:v>
                </c:pt>
                <c:pt idx="149">
                  <c:v>44035</c:v>
                </c:pt>
                <c:pt idx="150">
                  <c:v>44036</c:v>
                </c:pt>
                <c:pt idx="151">
                  <c:v>44037</c:v>
                </c:pt>
                <c:pt idx="152">
                  <c:v>44038</c:v>
                </c:pt>
                <c:pt idx="153">
                  <c:v>44039</c:v>
                </c:pt>
                <c:pt idx="154">
                  <c:v>44040</c:v>
                </c:pt>
                <c:pt idx="155">
                  <c:v>44041</c:v>
                </c:pt>
                <c:pt idx="156">
                  <c:v>44042</c:v>
                </c:pt>
                <c:pt idx="157">
                  <c:v>44043</c:v>
                </c:pt>
                <c:pt idx="158">
                  <c:v>44044</c:v>
                </c:pt>
                <c:pt idx="159">
                  <c:v>44045</c:v>
                </c:pt>
                <c:pt idx="160">
                  <c:v>44046</c:v>
                </c:pt>
                <c:pt idx="161">
                  <c:v>44047</c:v>
                </c:pt>
                <c:pt idx="162">
                  <c:v>44048</c:v>
                </c:pt>
                <c:pt idx="163">
                  <c:v>44049</c:v>
                </c:pt>
                <c:pt idx="164">
                  <c:v>44050</c:v>
                </c:pt>
                <c:pt idx="165">
                  <c:v>44051</c:v>
                </c:pt>
                <c:pt idx="166">
                  <c:v>44052</c:v>
                </c:pt>
                <c:pt idx="167">
                  <c:v>44053</c:v>
                </c:pt>
                <c:pt idx="168">
                  <c:v>44054</c:v>
                </c:pt>
                <c:pt idx="169">
                  <c:v>44055</c:v>
                </c:pt>
                <c:pt idx="170">
                  <c:v>44056</c:v>
                </c:pt>
                <c:pt idx="171">
                  <c:v>44057</c:v>
                </c:pt>
                <c:pt idx="172">
                  <c:v>44058</c:v>
                </c:pt>
                <c:pt idx="173">
                  <c:v>44059</c:v>
                </c:pt>
                <c:pt idx="174">
                  <c:v>44060</c:v>
                </c:pt>
                <c:pt idx="175">
                  <c:v>44061</c:v>
                </c:pt>
                <c:pt idx="176">
                  <c:v>44062</c:v>
                </c:pt>
                <c:pt idx="177">
                  <c:v>44063</c:v>
                </c:pt>
                <c:pt idx="178">
                  <c:v>44064</c:v>
                </c:pt>
                <c:pt idx="179">
                  <c:v>44065</c:v>
                </c:pt>
                <c:pt idx="180">
                  <c:v>44066</c:v>
                </c:pt>
                <c:pt idx="181">
                  <c:v>44067</c:v>
                </c:pt>
                <c:pt idx="182">
                  <c:v>44068</c:v>
                </c:pt>
                <c:pt idx="183">
                  <c:v>44069</c:v>
                </c:pt>
                <c:pt idx="184">
                  <c:v>44070</c:v>
                </c:pt>
                <c:pt idx="185">
                  <c:v>44071</c:v>
                </c:pt>
                <c:pt idx="186">
                  <c:v>44072</c:v>
                </c:pt>
                <c:pt idx="187">
                  <c:v>44073</c:v>
                </c:pt>
                <c:pt idx="188">
                  <c:v>44074</c:v>
                </c:pt>
                <c:pt idx="189">
                  <c:v>44075</c:v>
                </c:pt>
                <c:pt idx="190">
                  <c:v>44076</c:v>
                </c:pt>
                <c:pt idx="191">
                  <c:v>44077</c:v>
                </c:pt>
                <c:pt idx="192">
                  <c:v>44078</c:v>
                </c:pt>
                <c:pt idx="193">
                  <c:v>44079</c:v>
                </c:pt>
                <c:pt idx="194">
                  <c:v>44080</c:v>
                </c:pt>
                <c:pt idx="195">
                  <c:v>44081</c:v>
                </c:pt>
                <c:pt idx="196">
                  <c:v>44082</c:v>
                </c:pt>
                <c:pt idx="197">
                  <c:v>44083</c:v>
                </c:pt>
                <c:pt idx="198">
                  <c:v>44084</c:v>
                </c:pt>
                <c:pt idx="199">
                  <c:v>44085</c:v>
                </c:pt>
                <c:pt idx="200">
                  <c:v>44086</c:v>
                </c:pt>
                <c:pt idx="201">
                  <c:v>44087</c:v>
                </c:pt>
                <c:pt idx="202">
                  <c:v>44088</c:v>
                </c:pt>
                <c:pt idx="203">
                  <c:v>44089</c:v>
                </c:pt>
                <c:pt idx="204">
                  <c:v>44090</c:v>
                </c:pt>
                <c:pt idx="205">
                  <c:v>44091</c:v>
                </c:pt>
                <c:pt idx="206">
                  <c:v>44092</c:v>
                </c:pt>
                <c:pt idx="207">
                  <c:v>44093</c:v>
                </c:pt>
                <c:pt idx="208">
                  <c:v>44094</c:v>
                </c:pt>
                <c:pt idx="209">
                  <c:v>44095</c:v>
                </c:pt>
                <c:pt idx="210">
                  <c:v>44096</c:v>
                </c:pt>
                <c:pt idx="211">
                  <c:v>44097</c:v>
                </c:pt>
                <c:pt idx="212">
                  <c:v>44098</c:v>
                </c:pt>
                <c:pt idx="213">
                  <c:v>44099</c:v>
                </c:pt>
                <c:pt idx="214">
                  <c:v>44100</c:v>
                </c:pt>
                <c:pt idx="215">
                  <c:v>44101</c:v>
                </c:pt>
                <c:pt idx="216">
                  <c:v>44102</c:v>
                </c:pt>
                <c:pt idx="217">
                  <c:v>44103</c:v>
                </c:pt>
                <c:pt idx="218">
                  <c:v>44104</c:v>
                </c:pt>
                <c:pt idx="219">
                  <c:v>44105</c:v>
                </c:pt>
                <c:pt idx="220">
                  <c:v>44106</c:v>
                </c:pt>
                <c:pt idx="221">
                  <c:v>44107</c:v>
                </c:pt>
                <c:pt idx="222">
                  <c:v>44108</c:v>
                </c:pt>
                <c:pt idx="223">
                  <c:v>44109</c:v>
                </c:pt>
                <c:pt idx="224">
                  <c:v>44110</c:v>
                </c:pt>
                <c:pt idx="225">
                  <c:v>44111</c:v>
                </c:pt>
                <c:pt idx="226">
                  <c:v>44112</c:v>
                </c:pt>
                <c:pt idx="227">
                  <c:v>44113</c:v>
                </c:pt>
                <c:pt idx="228">
                  <c:v>44114</c:v>
                </c:pt>
                <c:pt idx="229">
                  <c:v>44115</c:v>
                </c:pt>
                <c:pt idx="230">
                  <c:v>44116</c:v>
                </c:pt>
                <c:pt idx="231">
                  <c:v>44117</c:v>
                </c:pt>
                <c:pt idx="232">
                  <c:v>44118</c:v>
                </c:pt>
                <c:pt idx="233">
                  <c:v>44119</c:v>
                </c:pt>
                <c:pt idx="234">
                  <c:v>44120</c:v>
                </c:pt>
                <c:pt idx="235">
                  <c:v>44121</c:v>
                </c:pt>
                <c:pt idx="236">
                  <c:v>44122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44128</c:v>
                </c:pt>
                <c:pt idx="243">
                  <c:v>44129</c:v>
                </c:pt>
                <c:pt idx="244">
                  <c:v>44130</c:v>
                </c:pt>
                <c:pt idx="245">
                  <c:v>44131</c:v>
                </c:pt>
                <c:pt idx="246">
                  <c:v>44132</c:v>
                </c:pt>
                <c:pt idx="247">
                  <c:v>44133</c:v>
                </c:pt>
                <c:pt idx="248">
                  <c:v>44134</c:v>
                </c:pt>
                <c:pt idx="249">
                  <c:v>44135</c:v>
                </c:pt>
                <c:pt idx="250">
                  <c:v>44136</c:v>
                </c:pt>
                <c:pt idx="251">
                  <c:v>44137</c:v>
                </c:pt>
                <c:pt idx="252">
                  <c:v>44138</c:v>
                </c:pt>
                <c:pt idx="253">
                  <c:v>44139</c:v>
                </c:pt>
                <c:pt idx="254">
                  <c:v>44140</c:v>
                </c:pt>
                <c:pt idx="255">
                  <c:v>44141</c:v>
                </c:pt>
                <c:pt idx="256">
                  <c:v>44142</c:v>
                </c:pt>
                <c:pt idx="257">
                  <c:v>44143</c:v>
                </c:pt>
                <c:pt idx="258">
                  <c:v>44144</c:v>
                </c:pt>
                <c:pt idx="259">
                  <c:v>44145</c:v>
                </c:pt>
                <c:pt idx="260">
                  <c:v>44146</c:v>
                </c:pt>
                <c:pt idx="261">
                  <c:v>44147</c:v>
                </c:pt>
                <c:pt idx="262">
                  <c:v>44148</c:v>
                </c:pt>
                <c:pt idx="263">
                  <c:v>44149</c:v>
                </c:pt>
                <c:pt idx="264">
                  <c:v>44150</c:v>
                </c:pt>
                <c:pt idx="265">
                  <c:v>44151</c:v>
                </c:pt>
                <c:pt idx="266">
                  <c:v>44152</c:v>
                </c:pt>
                <c:pt idx="267">
                  <c:v>44153</c:v>
                </c:pt>
                <c:pt idx="268">
                  <c:v>44154</c:v>
                </c:pt>
                <c:pt idx="269">
                  <c:v>44155</c:v>
                </c:pt>
                <c:pt idx="270">
                  <c:v>44156</c:v>
                </c:pt>
                <c:pt idx="271">
                  <c:v>44157</c:v>
                </c:pt>
                <c:pt idx="272">
                  <c:v>44158</c:v>
                </c:pt>
                <c:pt idx="273">
                  <c:v>44159</c:v>
                </c:pt>
                <c:pt idx="274">
                  <c:v>44160</c:v>
                </c:pt>
                <c:pt idx="275">
                  <c:v>44161</c:v>
                </c:pt>
                <c:pt idx="276">
                  <c:v>44162</c:v>
                </c:pt>
                <c:pt idx="277">
                  <c:v>44163</c:v>
                </c:pt>
                <c:pt idx="278">
                  <c:v>44164</c:v>
                </c:pt>
                <c:pt idx="279">
                  <c:v>44165</c:v>
                </c:pt>
                <c:pt idx="280">
                  <c:v>44166</c:v>
                </c:pt>
                <c:pt idx="281">
                  <c:v>44167</c:v>
                </c:pt>
                <c:pt idx="282">
                  <c:v>44168</c:v>
                </c:pt>
                <c:pt idx="283">
                  <c:v>44169</c:v>
                </c:pt>
                <c:pt idx="284">
                  <c:v>44170</c:v>
                </c:pt>
                <c:pt idx="285">
                  <c:v>44171</c:v>
                </c:pt>
                <c:pt idx="286">
                  <c:v>44172</c:v>
                </c:pt>
                <c:pt idx="287">
                  <c:v>44173</c:v>
                </c:pt>
                <c:pt idx="288">
                  <c:v>44174</c:v>
                </c:pt>
                <c:pt idx="289">
                  <c:v>44175</c:v>
                </c:pt>
                <c:pt idx="290">
                  <c:v>44176</c:v>
                </c:pt>
                <c:pt idx="291">
                  <c:v>44177</c:v>
                </c:pt>
                <c:pt idx="292">
                  <c:v>44178</c:v>
                </c:pt>
                <c:pt idx="293">
                  <c:v>44179</c:v>
                </c:pt>
                <c:pt idx="294">
                  <c:v>44180</c:v>
                </c:pt>
                <c:pt idx="295">
                  <c:v>44181</c:v>
                </c:pt>
                <c:pt idx="296">
                  <c:v>44182</c:v>
                </c:pt>
                <c:pt idx="297">
                  <c:v>44183</c:v>
                </c:pt>
                <c:pt idx="298">
                  <c:v>44184</c:v>
                </c:pt>
                <c:pt idx="299">
                  <c:v>44185</c:v>
                </c:pt>
                <c:pt idx="300">
                  <c:v>44186</c:v>
                </c:pt>
                <c:pt idx="301">
                  <c:v>44187</c:v>
                </c:pt>
                <c:pt idx="302">
                  <c:v>44188</c:v>
                </c:pt>
                <c:pt idx="303">
                  <c:v>44189</c:v>
                </c:pt>
                <c:pt idx="304">
                  <c:v>44190</c:v>
                </c:pt>
                <c:pt idx="305">
                  <c:v>44191</c:v>
                </c:pt>
                <c:pt idx="306">
                  <c:v>44192</c:v>
                </c:pt>
                <c:pt idx="307">
                  <c:v>44193</c:v>
                </c:pt>
                <c:pt idx="308">
                  <c:v>44194</c:v>
                </c:pt>
                <c:pt idx="309">
                  <c:v>44195</c:v>
                </c:pt>
                <c:pt idx="310">
                  <c:v>44196</c:v>
                </c:pt>
                <c:pt idx="311">
                  <c:v>44197</c:v>
                </c:pt>
                <c:pt idx="312">
                  <c:v>44198</c:v>
                </c:pt>
                <c:pt idx="313">
                  <c:v>44199</c:v>
                </c:pt>
                <c:pt idx="314">
                  <c:v>44200</c:v>
                </c:pt>
                <c:pt idx="315">
                  <c:v>44201</c:v>
                </c:pt>
                <c:pt idx="316">
                  <c:v>44202</c:v>
                </c:pt>
                <c:pt idx="317">
                  <c:v>44203</c:v>
                </c:pt>
                <c:pt idx="318">
                  <c:v>44204</c:v>
                </c:pt>
                <c:pt idx="319">
                  <c:v>44205</c:v>
                </c:pt>
                <c:pt idx="320">
                  <c:v>44206</c:v>
                </c:pt>
                <c:pt idx="321">
                  <c:v>44207</c:v>
                </c:pt>
                <c:pt idx="322">
                  <c:v>44208</c:v>
                </c:pt>
                <c:pt idx="323">
                  <c:v>44209</c:v>
                </c:pt>
                <c:pt idx="324">
                  <c:v>44210</c:v>
                </c:pt>
                <c:pt idx="325">
                  <c:v>44211</c:v>
                </c:pt>
                <c:pt idx="326">
                  <c:v>44212</c:v>
                </c:pt>
                <c:pt idx="327">
                  <c:v>44213</c:v>
                </c:pt>
                <c:pt idx="328">
                  <c:v>44214</c:v>
                </c:pt>
                <c:pt idx="329">
                  <c:v>44215</c:v>
                </c:pt>
                <c:pt idx="330">
                  <c:v>44216</c:v>
                </c:pt>
                <c:pt idx="331">
                  <c:v>44217</c:v>
                </c:pt>
                <c:pt idx="332">
                  <c:v>44218</c:v>
                </c:pt>
                <c:pt idx="333">
                  <c:v>44219</c:v>
                </c:pt>
                <c:pt idx="334">
                  <c:v>44220</c:v>
                </c:pt>
                <c:pt idx="335">
                  <c:v>44221</c:v>
                </c:pt>
                <c:pt idx="336">
                  <c:v>44222</c:v>
                </c:pt>
                <c:pt idx="337">
                  <c:v>44223</c:v>
                </c:pt>
                <c:pt idx="338">
                  <c:v>44224</c:v>
                </c:pt>
                <c:pt idx="339">
                  <c:v>44225</c:v>
                </c:pt>
                <c:pt idx="340">
                  <c:v>44226</c:v>
                </c:pt>
                <c:pt idx="341">
                  <c:v>44227</c:v>
                </c:pt>
                <c:pt idx="342">
                  <c:v>44228</c:v>
                </c:pt>
                <c:pt idx="343">
                  <c:v>44229</c:v>
                </c:pt>
                <c:pt idx="344">
                  <c:v>44230</c:v>
                </c:pt>
                <c:pt idx="345">
                  <c:v>44231</c:v>
                </c:pt>
                <c:pt idx="346">
                  <c:v>44232</c:v>
                </c:pt>
                <c:pt idx="347">
                  <c:v>44233</c:v>
                </c:pt>
                <c:pt idx="348">
                  <c:v>44234</c:v>
                </c:pt>
                <c:pt idx="349">
                  <c:v>44235</c:v>
                </c:pt>
                <c:pt idx="350">
                  <c:v>44236</c:v>
                </c:pt>
                <c:pt idx="351">
                  <c:v>44237</c:v>
                </c:pt>
                <c:pt idx="352">
                  <c:v>44238</c:v>
                </c:pt>
                <c:pt idx="353">
                  <c:v>44239</c:v>
                </c:pt>
                <c:pt idx="354">
                  <c:v>44240</c:v>
                </c:pt>
                <c:pt idx="355">
                  <c:v>44241</c:v>
                </c:pt>
                <c:pt idx="356">
                  <c:v>44242</c:v>
                </c:pt>
                <c:pt idx="357">
                  <c:v>44243</c:v>
                </c:pt>
                <c:pt idx="358">
                  <c:v>44244</c:v>
                </c:pt>
                <c:pt idx="359">
                  <c:v>44245</c:v>
                </c:pt>
                <c:pt idx="360">
                  <c:v>44246</c:v>
                </c:pt>
                <c:pt idx="361">
                  <c:v>44247</c:v>
                </c:pt>
                <c:pt idx="362">
                  <c:v>44248</c:v>
                </c:pt>
                <c:pt idx="363">
                  <c:v>44249</c:v>
                </c:pt>
                <c:pt idx="364">
                  <c:v>44250</c:v>
                </c:pt>
                <c:pt idx="365">
                  <c:v>44251</c:v>
                </c:pt>
                <c:pt idx="366">
                  <c:v>44252</c:v>
                </c:pt>
                <c:pt idx="367">
                  <c:v>44253</c:v>
                </c:pt>
                <c:pt idx="368">
                  <c:v>44254</c:v>
                </c:pt>
                <c:pt idx="369">
                  <c:v>44255</c:v>
                </c:pt>
                <c:pt idx="370">
                  <c:v>44256</c:v>
                </c:pt>
                <c:pt idx="371">
                  <c:v>44257</c:v>
                </c:pt>
                <c:pt idx="372">
                  <c:v>44258</c:v>
                </c:pt>
                <c:pt idx="373">
                  <c:v>44259</c:v>
                </c:pt>
                <c:pt idx="374">
                  <c:v>44260</c:v>
                </c:pt>
                <c:pt idx="375">
                  <c:v>44261</c:v>
                </c:pt>
                <c:pt idx="376">
                  <c:v>44262</c:v>
                </c:pt>
                <c:pt idx="377">
                  <c:v>44263</c:v>
                </c:pt>
                <c:pt idx="378">
                  <c:v>44264</c:v>
                </c:pt>
                <c:pt idx="379">
                  <c:v>44265</c:v>
                </c:pt>
                <c:pt idx="380">
                  <c:v>44266</c:v>
                </c:pt>
                <c:pt idx="381">
                  <c:v>44267</c:v>
                </c:pt>
                <c:pt idx="382">
                  <c:v>44268</c:v>
                </c:pt>
                <c:pt idx="383">
                  <c:v>44269</c:v>
                </c:pt>
                <c:pt idx="384">
                  <c:v>44270</c:v>
                </c:pt>
                <c:pt idx="385">
                  <c:v>44271</c:v>
                </c:pt>
                <c:pt idx="386">
                  <c:v>44272</c:v>
                </c:pt>
                <c:pt idx="387">
                  <c:v>44273</c:v>
                </c:pt>
                <c:pt idx="388">
                  <c:v>44274</c:v>
                </c:pt>
                <c:pt idx="389">
                  <c:v>44275</c:v>
                </c:pt>
                <c:pt idx="390">
                  <c:v>44276</c:v>
                </c:pt>
                <c:pt idx="391">
                  <c:v>44277</c:v>
                </c:pt>
                <c:pt idx="392">
                  <c:v>44278</c:v>
                </c:pt>
                <c:pt idx="393">
                  <c:v>44279</c:v>
                </c:pt>
                <c:pt idx="394">
                  <c:v>44280</c:v>
                </c:pt>
                <c:pt idx="395">
                  <c:v>44281</c:v>
                </c:pt>
                <c:pt idx="396">
                  <c:v>44282</c:v>
                </c:pt>
                <c:pt idx="397">
                  <c:v>44283</c:v>
                </c:pt>
                <c:pt idx="398">
                  <c:v>44284</c:v>
                </c:pt>
                <c:pt idx="399">
                  <c:v>44285</c:v>
                </c:pt>
                <c:pt idx="400">
                  <c:v>44286</c:v>
                </c:pt>
                <c:pt idx="401">
                  <c:v>44287</c:v>
                </c:pt>
                <c:pt idx="402">
                  <c:v>44288</c:v>
                </c:pt>
                <c:pt idx="403">
                  <c:v>44289</c:v>
                </c:pt>
                <c:pt idx="404">
                  <c:v>44290</c:v>
                </c:pt>
                <c:pt idx="405">
                  <c:v>44291</c:v>
                </c:pt>
                <c:pt idx="406">
                  <c:v>44292</c:v>
                </c:pt>
                <c:pt idx="407">
                  <c:v>44293</c:v>
                </c:pt>
                <c:pt idx="408">
                  <c:v>44294</c:v>
                </c:pt>
                <c:pt idx="409">
                  <c:v>44295</c:v>
                </c:pt>
                <c:pt idx="410">
                  <c:v>44296</c:v>
                </c:pt>
                <c:pt idx="411">
                  <c:v>44297</c:v>
                </c:pt>
                <c:pt idx="412">
                  <c:v>44298</c:v>
                </c:pt>
                <c:pt idx="413">
                  <c:v>44299</c:v>
                </c:pt>
                <c:pt idx="414">
                  <c:v>44300</c:v>
                </c:pt>
                <c:pt idx="415">
                  <c:v>44301</c:v>
                </c:pt>
                <c:pt idx="416">
                  <c:v>44302</c:v>
                </c:pt>
                <c:pt idx="417">
                  <c:v>44303</c:v>
                </c:pt>
                <c:pt idx="418">
                  <c:v>44304</c:v>
                </c:pt>
                <c:pt idx="419">
                  <c:v>44305</c:v>
                </c:pt>
                <c:pt idx="420">
                  <c:v>44306</c:v>
                </c:pt>
                <c:pt idx="421">
                  <c:v>44307</c:v>
                </c:pt>
                <c:pt idx="422">
                  <c:v>44308</c:v>
                </c:pt>
                <c:pt idx="423">
                  <c:v>44309</c:v>
                </c:pt>
                <c:pt idx="424">
                  <c:v>44310</c:v>
                </c:pt>
                <c:pt idx="425">
                  <c:v>44311</c:v>
                </c:pt>
                <c:pt idx="426">
                  <c:v>44312</c:v>
                </c:pt>
                <c:pt idx="427">
                  <c:v>44313</c:v>
                </c:pt>
                <c:pt idx="428">
                  <c:v>44314</c:v>
                </c:pt>
                <c:pt idx="429">
                  <c:v>44315</c:v>
                </c:pt>
                <c:pt idx="430">
                  <c:v>44316</c:v>
                </c:pt>
                <c:pt idx="431">
                  <c:v>44317</c:v>
                </c:pt>
                <c:pt idx="432">
                  <c:v>44318</c:v>
                </c:pt>
                <c:pt idx="433">
                  <c:v>44319</c:v>
                </c:pt>
                <c:pt idx="434">
                  <c:v>44320</c:v>
                </c:pt>
                <c:pt idx="435">
                  <c:v>44321</c:v>
                </c:pt>
                <c:pt idx="436">
                  <c:v>44322</c:v>
                </c:pt>
                <c:pt idx="437">
                  <c:v>44323</c:v>
                </c:pt>
                <c:pt idx="438">
                  <c:v>44324</c:v>
                </c:pt>
                <c:pt idx="439">
                  <c:v>44325</c:v>
                </c:pt>
                <c:pt idx="440">
                  <c:v>44326</c:v>
                </c:pt>
                <c:pt idx="441">
                  <c:v>44327</c:v>
                </c:pt>
                <c:pt idx="442">
                  <c:v>44328</c:v>
                </c:pt>
                <c:pt idx="443">
                  <c:v>44329</c:v>
                </c:pt>
                <c:pt idx="444">
                  <c:v>44330</c:v>
                </c:pt>
                <c:pt idx="445">
                  <c:v>44331</c:v>
                </c:pt>
                <c:pt idx="446">
                  <c:v>44332</c:v>
                </c:pt>
                <c:pt idx="447">
                  <c:v>44333</c:v>
                </c:pt>
                <c:pt idx="448">
                  <c:v>44334</c:v>
                </c:pt>
                <c:pt idx="449">
                  <c:v>44335</c:v>
                </c:pt>
                <c:pt idx="450">
                  <c:v>44336</c:v>
                </c:pt>
                <c:pt idx="451">
                  <c:v>44337</c:v>
                </c:pt>
                <c:pt idx="452">
                  <c:v>44338</c:v>
                </c:pt>
                <c:pt idx="453">
                  <c:v>44339</c:v>
                </c:pt>
                <c:pt idx="454">
                  <c:v>44340</c:v>
                </c:pt>
                <c:pt idx="455">
                  <c:v>44341</c:v>
                </c:pt>
                <c:pt idx="456">
                  <c:v>44342</c:v>
                </c:pt>
                <c:pt idx="457">
                  <c:v>44343</c:v>
                </c:pt>
                <c:pt idx="458">
                  <c:v>44344</c:v>
                </c:pt>
                <c:pt idx="459">
                  <c:v>44345</c:v>
                </c:pt>
                <c:pt idx="460">
                  <c:v>44346</c:v>
                </c:pt>
                <c:pt idx="461">
                  <c:v>44347</c:v>
                </c:pt>
                <c:pt idx="462">
                  <c:v>44348</c:v>
                </c:pt>
                <c:pt idx="463">
                  <c:v>44349</c:v>
                </c:pt>
                <c:pt idx="464">
                  <c:v>44350</c:v>
                </c:pt>
                <c:pt idx="465">
                  <c:v>44351</c:v>
                </c:pt>
                <c:pt idx="466">
                  <c:v>44352</c:v>
                </c:pt>
                <c:pt idx="467">
                  <c:v>44353</c:v>
                </c:pt>
                <c:pt idx="468">
                  <c:v>44354</c:v>
                </c:pt>
                <c:pt idx="469">
                  <c:v>44355</c:v>
                </c:pt>
                <c:pt idx="470">
                  <c:v>44356</c:v>
                </c:pt>
                <c:pt idx="471">
                  <c:v>44357</c:v>
                </c:pt>
                <c:pt idx="472">
                  <c:v>44358</c:v>
                </c:pt>
                <c:pt idx="473">
                  <c:v>44359</c:v>
                </c:pt>
                <c:pt idx="474">
                  <c:v>44360</c:v>
                </c:pt>
                <c:pt idx="475">
                  <c:v>44361</c:v>
                </c:pt>
                <c:pt idx="476">
                  <c:v>44362</c:v>
                </c:pt>
                <c:pt idx="477">
                  <c:v>44363</c:v>
                </c:pt>
                <c:pt idx="478">
                  <c:v>44364</c:v>
                </c:pt>
                <c:pt idx="479">
                  <c:v>44365</c:v>
                </c:pt>
                <c:pt idx="480">
                  <c:v>44366</c:v>
                </c:pt>
                <c:pt idx="481">
                  <c:v>44367</c:v>
                </c:pt>
                <c:pt idx="482">
                  <c:v>44368</c:v>
                </c:pt>
                <c:pt idx="483">
                  <c:v>44369</c:v>
                </c:pt>
                <c:pt idx="484">
                  <c:v>44370</c:v>
                </c:pt>
                <c:pt idx="485">
                  <c:v>44371</c:v>
                </c:pt>
                <c:pt idx="486">
                  <c:v>44372</c:v>
                </c:pt>
                <c:pt idx="487">
                  <c:v>44373</c:v>
                </c:pt>
                <c:pt idx="488">
                  <c:v>44374</c:v>
                </c:pt>
                <c:pt idx="489">
                  <c:v>44375</c:v>
                </c:pt>
                <c:pt idx="490">
                  <c:v>44376</c:v>
                </c:pt>
                <c:pt idx="491">
                  <c:v>44377</c:v>
                </c:pt>
                <c:pt idx="492">
                  <c:v>44378</c:v>
                </c:pt>
                <c:pt idx="493">
                  <c:v>44379</c:v>
                </c:pt>
                <c:pt idx="494">
                  <c:v>44380</c:v>
                </c:pt>
                <c:pt idx="495">
                  <c:v>44381</c:v>
                </c:pt>
                <c:pt idx="496">
                  <c:v>44382</c:v>
                </c:pt>
                <c:pt idx="497">
                  <c:v>44383</c:v>
                </c:pt>
                <c:pt idx="498">
                  <c:v>44384</c:v>
                </c:pt>
                <c:pt idx="499">
                  <c:v>44385</c:v>
                </c:pt>
                <c:pt idx="500">
                  <c:v>44386</c:v>
                </c:pt>
                <c:pt idx="501">
                  <c:v>44387</c:v>
                </c:pt>
                <c:pt idx="502">
                  <c:v>44388</c:v>
                </c:pt>
                <c:pt idx="503">
                  <c:v>44389</c:v>
                </c:pt>
                <c:pt idx="504">
                  <c:v>44390</c:v>
                </c:pt>
                <c:pt idx="505">
                  <c:v>44391</c:v>
                </c:pt>
                <c:pt idx="506">
                  <c:v>44392</c:v>
                </c:pt>
                <c:pt idx="507">
                  <c:v>44393</c:v>
                </c:pt>
                <c:pt idx="508">
                  <c:v>44394</c:v>
                </c:pt>
                <c:pt idx="509">
                  <c:v>44395</c:v>
                </c:pt>
                <c:pt idx="510">
                  <c:v>44396</c:v>
                </c:pt>
                <c:pt idx="511">
                  <c:v>44397</c:v>
                </c:pt>
                <c:pt idx="512">
                  <c:v>44398</c:v>
                </c:pt>
                <c:pt idx="513">
                  <c:v>44399</c:v>
                </c:pt>
                <c:pt idx="514">
                  <c:v>44400</c:v>
                </c:pt>
                <c:pt idx="515">
                  <c:v>44401</c:v>
                </c:pt>
                <c:pt idx="516">
                  <c:v>44402</c:v>
                </c:pt>
                <c:pt idx="517">
                  <c:v>44403</c:v>
                </c:pt>
                <c:pt idx="518">
                  <c:v>44404</c:v>
                </c:pt>
                <c:pt idx="519">
                  <c:v>44405</c:v>
                </c:pt>
                <c:pt idx="520">
                  <c:v>44406</c:v>
                </c:pt>
                <c:pt idx="521">
                  <c:v>44407</c:v>
                </c:pt>
                <c:pt idx="522">
                  <c:v>44408</c:v>
                </c:pt>
              </c:numCache>
            </c:numRef>
          </c:cat>
          <c:val>
            <c:numRef>
              <c:f>casos_diagnostico_ccaa!$D$2:$D$524</c:f>
              <c:numCache>
                <c:formatCode>#,##0</c:formatCode>
                <c:ptCount val="523"/>
                <c:pt idx="0">
                  <c:v>0</c:v>
                </c:pt>
                <c:pt idx="1">
                  <c:v>2</c:v>
                </c:pt>
                <c:pt idx="2">
                  <c:v>0.33333333333333304</c:v>
                </c:pt>
                <c:pt idx="3">
                  <c:v>2.166666666666667</c:v>
                </c:pt>
                <c:pt idx="4">
                  <c:v>0.90000000000000036</c:v>
                </c:pt>
                <c:pt idx="5">
                  <c:v>3.2666666666666657</c:v>
                </c:pt>
                <c:pt idx="6">
                  <c:v>5.1904761904761916</c:v>
                </c:pt>
                <c:pt idx="7">
                  <c:v>7</c:v>
                </c:pt>
                <c:pt idx="8">
                  <c:v>8.8571428571428577</c:v>
                </c:pt>
                <c:pt idx="9">
                  <c:v>17.285714285714285</c:v>
                </c:pt>
                <c:pt idx="10">
                  <c:v>28.428571428571431</c:v>
                </c:pt>
                <c:pt idx="11">
                  <c:v>33.571428571428569</c:v>
                </c:pt>
                <c:pt idx="12">
                  <c:v>37.285714285714278</c:v>
                </c:pt>
                <c:pt idx="13">
                  <c:v>70.857142857142861</c:v>
                </c:pt>
                <c:pt idx="14">
                  <c:v>100.71428571428569</c:v>
                </c:pt>
                <c:pt idx="15">
                  <c:v>109</c:v>
                </c:pt>
                <c:pt idx="16">
                  <c:v>103.4285714285715</c:v>
                </c:pt>
                <c:pt idx="17">
                  <c:v>116.57142857142856</c:v>
                </c:pt>
                <c:pt idx="18">
                  <c:v>101.14285714285711</c:v>
                </c:pt>
                <c:pt idx="19">
                  <c:v>80.285714285714334</c:v>
                </c:pt>
                <c:pt idx="20">
                  <c:v>110.42857142857133</c:v>
                </c:pt>
                <c:pt idx="21">
                  <c:v>181.857142857143</c:v>
                </c:pt>
                <c:pt idx="22">
                  <c:v>143.28571428571422</c:v>
                </c:pt>
                <c:pt idx="23">
                  <c:v>183.57142857142844</c:v>
                </c:pt>
                <c:pt idx="24">
                  <c:v>201.28571428571445</c:v>
                </c:pt>
                <c:pt idx="25">
                  <c:v>112.42857142857133</c:v>
                </c:pt>
                <c:pt idx="26">
                  <c:v>102.42857142857156</c:v>
                </c:pt>
                <c:pt idx="27">
                  <c:v>210.99999999999977</c:v>
                </c:pt>
                <c:pt idx="28">
                  <c:v>135.5714285714289</c:v>
                </c:pt>
                <c:pt idx="29">
                  <c:v>181.57142857142844</c:v>
                </c:pt>
                <c:pt idx="30">
                  <c:v>196.85714285714266</c:v>
                </c:pt>
                <c:pt idx="31">
                  <c:v>9.4285714285715585</c:v>
                </c:pt>
                <c:pt idx="32">
                  <c:v>-93.285714285714221</c:v>
                </c:pt>
                <c:pt idx="33">
                  <c:v>-94.428571428571558</c:v>
                </c:pt>
                <c:pt idx="34">
                  <c:v>-17.428571428571558</c:v>
                </c:pt>
                <c:pt idx="35">
                  <c:v>-147.71428571428532</c:v>
                </c:pt>
                <c:pt idx="36">
                  <c:v>-169.71428571428578</c:v>
                </c:pt>
                <c:pt idx="37">
                  <c:v>-222.71428571428578</c:v>
                </c:pt>
                <c:pt idx="38">
                  <c:v>-86.14285714285711</c:v>
                </c:pt>
                <c:pt idx="39">
                  <c:v>-19.428571428571558</c:v>
                </c:pt>
                <c:pt idx="40">
                  <c:v>-46.285714285714221</c:v>
                </c:pt>
                <c:pt idx="41">
                  <c:v>-130.85714285714289</c:v>
                </c:pt>
                <c:pt idx="42">
                  <c:v>-49.85714285714289</c:v>
                </c:pt>
                <c:pt idx="43">
                  <c:v>-44</c:v>
                </c:pt>
                <c:pt idx="44">
                  <c:v>-120.14285714285711</c:v>
                </c:pt>
                <c:pt idx="45">
                  <c:v>-127.28571428571422</c:v>
                </c:pt>
                <c:pt idx="46">
                  <c:v>-46.571428571428669</c:v>
                </c:pt>
                <c:pt idx="47">
                  <c:v>-24.714285714285779</c:v>
                </c:pt>
                <c:pt idx="48">
                  <c:v>-76.714285714285552</c:v>
                </c:pt>
                <c:pt idx="49">
                  <c:v>-32.571428571428669</c:v>
                </c:pt>
                <c:pt idx="50">
                  <c:v>-64.428571428571445</c:v>
                </c:pt>
                <c:pt idx="51">
                  <c:v>-6.8571428571427759</c:v>
                </c:pt>
                <c:pt idx="52">
                  <c:v>10.428571428571445</c:v>
                </c:pt>
                <c:pt idx="53">
                  <c:v>-2</c:v>
                </c:pt>
                <c:pt idx="54">
                  <c:v>-19.85714285714289</c:v>
                </c:pt>
                <c:pt idx="55">
                  <c:v>-48.571428571428555</c:v>
                </c:pt>
                <c:pt idx="56">
                  <c:v>-62.142857142857224</c:v>
                </c:pt>
                <c:pt idx="57">
                  <c:v>-22.571428571428555</c:v>
                </c:pt>
                <c:pt idx="58">
                  <c:v>-42.285714285714221</c:v>
                </c:pt>
                <c:pt idx="59">
                  <c:v>-17.714285714285779</c:v>
                </c:pt>
                <c:pt idx="60">
                  <c:v>-28.571428571428555</c:v>
                </c:pt>
                <c:pt idx="61">
                  <c:v>-6.8571428571428896</c:v>
                </c:pt>
                <c:pt idx="62">
                  <c:v>16</c:v>
                </c:pt>
                <c:pt idx="63">
                  <c:v>2.2857142857143344</c:v>
                </c:pt>
                <c:pt idx="64">
                  <c:v>-14.14285714285711</c:v>
                </c:pt>
                <c:pt idx="65">
                  <c:v>-9.1428571428572241</c:v>
                </c:pt>
                <c:pt idx="66">
                  <c:v>-93</c:v>
                </c:pt>
                <c:pt idx="67">
                  <c:v>-30.14285714285711</c:v>
                </c:pt>
                <c:pt idx="68">
                  <c:v>-2.8571428571428896</c:v>
                </c:pt>
                <c:pt idx="69">
                  <c:v>-29.714285714285666</c:v>
                </c:pt>
                <c:pt idx="70">
                  <c:v>-22.85714285714289</c:v>
                </c:pt>
                <c:pt idx="71">
                  <c:v>-23.285714285714221</c:v>
                </c:pt>
                <c:pt idx="72">
                  <c:v>-10.85714285714289</c:v>
                </c:pt>
                <c:pt idx="73">
                  <c:v>46.85714285714289</c:v>
                </c:pt>
                <c:pt idx="74">
                  <c:v>-2</c:v>
                </c:pt>
                <c:pt idx="75">
                  <c:v>-9.2857142857143344</c:v>
                </c:pt>
                <c:pt idx="76">
                  <c:v>-16</c:v>
                </c:pt>
                <c:pt idx="77">
                  <c:v>-22.85714285714289</c:v>
                </c:pt>
                <c:pt idx="78">
                  <c:v>-11.14285714285711</c:v>
                </c:pt>
                <c:pt idx="79">
                  <c:v>12.285714285714334</c:v>
                </c:pt>
                <c:pt idx="80">
                  <c:v>-30.142857142857167</c:v>
                </c:pt>
                <c:pt idx="81">
                  <c:v>-11.285714285714278</c:v>
                </c:pt>
                <c:pt idx="82">
                  <c:v>-0.42857142857144481</c:v>
                </c:pt>
                <c:pt idx="83">
                  <c:v>-22.142857142857167</c:v>
                </c:pt>
                <c:pt idx="84">
                  <c:v>-6.8571428571428328</c:v>
                </c:pt>
                <c:pt idx="85">
                  <c:v>-3.8571428571428328</c:v>
                </c:pt>
                <c:pt idx="86">
                  <c:v>-37.571428571428612</c:v>
                </c:pt>
                <c:pt idx="87">
                  <c:v>19.714285714285722</c:v>
                </c:pt>
                <c:pt idx="88">
                  <c:v>8.5714285714285552</c:v>
                </c:pt>
                <c:pt idx="89">
                  <c:v>-3.5714285714285552</c:v>
                </c:pt>
                <c:pt idx="90">
                  <c:v>-15.285714285714278</c:v>
                </c:pt>
                <c:pt idx="91">
                  <c:v>7.1428571428571672</c:v>
                </c:pt>
                <c:pt idx="92">
                  <c:v>-4.2857142857143344</c:v>
                </c:pt>
                <c:pt idx="93">
                  <c:v>19.142857142857167</c:v>
                </c:pt>
                <c:pt idx="94">
                  <c:v>1</c:v>
                </c:pt>
                <c:pt idx="95">
                  <c:v>5.1428571428571672</c:v>
                </c:pt>
                <c:pt idx="96">
                  <c:v>7.2857142857142776</c:v>
                </c:pt>
                <c:pt idx="97">
                  <c:v>8</c:v>
                </c:pt>
                <c:pt idx="98">
                  <c:v>-2.4285714285714448</c:v>
                </c:pt>
                <c:pt idx="99">
                  <c:v>2.4285714285714448</c:v>
                </c:pt>
                <c:pt idx="100">
                  <c:v>-8</c:v>
                </c:pt>
                <c:pt idx="101">
                  <c:v>-0.85714285714288962</c:v>
                </c:pt>
                <c:pt idx="102">
                  <c:v>6</c:v>
                </c:pt>
                <c:pt idx="103">
                  <c:v>-10</c:v>
                </c:pt>
                <c:pt idx="104">
                  <c:v>-9.1428571428571104</c:v>
                </c:pt>
                <c:pt idx="105">
                  <c:v>-24.142857142857167</c:v>
                </c:pt>
                <c:pt idx="106">
                  <c:v>-25.714285714285722</c:v>
                </c:pt>
                <c:pt idx="107">
                  <c:v>-7.1428571428571104</c:v>
                </c:pt>
                <c:pt idx="108">
                  <c:v>-1.8571428571428896</c:v>
                </c:pt>
                <c:pt idx="109">
                  <c:v>-11.428571428571388</c:v>
                </c:pt>
                <c:pt idx="110">
                  <c:v>-3.8571428571428896</c:v>
                </c:pt>
                <c:pt idx="111">
                  <c:v>7.4285714285714448</c:v>
                </c:pt>
                <c:pt idx="112">
                  <c:v>-2</c:v>
                </c:pt>
                <c:pt idx="113">
                  <c:v>-2.5714285714285552</c:v>
                </c:pt>
                <c:pt idx="114">
                  <c:v>1</c:v>
                </c:pt>
                <c:pt idx="115">
                  <c:v>-1.4285714285714448</c:v>
                </c:pt>
                <c:pt idx="116">
                  <c:v>-0.71428571428572241</c:v>
                </c:pt>
                <c:pt idx="117">
                  <c:v>4.5714285714285552</c:v>
                </c:pt>
                <c:pt idx="118">
                  <c:v>-29.714285714285722</c:v>
                </c:pt>
                <c:pt idx="119">
                  <c:v>-1.8571428571428328</c:v>
                </c:pt>
                <c:pt idx="120">
                  <c:v>2.7142857142857224</c:v>
                </c:pt>
                <c:pt idx="121">
                  <c:v>-10.714285714285722</c:v>
                </c:pt>
                <c:pt idx="122">
                  <c:v>-12</c:v>
                </c:pt>
                <c:pt idx="123">
                  <c:v>-0.28571428571427759</c:v>
                </c:pt>
                <c:pt idx="124">
                  <c:v>-3</c:v>
                </c:pt>
                <c:pt idx="125">
                  <c:v>1</c:v>
                </c:pt>
                <c:pt idx="126">
                  <c:v>-0.42857142857144481</c:v>
                </c:pt>
                <c:pt idx="127">
                  <c:v>-15.714285714285722</c:v>
                </c:pt>
                <c:pt idx="128">
                  <c:v>-12.857142857142833</c:v>
                </c:pt>
                <c:pt idx="129">
                  <c:v>-7.1428571428571672</c:v>
                </c:pt>
                <c:pt idx="130">
                  <c:v>1.1428571428571672</c:v>
                </c:pt>
                <c:pt idx="131">
                  <c:v>0.42857142857144481</c:v>
                </c:pt>
                <c:pt idx="132">
                  <c:v>-5.7142857142857224</c:v>
                </c:pt>
                <c:pt idx="133">
                  <c:v>-6.2857142857142776</c:v>
                </c:pt>
                <c:pt idx="134">
                  <c:v>-1.8571428571428896</c:v>
                </c:pt>
                <c:pt idx="135">
                  <c:v>-1.8571428571428328</c:v>
                </c:pt>
                <c:pt idx="136">
                  <c:v>9.428571428571388</c:v>
                </c:pt>
                <c:pt idx="137">
                  <c:v>-3.5714285714285552</c:v>
                </c:pt>
                <c:pt idx="138">
                  <c:v>1</c:v>
                </c:pt>
                <c:pt idx="139">
                  <c:v>5.4285714285714448</c:v>
                </c:pt>
                <c:pt idx="140">
                  <c:v>12.14285714285711</c:v>
                </c:pt>
                <c:pt idx="141">
                  <c:v>9.4285714285714448</c:v>
                </c:pt>
                <c:pt idx="142">
                  <c:v>1.7142857142857224</c:v>
                </c:pt>
                <c:pt idx="143">
                  <c:v>5.5714285714285552</c:v>
                </c:pt>
                <c:pt idx="144">
                  <c:v>2.8571428571428896</c:v>
                </c:pt>
                <c:pt idx="145">
                  <c:v>1.8571428571428328</c:v>
                </c:pt>
                <c:pt idx="146">
                  <c:v>8.1428571428571672</c:v>
                </c:pt>
                <c:pt idx="147">
                  <c:v>5.428571428571388</c:v>
                </c:pt>
                <c:pt idx="148">
                  <c:v>10.714285714285722</c:v>
                </c:pt>
                <c:pt idx="149">
                  <c:v>26.571428571428612</c:v>
                </c:pt>
                <c:pt idx="150">
                  <c:v>38.857142857142833</c:v>
                </c:pt>
                <c:pt idx="151">
                  <c:v>14.571428571428555</c:v>
                </c:pt>
                <c:pt idx="152">
                  <c:v>9.1428571428571672</c:v>
                </c:pt>
                <c:pt idx="153">
                  <c:v>19.857142857142833</c:v>
                </c:pt>
                <c:pt idx="154">
                  <c:v>50.85714285714289</c:v>
                </c:pt>
                <c:pt idx="155">
                  <c:v>50</c:v>
                </c:pt>
                <c:pt idx="156">
                  <c:v>68.14285714285711</c:v>
                </c:pt>
                <c:pt idx="157">
                  <c:v>88.285714285714334</c:v>
                </c:pt>
                <c:pt idx="158">
                  <c:v>21.714285714285666</c:v>
                </c:pt>
                <c:pt idx="159">
                  <c:v>11.14285714285711</c:v>
                </c:pt>
                <c:pt idx="160">
                  <c:v>39.85714285714289</c:v>
                </c:pt>
                <c:pt idx="161">
                  <c:v>95</c:v>
                </c:pt>
                <c:pt idx="162">
                  <c:v>81.14285714285711</c:v>
                </c:pt>
                <c:pt idx="163">
                  <c:v>78.714285714285666</c:v>
                </c:pt>
                <c:pt idx="164">
                  <c:v>101.14285714285734</c:v>
                </c:pt>
                <c:pt idx="165">
                  <c:v>31</c:v>
                </c:pt>
                <c:pt idx="166">
                  <c:v>22.714285714285552</c:v>
                </c:pt>
                <c:pt idx="167">
                  <c:v>28.285714285714448</c:v>
                </c:pt>
                <c:pt idx="168">
                  <c:v>143</c:v>
                </c:pt>
                <c:pt idx="169">
                  <c:v>122.42857142857133</c:v>
                </c:pt>
                <c:pt idx="170">
                  <c:v>137</c:v>
                </c:pt>
                <c:pt idx="171">
                  <c:v>178</c:v>
                </c:pt>
                <c:pt idx="172">
                  <c:v>43.285714285714221</c:v>
                </c:pt>
                <c:pt idx="173">
                  <c:v>19.85714285714289</c:v>
                </c:pt>
                <c:pt idx="174">
                  <c:v>55.285714285714221</c:v>
                </c:pt>
                <c:pt idx="175">
                  <c:v>150.57142857142867</c:v>
                </c:pt>
                <c:pt idx="176">
                  <c:v>165</c:v>
                </c:pt>
                <c:pt idx="177">
                  <c:v>110</c:v>
                </c:pt>
                <c:pt idx="178">
                  <c:v>186</c:v>
                </c:pt>
                <c:pt idx="179">
                  <c:v>56.285714285714221</c:v>
                </c:pt>
                <c:pt idx="180">
                  <c:v>21.428571428571558</c:v>
                </c:pt>
                <c:pt idx="181">
                  <c:v>23</c:v>
                </c:pt>
                <c:pt idx="182">
                  <c:v>94.428571428571558</c:v>
                </c:pt>
                <c:pt idx="183">
                  <c:v>39.428571428571104</c:v>
                </c:pt>
                <c:pt idx="184">
                  <c:v>39.142857142857338</c:v>
                </c:pt>
                <c:pt idx="185">
                  <c:v>8.8571428571426623</c:v>
                </c:pt>
                <c:pt idx="186">
                  <c:v>-18.142857142856883</c:v>
                </c:pt>
                <c:pt idx="187">
                  <c:v>41.571428571428442</c:v>
                </c:pt>
                <c:pt idx="188">
                  <c:v>21.142857142857338</c:v>
                </c:pt>
                <c:pt idx="189">
                  <c:v>0.42857142857110375</c:v>
                </c:pt>
                <c:pt idx="190">
                  <c:v>22.142857142857338</c:v>
                </c:pt>
                <c:pt idx="191">
                  <c:v>33.714285714285779</c:v>
                </c:pt>
                <c:pt idx="192">
                  <c:v>65.571428571428442</c:v>
                </c:pt>
                <c:pt idx="193">
                  <c:v>67.428571428571558</c:v>
                </c:pt>
                <c:pt idx="194">
                  <c:v>13.571428571428442</c:v>
                </c:pt>
                <c:pt idx="195">
                  <c:v>39.285714285714221</c:v>
                </c:pt>
                <c:pt idx="196">
                  <c:v>100.14285714285734</c:v>
                </c:pt>
                <c:pt idx="197">
                  <c:v>155.4285714285711</c:v>
                </c:pt>
                <c:pt idx="198">
                  <c:v>125.28571428571468</c:v>
                </c:pt>
                <c:pt idx="199">
                  <c:v>154.71428571428532</c:v>
                </c:pt>
                <c:pt idx="200">
                  <c:v>55.714285714285779</c:v>
                </c:pt>
                <c:pt idx="201">
                  <c:v>54.857142857143117</c:v>
                </c:pt>
                <c:pt idx="202">
                  <c:v>68.714285714285779</c:v>
                </c:pt>
                <c:pt idx="203">
                  <c:v>152.57142857142844</c:v>
                </c:pt>
                <c:pt idx="204">
                  <c:v>89.714285714285779</c:v>
                </c:pt>
                <c:pt idx="205">
                  <c:v>103</c:v>
                </c:pt>
                <c:pt idx="206">
                  <c:v>138.42857142857156</c:v>
                </c:pt>
                <c:pt idx="207">
                  <c:v>-42.428571428571558</c:v>
                </c:pt>
                <c:pt idx="208">
                  <c:v>-51.857142857143117</c:v>
                </c:pt>
                <c:pt idx="209">
                  <c:v>-14.428571428571558</c:v>
                </c:pt>
                <c:pt idx="210">
                  <c:v>-121.14285714285688</c:v>
                </c:pt>
                <c:pt idx="211">
                  <c:v>-115.28571428571422</c:v>
                </c:pt>
                <c:pt idx="212">
                  <c:v>-139.85714285714312</c:v>
                </c:pt>
                <c:pt idx="213">
                  <c:v>-259.71428571428532</c:v>
                </c:pt>
                <c:pt idx="214">
                  <c:v>-49.142857142857338</c:v>
                </c:pt>
                <c:pt idx="215">
                  <c:v>-27.142857142857338</c:v>
                </c:pt>
                <c:pt idx="216">
                  <c:v>-68.142857142856883</c:v>
                </c:pt>
                <c:pt idx="217">
                  <c:v>-133.57142857142844</c:v>
                </c:pt>
                <c:pt idx="218">
                  <c:v>-167</c:v>
                </c:pt>
                <c:pt idx="219">
                  <c:v>-188.28571428571468</c:v>
                </c:pt>
                <c:pt idx="220">
                  <c:v>-232</c:v>
                </c:pt>
                <c:pt idx="221">
                  <c:v>-65.285714285714221</c:v>
                </c:pt>
                <c:pt idx="222">
                  <c:v>-63</c:v>
                </c:pt>
                <c:pt idx="223">
                  <c:v>55.285714285714221</c:v>
                </c:pt>
                <c:pt idx="224">
                  <c:v>-148.85714285714266</c:v>
                </c:pt>
                <c:pt idx="225">
                  <c:v>-91</c:v>
                </c:pt>
                <c:pt idx="226">
                  <c:v>-39</c:v>
                </c:pt>
                <c:pt idx="227">
                  <c:v>-115.28571428571422</c:v>
                </c:pt>
                <c:pt idx="228">
                  <c:v>-45.428571428571558</c:v>
                </c:pt>
                <c:pt idx="229">
                  <c:v>13.142857142857338</c:v>
                </c:pt>
                <c:pt idx="230">
                  <c:v>-234.42857142857156</c:v>
                </c:pt>
                <c:pt idx="231">
                  <c:v>-70</c:v>
                </c:pt>
                <c:pt idx="232">
                  <c:v>-14.285714285714221</c:v>
                </c:pt>
                <c:pt idx="233">
                  <c:v>-30.285714285714448</c:v>
                </c:pt>
                <c:pt idx="234">
                  <c:v>-26.714285714285552</c:v>
                </c:pt>
                <c:pt idx="235">
                  <c:v>3</c:v>
                </c:pt>
                <c:pt idx="236">
                  <c:v>-6.7142857142857792</c:v>
                </c:pt>
                <c:pt idx="237">
                  <c:v>256.71428571428578</c:v>
                </c:pt>
                <c:pt idx="238">
                  <c:v>-7.1428571428573377</c:v>
                </c:pt>
                <c:pt idx="239">
                  <c:v>-51.999999999999773</c:v>
                </c:pt>
                <c:pt idx="240">
                  <c:v>-46.428571428571558</c:v>
                </c:pt>
                <c:pt idx="241">
                  <c:v>-46</c:v>
                </c:pt>
                <c:pt idx="242">
                  <c:v>-12</c:v>
                </c:pt>
                <c:pt idx="243">
                  <c:v>1.8571428571428896</c:v>
                </c:pt>
                <c:pt idx="244">
                  <c:v>-33.285714285714221</c:v>
                </c:pt>
                <c:pt idx="245">
                  <c:v>-55.14285714285711</c:v>
                </c:pt>
                <c:pt idx="246">
                  <c:v>-60.714285714285779</c:v>
                </c:pt>
                <c:pt idx="247">
                  <c:v>-30.428571428571558</c:v>
                </c:pt>
                <c:pt idx="248">
                  <c:v>-35.428571428571331</c:v>
                </c:pt>
                <c:pt idx="249">
                  <c:v>-6.4285714285713311</c:v>
                </c:pt>
                <c:pt idx="250">
                  <c:v>-5.5714285714286689</c:v>
                </c:pt>
                <c:pt idx="251">
                  <c:v>-221.14285714285711</c:v>
                </c:pt>
                <c:pt idx="252">
                  <c:v>-20</c:v>
                </c:pt>
                <c:pt idx="253">
                  <c:v>2</c:v>
                </c:pt>
                <c:pt idx="254">
                  <c:v>-32.285714285714221</c:v>
                </c:pt>
                <c:pt idx="255">
                  <c:v>-31.285714285714448</c:v>
                </c:pt>
                <c:pt idx="256">
                  <c:v>2</c:v>
                </c:pt>
                <c:pt idx="257">
                  <c:v>-9.1428571428571104</c:v>
                </c:pt>
                <c:pt idx="258">
                  <c:v>63.14285714285711</c:v>
                </c:pt>
                <c:pt idx="259">
                  <c:v>-52.85714285714289</c:v>
                </c:pt>
                <c:pt idx="260">
                  <c:v>-56.571428571428442</c:v>
                </c:pt>
                <c:pt idx="261">
                  <c:v>-42.714285714285779</c:v>
                </c:pt>
                <c:pt idx="262">
                  <c:v>-60.571428571428442</c:v>
                </c:pt>
                <c:pt idx="263">
                  <c:v>-22.428571428571558</c:v>
                </c:pt>
                <c:pt idx="264">
                  <c:v>-13.14285714285711</c:v>
                </c:pt>
                <c:pt idx="265">
                  <c:v>34.285714285714221</c:v>
                </c:pt>
                <c:pt idx="266">
                  <c:v>-52.714285714285552</c:v>
                </c:pt>
                <c:pt idx="267">
                  <c:v>-54.85714285714289</c:v>
                </c:pt>
                <c:pt idx="268">
                  <c:v>-62.714285714285779</c:v>
                </c:pt>
                <c:pt idx="269">
                  <c:v>-52.428571428571445</c:v>
                </c:pt>
                <c:pt idx="270">
                  <c:v>-11.714285714285666</c:v>
                </c:pt>
                <c:pt idx="271">
                  <c:v>-17.571428571428555</c:v>
                </c:pt>
                <c:pt idx="272">
                  <c:v>-31.714285714285779</c:v>
                </c:pt>
                <c:pt idx="273">
                  <c:v>-43.85714285714289</c:v>
                </c:pt>
                <c:pt idx="274">
                  <c:v>-31.14285714285711</c:v>
                </c:pt>
                <c:pt idx="275">
                  <c:v>-18.428571428571445</c:v>
                </c:pt>
                <c:pt idx="276">
                  <c:v>-10.714285714285666</c:v>
                </c:pt>
                <c:pt idx="277">
                  <c:v>-2.2857142857143344</c:v>
                </c:pt>
                <c:pt idx="278">
                  <c:v>-3.4285714285714448</c:v>
                </c:pt>
                <c:pt idx="279">
                  <c:v>-9.8571428571427759</c:v>
                </c:pt>
                <c:pt idx="280">
                  <c:v>6</c:v>
                </c:pt>
                <c:pt idx="281">
                  <c:v>11.857142857142776</c:v>
                </c:pt>
                <c:pt idx="282">
                  <c:v>5.4285714285714448</c:v>
                </c:pt>
                <c:pt idx="283">
                  <c:v>-15.285714285714221</c:v>
                </c:pt>
                <c:pt idx="284">
                  <c:v>-0.71428571428577925</c:v>
                </c:pt>
                <c:pt idx="285">
                  <c:v>11.285714285714334</c:v>
                </c:pt>
                <c:pt idx="286">
                  <c:v>-83.571428571428555</c:v>
                </c:pt>
                <c:pt idx="287">
                  <c:v>-109.57142857142856</c:v>
                </c:pt>
                <c:pt idx="288">
                  <c:v>27.571428571428555</c:v>
                </c:pt>
                <c:pt idx="289">
                  <c:v>76</c:v>
                </c:pt>
                <c:pt idx="290">
                  <c:v>115.28571428571422</c:v>
                </c:pt>
                <c:pt idx="291">
                  <c:v>18.285714285714334</c:v>
                </c:pt>
                <c:pt idx="292">
                  <c:v>8.4285714285714448</c:v>
                </c:pt>
                <c:pt idx="293">
                  <c:v>135.42857142857144</c:v>
                </c:pt>
                <c:pt idx="294">
                  <c:v>173.142857142857</c:v>
                </c:pt>
                <c:pt idx="295">
                  <c:v>37.285714285714448</c:v>
                </c:pt>
                <c:pt idx="296">
                  <c:v>-20.714285714285779</c:v>
                </c:pt>
                <c:pt idx="297">
                  <c:v>-41</c:v>
                </c:pt>
                <c:pt idx="298">
                  <c:v>4.4285714285713311</c:v>
                </c:pt>
                <c:pt idx="299">
                  <c:v>6.2857142857144481</c:v>
                </c:pt>
                <c:pt idx="300">
                  <c:v>27</c:v>
                </c:pt>
                <c:pt idx="301">
                  <c:v>17.285714285714221</c:v>
                </c:pt>
                <c:pt idx="302">
                  <c:v>179</c:v>
                </c:pt>
                <c:pt idx="303">
                  <c:v>-61</c:v>
                </c:pt>
                <c:pt idx="304">
                  <c:v>-151.57142857142867</c:v>
                </c:pt>
                <c:pt idx="305">
                  <c:v>59.85714285714289</c:v>
                </c:pt>
                <c:pt idx="306">
                  <c:v>61.85714285714289</c:v>
                </c:pt>
                <c:pt idx="307">
                  <c:v>254</c:v>
                </c:pt>
                <c:pt idx="308">
                  <c:v>353.57142857142867</c:v>
                </c:pt>
                <c:pt idx="309">
                  <c:v>282.71428571428578</c:v>
                </c:pt>
                <c:pt idx="310">
                  <c:v>55.571428571428442</c:v>
                </c:pt>
                <c:pt idx="311">
                  <c:v>31.714285714285779</c:v>
                </c:pt>
                <c:pt idx="312">
                  <c:v>59.428571428571558</c:v>
                </c:pt>
                <c:pt idx="313">
                  <c:v>45.571428571428442</c:v>
                </c:pt>
                <c:pt idx="314">
                  <c:v>202.28571428571422</c:v>
                </c:pt>
                <c:pt idx="315">
                  <c:v>457.71428571428578</c:v>
                </c:pt>
                <c:pt idx="316">
                  <c:v>-474</c:v>
                </c:pt>
                <c:pt idx="317">
                  <c:v>469.85714285714266</c:v>
                </c:pt>
                <c:pt idx="318">
                  <c:v>802.28571428571422</c:v>
                </c:pt>
                <c:pt idx="319">
                  <c:v>-114.85714285714266</c:v>
                </c:pt>
                <c:pt idx="320">
                  <c:v>-84.571428571428442</c:v>
                </c:pt>
                <c:pt idx="321">
                  <c:v>-34.571428571428896</c:v>
                </c:pt>
                <c:pt idx="322">
                  <c:v>-391.28571428571422</c:v>
                </c:pt>
                <c:pt idx="323">
                  <c:v>574.85714285714312</c:v>
                </c:pt>
                <c:pt idx="324">
                  <c:v>168.85714285714266</c:v>
                </c:pt>
                <c:pt idx="325">
                  <c:v>45.285714285714221</c:v>
                </c:pt>
                <c:pt idx="326">
                  <c:v>164.85714285714312</c:v>
                </c:pt>
                <c:pt idx="327">
                  <c:v>103.71428571428532</c:v>
                </c:pt>
                <c:pt idx="328">
                  <c:v>196</c:v>
                </c:pt>
                <c:pt idx="329">
                  <c:v>464</c:v>
                </c:pt>
                <c:pt idx="330">
                  <c:v>141.14285714285779</c:v>
                </c:pt>
                <c:pt idx="331">
                  <c:v>34.285714285713766</c:v>
                </c:pt>
                <c:pt idx="332">
                  <c:v>99.285714285714675</c:v>
                </c:pt>
                <c:pt idx="333">
                  <c:v>10.428571428571558</c:v>
                </c:pt>
                <c:pt idx="334">
                  <c:v>-14.142857142857792</c:v>
                </c:pt>
                <c:pt idx="335">
                  <c:v>-23.714285714285325</c:v>
                </c:pt>
                <c:pt idx="336">
                  <c:v>-172.71428571428623</c:v>
                </c:pt>
                <c:pt idx="337">
                  <c:v>-83</c:v>
                </c:pt>
                <c:pt idx="338">
                  <c:v>-76.857142857142208</c:v>
                </c:pt>
                <c:pt idx="339">
                  <c:v>-176.71428571428623</c:v>
                </c:pt>
                <c:pt idx="340">
                  <c:v>-48.142857142856883</c:v>
                </c:pt>
                <c:pt idx="341">
                  <c:v>-36</c:v>
                </c:pt>
                <c:pt idx="342">
                  <c:v>-207.42857142857156</c:v>
                </c:pt>
                <c:pt idx="343">
                  <c:v>-223.42857142857156</c:v>
                </c:pt>
                <c:pt idx="344">
                  <c:v>-223.4285714285711</c:v>
                </c:pt>
                <c:pt idx="345">
                  <c:v>-235</c:v>
                </c:pt>
                <c:pt idx="346">
                  <c:v>-243.14285714285734</c:v>
                </c:pt>
                <c:pt idx="347">
                  <c:v>-60.285714285714221</c:v>
                </c:pt>
                <c:pt idx="348">
                  <c:v>-52.285714285714221</c:v>
                </c:pt>
                <c:pt idx="349">
                  <c:v>-183.42857142857156</c:v>
                </c:pt>
                <c:pt idx="350">
                  <c:v>-232.28571428571422</c:v>
                </c:pt>
                <c:pt idx="351">
                  <c:v>-209</c:v>
                </c:pt>
                <c:pt idx="352">
                  <c:v>-206.14285714285688</c:v>
                </c:pt>
                <c:pt idx="353">
                  <c:v>-230.5714285714289</c:v>
                </c:pt>
                <c:pt idx="354">
                  <c:v>-47.285714285714221</c:v>
                </c:pt>
                <c:pt idx="355">
                  <c:v>-17.571428571428442</c:v>
                </c:pt>
                <c:pt idx="356">
                  <c:v>-113.14285714285734</c:v>
                </c:pt>
                <c:pt idx="357">
                  <c:v>-158.14285714285711</c:v>
                </c:pt>
                <c:pt idx="358">
                  <c:v>-126</c:v>
                </c:pt>
                <c:pt idx="359">
                  <c:v>-81.571428571428442</c:v>
                </c:pt>
                <c:pt idx="360">
                  <c:v>-112.42857142857156</c:v>
                </c:pt>
                <c:pt idx="361">
                  <c:v>-19.428571428571331</c:v>
                </c:pt>
                <c:pt idx="362">
                  <c:v>1.1428571428571104</c:v>
                </c:pt>
                <c:pt idx="363">
                  <c:v>-80.714285714285779</c:v>
                </c:pt>
                <c:pt idx="364">
                  <c:v>-65.285714285714221</c:v>
                </c:pt>
                <c:pt idx="365">
                  <c:v>-60.428571428571331</c:v>
                </c:pt>
                <c:pt idx="366">
                  <c:v>-69.14285714285711</c:v>
                </c:pt>
                <c:pt idx="367">
                  <c:v>-53.85714285714289</c:v>
                </c:pt>
                <c:pt idx="368">
                  <c:v>2.8571428571428896</c:v>
                </c:pt>
                <c:pt idx="369">
                  <c:v>-14</c:v>
                </c:pt>
                <c:pt idx="370">
                  <c:v>-24.571428571428669</c:v>
                </c:pt>
                <c:pt idx="371">
                  <c:v>-58.285714285714221</c:v>
                </c:pt>
                <c:pt idx="372">
                  <c:v>-18.571428571428669</c:v>
                </c:pt>
                <c:pt idx="373">
                  <c:v>-6.8571428571428896</c:v>
                </c:pt>
                <c:pt idx="374">
                  <c:v>-6.2857142857142208</c:v>
                </c:pt>
                <c:pt idx="375">
                  <c:v>-14.85714285714289</c:v>
                </c:pt>
                <c:pt idx="376">
                  <c:v>-3.7142857142857792</c:v>
                </c:pt>
                <c:pt idx="377">
                  <c:v>-12.571428571428442</c:v>
                </c:pt>
                <c:pt idx="378">
                  <c:v>7.8571428571428896</c:v>
                </c:pt>
                <c:pt idx="379">
                  <c:v>-11.428571428571558</c:v>
                </c:pt>
                <c:pt idx="380">
                  <c:v>-1</c:v>
                </c:pt>
                <c:pt idx="381">
                  <c:v>10.285714285714448</c:v>
                </c:pt>
                <c:pt idx="382">
                  <c:v>4.7142857142855519</c:v>
                </c:pt>
                <c:pt idx="383">
                  <c:v>2.4285714285715585</c:v>
                </c:pt>
                <c:pt idx="384">
                  <c:v>8.2857142857142208</c:v>
                </c:pt>
                <c:pt idx="385">
                  <c:v>14</c:v>
                </c:pt>
                <c:pt idx="386">
                  <c:v>27.14285714285711</c:v>
                </c:pt>
                <c:pt idx="387">
                  <c:v>74.14285714285711</c:v>
                </c:pt>
                <c:pt idx="388">
                  <c:v>-171.57142857142844</c:v>
                </c:pt>
                <c:pt idx="389">
                  <c:v>11.14285714285711</c:v>
                </c:pt>
                <c:pt idx="390">
                  <c:v>11.714285714285779</c:v>
                </c:pt>
                <c:pt idx="391">
                  <c:v>46</c:v>
                </c:pt>
                <c:pt idx="392">
                  <c:v>62</c:v>
                </c:pt>
                <c:pt idx="393">
                  <c:v>52</c:v>
                </c:pt>
                <c:pt idx="394">
                  <c:v>11.14285714285711</c:v>
                </c:pt>
                <c:pt idx="395">
                  <c:v>244</c:v>
                </c:pt>
                <c:pt idx="396">
                  <c:v>21.571428571428442</c:v>
                </c:pt>
                <c:pt idx="397">
                  <c:v>13.85714285714289</c:v>
                </c:pt>
                <c:pt idx="398">
                  <c:v>25.428571428571558</c:v>
                </c:pt>
                <c:pt idx="399">
                  <c:v>21.428571428571331</c:v>
                </c:pt>
                <c:pt idx="400">
                  <c:v>107.57142857142867</c:v>
                </c:pt>
                <c:pt idx="401">
                  <c:v>-169.42857142857156</c:v>
                </c:pt>
                <c:pt idx="402">
                  <c:v>-209.57142857142844</c:v>
                </c:pt>
                <c:pt idx="403">
                  <c:v>35</c:v>
                </c:pt>
                <c:pt idx="404">
                  <c:v>27.857142857142662</c:v>
                </c:pt>
                <c:pt idx="405">
                  <c:v>97.428571428571558</c:v>
                </c:pt>
                <c:pt idx="406">
                  <c:v>102.28571428571422</c:v>
                </c:pt>
                <c:pt idx="407">
                  <c:v>0.28571428571422075</c:v>
                </c:pt>
                <c:pt idx="408">
                  <c:v>243.85714285714289</c:v>
                </c:pt>
                <c:pt idx="409">
                  <c:v>306.42857142857156</c:v>
                </c:pt>
                <c:pt idx="410">
                  <c:v>-29.285714285714221</c:v>
                </c:pt>
                <c:pt idx="411">
                  <c:v>-9.2857142857142208</c:v>
                </c:pt>
                <c:pt idx="412">
                  <c:v>-43.714285714285779</c:v>
                </c:pt>
                <c:pt idx="413">
                  <c:v>-32.142857142857338</c:v>
                </c:pt>
                <c:pt idx="414">
                  <c:v>-23.285714285714221</c:v>
                </c:pt>
                <c:pt idx="415">
                  <c:v>-7.7142857142857792</c:v>
                </c:pt>
                <c:pt idx="416">
                  <c:v>-4.1428571428571104</c:v>
                </c:pt>
                <c:pt idx="417">
                  <c:v>21.571428571428669</c:v>
                </c:pt>
                <c:pt idx="418">
                  <c:v>0.71428571428555188</c:v>
                </c:pt>
                <c:pt idx="419">
                  <c:v>18.85714285714289</c:v>
                </c:pt>
                <c:pt idx="420">
                  <c:v>6</c:v>
                </c:pt>
                <c:pt idx="421">
                  <c:v>-14.714285714285552</c:v>
                </c:pt>
                <c:pt idx="422">
                  <c:v>-0.28571428571444812</c:v>
                </c:pt>
                <c:pt idx="423">
                  <c:v>-5.1428571428571104</c:v>
                </c:pt>
                <c:pt idx="424">
                  <c:v>-27</c:v>
                </c:pt>
                <c:pt idx="425">
                  <c:v>-16.714285714285779</c:v>
                </c:pt>
                <c:pt idx="426">
                  <c:v>-30.571428571428442</c:v>
                </c:pt>
                <c:pt idx="427">
                  <c:v>-34.285714285714221</c:v>
                </c:pt>
                <c:pt idx="428">
                  <c:v>-23.142857142857338</c:v>
                </c:pt>
                <c:pt idx="429">
                  <c:v>-40</c:v>
                </c:pt>
                <c:pt idx="430">
                  <c:v>-59.428571428571331</c:v>
                </c:pt>
                <c:pt idx="431">
                  <c:v>-17.714285714285779</c:v>
                </c:pt>
                <c:pt idx="432">
                  <c:v>-4.1428571428571104</c:v>
                </c:pt>
                <c:pt idx="433">
                  <c:v>-230.28571428571422</c:v>
                </c:pt>
                <c:pt idx="434">
                  <c:v>-121.57142857142867</c:v>
                </c:pt>
                <c:pt idx="435">
                  <c:v>-26.285714285714221</c:v>
                </c:pt>
                <c:pt idx="436">
                  <c:v>-33.14285714285711</c:v>
                </c:pt>
                <c:pt idx="437">
                  <c:v>-36.14285714285711</c:v>
                </c:pt>
                <c:pt idx="438">
                  <c:v>-9.4285714285715585</c:v>
                </c:pt>
                <c:pt idx="439">
                  <c:v>-16.571428571428442</c:v>
                </c:pt>
                <c:pt idx="440">
                  <c:v>123</c:v>
                </c:pt>
                <c:pt idx="441">
                  <c:v>-23.14285714285711</c:v>
                </c:pt>
                <c:pt idx="442">
                  <c:v>-92.142857142857338</c:v>
                </c:pt>
                <c:pt idx="443">
                  <c:v>-85.857142857142662</c:v>
                </c:pt>
                <c:pt idx="444">
                  <c:v>-80.714285714285779</c:v>
                </c:pt>
                <c:pt idx="445">
                  <c:v>-16</c:v>
                </c:pt>
                <c:pt idx="446">
                  <c:v>-2.7142857142857792</c:v>
                </c:pt>
                <c:pt idx="447">
                  <c:v>-21.428571428571331</c:v>
                </c:pt>
                <c:pt idx="448">
                  <c:v>-8.5714285714286689</c:v>
                </c:pt>
                <c:pt idx="449">
                  <c:v>-29</c:v>
                </c:pt>
                <c:pt idx="450">
                  <c:v>-17.85714285714289</c:v>
                </c:pt>
                <c:pt idx="451">
                  <c:v>-21.428571428571331</c:v>
                </c:pt>
                <c:pt idx="452">
                  <c:v>-5.2857142857143344</c:v>
                </c:pt>
                <c:pt idx="453">
                  <c:v>-9.5714285714285552</c:v>
                </c:pt>
                <c:pt idx="454">
                  <c:v>-35.85714285714289</c:v>
                </c:pt>
                <c:pt idx="455">
                  <c:v>-39.714285714285666</c:v>
                </c:pt>
                <c:pt idx="456">
                  <c:v>-29.571428571428555</c:v>
                </c:pt>
                <c:pt idx="457">
                  <c:v>-21.714285714285779</c:v>
                </c:pt>
                <c:pt idx="458">
                  <c:v>-42.285714285714221</c:v>
                </c:pt>
                <c:pt idx="459">
                  <c:v>-5.7142857142857792</c:v>
                </c:pt>
                <c:pt idx="460">
                  <c:v>-3.7142857142856656</c:v>
                </c:pt>
                <c:pt idx="461">
                  <c:v>-17.571428571428555</c:v>
                </c:pt>
                <c:pt idx="462">
                  <c:v>-41.285714285714334</c:v>
                </c:pt>
                <c:pt idx="463">
                  <c:v>-26.714285714285666</c:v>
                </c:pt>
                <c:pt idx="464">
                  <c:v>-35.85714285714289</c:v>
                </c:pt>
                <c:pt idx="465">
                  <c:v>-52.428571428571445</c:v>
                </c:pt>
                <c:pt idx="466">
                  <c:v>-4.2857142857142208</c:v>
                </c:pt>
                <c:pt idx="467">
                  <c:v>-16.714285714285779</c:v>
                </c:pt>
                <c:pt idx="468">
                  <c:v>-37.428571428571445</c:v>
                </c:pt>
                <c:pt idx="469">
                  <c:v>-30.14285714285711</c:v>
                </c:pt>
                <c:pt idx="470">
                  <c:v>-36</c:v>
                </c:pt>
                <c:pt idx="471">
                  <c:v>-38.142857142857167</c:v>
                </c:pt>
                <c:pt idx="472">
                  <c:v>-17</c:v>
                </c:pt>
                <c:pt idx="473">
                  <c:v>-13.428571428571388</c:v>
                </c:pt>
                <c:pt idx="474">
                  <c:v>-1.2857142857142776</c:v>
                </c:pt>
                <c:pt idx="475">
                  <c:v>-20.142857142857167</c:v>
                </c:pt>
                <c:pt idx="476">
                  <c:v>-15</c:v>
                </c:pt>
                <c:pt idx="477">
                  <c:v>-19.714285714285722</c:v>
                </c:pt>
                <c:pt idx="478">
                  <c:v>-11.857142857142833</c:v>
                </c:pt>
                <c:pt idx="479">
                  <c:v>-21</c:v>
                </c:pt>
                <c:pt idx="480">
                  <c:v>-0.14285714285716722</c:v>
                </c:pt>
                <c:pt idx="481">
                  <c:v>6.5714285714285552</c:v>
                </c:pt>
                <c:pt idx="482">
                  <c:v>1.2857142857143344</c:v>
                </c:pt>
                <c:pt idx="483">
                  <c:v>-6.1428571428571672</c:v>
                </c:pt>
                <c:pt idx="484">
                  <c:v>13.428571428571445</c:v>
                </c:pt>
                <c:pt idx="485">
                  <c:v>20</c:v>
                </c:pt>
                <c:pt idx="486">
                  <c:v>27</c:v>
                </c:pt>
                <c:pt idx="487">
                  <c:v>7.1428571428571104</c:v>
                </c:pt>
                <c:pt idx="488">
                  <c:v>0.71428571428572241</c:v>
                </c:pt>
                <c:pt idx="489">
                  <c:v>22.714285714285722</c:v>
                </c:pt>
                <c:pt idx="490">
                  <c:v>45.428571428571445</c:v>
                </c:pt>
                <c:pt idx="491">
                  <c:v>46.714285714285666</c:v>
                </c:pt>
                <c:pt idx="492">
                  <c:v>50.428571428571445</c:v>
                </c:pt>
                <c:pt idx="493">
                  <c:v>58.285714285714334</c:v>
                </c:pt>
                <c:pt idx="494">
                  <c:v>31.714285714285666</c:v>
                </c:pt>
                <c:pt idx="495">
                  <c:v>30.285714285714334</c:v>
                </c:pt>
                <c:pt idx="496">
                  <c:v>80</c:v>
                </c:pt>
                <c:pt idx="497">
                  <c:v>141.14285714285711</c:v>
                </c:pt>
                <c:pt idx="498">
                  <c:v>148.42857142857133</c:v>
                </c:pt>
                <c:pt idx="499">
                  <c:v>184.28571428571445</c:v>
                </c:pt>
                <c:pt idx="500">
                  <c:v>205.14285714285711</c:v>
                </c:pt>
                <c:pt idx="501">
                  <c:v>95.714285714285779</c:v>
                </c:pt>
                <c:pt idx="502">
                  <c:v>91.14285714285711</c:v>
                </c:pt>
                <c:pt idx="503">
                  <c:v>241.28571428571422</c:v>
                </c:pt>
                <c:pt idx="504">
                  <c:v>274.28571428571422</c:v>
                </c:pt>
                <c:pt idx="505">
                  <c:v>319.42857142857156</c:v>
                </c:pt>
                <c:pt idx="506">
                  <c:v>269.14285714285688</c:v>
                </c:pt>
                <c:pt idx="507">
                  <c:v>303.28571428571468</c:v>
                </c:pt>
                <c:pt idx="508">
                  <c:v>105.14285714285688</c:v>
                </c:pt>
                <c:pt idx="509">
                  <c:v>74.714285714285779</c:v>
                </c:pt>
                <c:pt idx="510">
                  <c:v>208.42857142857156</c:v>
                </c:pt>
                <c:pt idx="511">
                  <c:v>201.71428571428578</c:v>
                </c:pt>
                <c:pt idx="512">
                  <c:v>133.4285714285711</c:v>
                </c:pt>
                <c:pt idx="513">
                  <c:v>102.5714285714289</c:v>
                </c:pt>
                <c:pt idx="514">
                  <c:v>98.714285714285325</c:v>
                </c:pt>
                <c:pt idx="515">
                  <c:v>-25.142857142856883</c:v>
                </c:pt>
                <c:pt idx="516">
                  <c:v>-45.285714285714221</c:v>
                </c:pt>
                <c:pt idx="517">
                  <c:v>-30.571428571428896</c:v>
                </c:pt>
                <c:pt idx="518">
                  <c:v>-49.142857142856883</c:v>
                </c:pt>
                <c:pt idx="519">
                  <c:v>-68.714285714285779</c:v>
                </c:pt>
                <c:pt idx="520">
                  <c:v>-81</c:v>
                </c:pt>
                <c:pt idx="521">
                  <c:v>-120.85714285714266</c:v>
                </c:pt>
                <c:pt idx="522">
                  <c:v>-122.14285714285734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3-42D3-883D-21DF27C61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4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casos_diagnostico_ccaa!$A$2:$A$524</c:f>
              <c:numCache>
                <c:formatCode>m/d/yyyy</c:formatCode>
                <c:ptCount val="52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44002</c:v>
                </c:pt>
                <c:pt idx="117">
                  <c:v>44003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44009</c:v>
                </c:pt>
                <c:pt idx="124">
                  <c:v>44010</c:v>
                </c:pt>
                <c:pt idx="125">
                  <c:v>44011</c:v>
                </c:pt>
                <c:pt idx="126">
                  <c:v>44012</c:v>
                </c:pt>
                <c:pt idx="127">
                  <c:v>44013</c:v>
                </c:pt>
                <c:pt idx="128">
                  <c:v>44014</c:v>
                </c:pt>
                <c:pt idx="129">
                  <c:v>44015</c:v>
                </c:pt>
                <c:pt idx="130">
                  <c:v>44016</c:v>
                </c:pt>
                <c:pt idx="131">
                  <c:v>44017</c:v>
                </c:pt>
                <c:pt idx="132">
                  <c:v>44018</c:v>
                </c:pt>
                <c:pt idx="133">
                  <c:v>44019</c:v>
                </c:pt>
                <c:pt idx="134">
                  <c:v>44020</c:v>
                </c:pt>
                <c:pt idx="135">
                  <c:v>44021</c:v>
                </c:pt>
                <c:pt idx="136">
                  <c:v>44022</c:v>
                </c:pt>
                <c:pt idx="137">
                  <c:v>44023</c:v>
                </c:pt>
                <c:pt idx="138">
                  <c:v>44024</c:v>
                </c:pt>
                <c:pt idx="139">
                  <c:v>44025</c:v>
                </c:pt>
                <c:pt idx="140">
                  <c:v>44026</c:v>
                </c:pt>
                <c:pt idx="141">
                  <c:v>44027</c:v>
                </c:pt>
                <c:pt idx="142">
                  <c:v>44028</c:v>
                </c:pt>
                <c:pt idx="143">
                  <c:v>44029</c:v>
                </c:pt>
                <c:pt idx="144">
                  <c:v>44030</c:v>
                </c:pt>
                <c:pt idx="145">
                  <c:v>44031</c:v>
                </c:pt>
                <c:pt idx="146">
                  <c:v>44032</c:v>
                </c:pt>
                <c:pt idx="147">
                  <c:v>44033</c:v>
                </c:pt>
                <c:pt idx="148">
                  <c:v>44034</c:v>
                </c:pt>
                <c:pt idx="149">
                  <c:v>44035</c:v>
                </c:pt>
                <c:pt idx="150">
                  <c:v>44036</c:v>
                </c:pt>
                <c:pt idx="151">
                  <c:v>44037</c:v>
                </c:pt>
                <c:pt idx="152">
                  <c:v>44038</c:v>
                </c:pt>
                <c:pt idx="153">
                  <c:v>44039</c:v>
                </c:pt>
                <c:pt idx="154">
                  <c:v>44040</c:v>
                </c:pt>
                <c:pt idx="155">
                  <c:v>44041</c:v>
                </c:pt>
                <c:pt idx="156">
                  <c:v>44042</c:v>
                </c:pt>
                <c:pt idx="157">
                  <c:v>44043</c:v>
                </c:pt>
                <c:pt idx="158">
                  <c:v>44044</c:v>
                </c:pt>
                <c:pt idx="159">
                  <c:v>44045</c:v>
                </c:pt>
                <c:pt idx="160">
                  <c:v>44046</c:v>
                </c:pt>
                <c:pt idx="161">
                  <c:v>44047</c:v>
                </c:pt>
                <c:pt idx="162">
                  <c:v>44048</c:v>
                </c:pt>
                <c:pt idx="163">
                  <c:v>44049</c:v>
                </c:pt>
                <c:pt idx="164">
                  <c:v>44050</c:v>
                </c:pt>
                <c:pt idx="165">
                  <c:v>44051</c:v>
                </c:pt>
                <c:pt idx="166">
                  <c:v>44052</c:v>
                </c:pt>
                <c:pt idx="167">
                  <c:v>44053</c:v>
                </c:pt>
                <c:pt idx="168">
                  <c:v>44054</c:v>
                </c:pt>
                <c:pt idx="169">
                  <c:v>44055</c:v>
                </c:pt>
                <c:pt idx="170">
                  <c:v>44056</c:v>
                </c:pt>
                <c:pt idx="171">
                  <c:v>44057</c:v>
                </c:pt>
                <c:pt idx="172">
                  <c:v>44058</c:v>
                </c:pt>
                <c:pt idx="173">
                  <c:v>44059</c:v>
                </c:pt>
                <c:pt idx="174">
                  <c:v>44060</c:v>
                </c:pt>
                <c:pt idx="175">
                  <c:v>44061</c:v>
                </c:pt>
                <c:pt idx="176">
                  <c:v>44062</c:v>
                </c:pt>
                <c:pt idx="177">
                  <c:v>44063</c:v>
                </c:pt>
                <c:pt idx="178">
                  <c:v>44064</c:v>
                </c:pt>
                <c:pt idx="179">
                  <c:v>44065</c:v>
                </c:pt>
                <c:pt idx="180">
                  <c:v>44066</c:v>
                </c:pt>
                <c:pt idx="181">
                  <c:v>44067</c:v>
                </c:pt>
                <c:pt idx="182">
                  <c:v>44068</c:v>
                </c:pt>
                <c:pt idx="183">
                  <c:v>44069</c:v>
                </c:pt>
                <c:pt idx="184">
                  <c:v>44070</c:v>
                </c:pt>
                <c:pt idx="185">
                  <c:v>44071</c:v>
                </c:pt>
                <c:pt idx="186">
                  <c:v>44072</c:v>
                </c:pt>
                <c:pt idx="187">
                  <c:v>44073</c:v>
                </c:pt>
                <c:pt idx="188">
                  <c:v>44074</c:v>
                </c:pt>
                <c:pt idx="189">
                  <c:v>44075</c:v>
                </c:pt>
                <c:pt idx="190">
                  <c:v>44076</c:v>
                </c:pt>
                <c:pt idx="191">
                  <c:v>44077</c:v>
                </c:pt>
                <c:pt idx="192">
                  <c:v>44078</c:v>
                </c:pt>
                <c:pt idx="193">
                  <c:v>44079</c:v>
                </c:pt>
                <c:pt idx="194">
                  <c:v>44080</c:v>
                </c:pt>
                <c:pt idx="195">
                  <c:v>44081</c:v>
                </c:pt>
                <c:pt idx="196">
                  <c:v>44082</c:v>
                </c:pt>
                <c:pt idx="197">
                  <c:v>44083</c:v>
                </c:pt>
                <c:pt idx="198">
                  <c:v>44084</c:v>
                </c:pt>
                <c:pt idx="199">
                  <c:v>44085</c:v>
                </c:pt>
                <c:pt idx="200">
                  <c:v>44086</c:v>
                </c:pt>
                <c:pt idx="201">
                  <c:v>44087</c:v>
                </c:pt>
                <c:pt idx="202">
                  <c:v>44088</c:v>
                </c:pt>
                <c:pt idx="203">
                  <c:v>44089</c:v>
                </c:pt>
                <c:pt idx="204">
                  <c:v>44090</c:v>
                </c:pt>
                <c:pt idx="205">
                  <c:v>44091</c:v>
                </c:pt>
                <c:pt idx="206">
                  <c:v>44092</c:v>
                </c:pt>
                <c:pt idx="207">
                  <c:v>44093</c:v>
                </c:pt>
                <c:pt idx="208">
                  <c:v>44094</c:v>
                </c:pt>
                <c:pt idx="209">
                  <c:v>44095</c:v>
                </c:pt>
                <c:pt idx="210">
                  <c:v>44096</c:v>
                </c:pt>
                <c:pt idx="211">
                  <c:v>44097</c:v>
                </c:pt>
                <c:pt idx="212">
                  <c:v>44098</c:v>
                </c:pt>
                <c:pt idx="213">
                  <c:v>44099</c:v>
                </c:pt>
                <c:pt idx="214">
                  <c:v>44100</c:v>
                </c:pt>
                <c:pt idx="215">
                  <c:v>44101</c:v>
                </c:pt>
                <c:pt idx="216">
                  <c:v>44102</c:v>
                </c:pt>
                <c:pt idx="217">
                  <c:v>44103</c:v>
                </c:pt>
                <c:pt idx="218">
                  <c:v>44104</c:v>
                </c:pt>
                <c:pt idx="219">
                  <c:v>44105</c:v>
                </c:pt>
                <c:pt idx="220">
                  <c:v>44106</c:v>
                </c:pt>
                <c:pt idx="221">
                  <c:v>44107</c:v>
                </c:pt>
                <c:pt idx="222">
                  <c:v>44108</c:v>
                </c:pt>
                <c:pt idx="223">
                  <c:v>44109</c:v>
                </c:pt>
                <c:pt idx="224">
                  <c:v>44110</c:v>
                </c:pt>
                <c:pt idx="225">
                  <c:v>44111</c:v>
                </c:pt>
                <c:pt idx="226">
                  <c:v>44112</c:v>
                </c:pt>
                <c:pt idx="227">
                  <c:v>44113</c:v>
                </c:pt>
                <c:pt idx="228">
                  <c:v>44114</c:v>
                </c:pt>
                <c:pt idx="229">
                  <c:v>44115</c:v>
                </c:pt>
                <c:pt idx="230">
                  <c:v>44116</c:v>
                </c:pt>
                <c:pt idx="231">
                  <c:v>44117</c:v>
                </c:pt>
                <c:pt idx="232">
                  <c:v>44118</c:v>
                </c:pt>
                <c:pt idx="233">
                  <c:v>44119</c:v>
                </c:pt>
                <c:pt idx="234">
                  <c:v>44120</c:v>
                </c:pt>
                <c:pt idx="235">
                  <c:v>44121</c:v>
                </c:pt>
                <c:pt idx="236">
                  <c:v>44122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44128</c:v>
                </c:pt>
                <c:pt idx="243">
                  <c:v>44129</c:v>
                </c:pt>
                <c:pt idx="244">
                  <c:v>44130</c:v>
                </c:pt>
                <c:pt idx="245">
                  <c:v>44131</c:v>
                </c:pt>
                <c:pt idx="246">
                  <c:v>44132</c:v>
                </c:pt>
                <c:pt idx="247">
                  <c:v>44133</c:v>
                </c:pt>
                <c:pt idx="248">
                  <c:v>44134</c:v>
                </c:pt>
                <c:pt idx="249">
                  <c:v>44135</c:v>
                </c:pt>
                <c:pt idx="250">
                  <c:v>44136</c:v>
                </c:pt>
                <c:pt idx="251">
                  <c:v>44137</c:v>
                </c:pt>
                <c:pt idx="252">
                  <c:v>44138</c:v>
                </c:pt>
                <c:pt idx="253">
                  <c:v>44139</c:v>
                </c:pt>
                <c:pt idx="254">
                  <c:v>44140</c:v>
                </c:pt>
                <c:pt idx="255">
                  <c:v>44141</c:v>
                </c:pt>
                <c:pt idx="256">
                  <c:v>44142</c:v>
                </c:pt>
                <c:pt idx="257">
                  <c:v>44143</c:v>
                </c:pt>
                <c:pt idx="258">
                  <c:v>44144</c:v>
                </c:pt>
                <c:pt idx="259">
                  <c:v>44145</c:v>
                </c:pt>
                <c:pt idx="260">
                  <c:v>44146</c:v>
                </c:pt>
                <c:pt idx="261">
                  <c:v>44147</c:v>
                </c:pt>
                <c:pt idx="262">
                  <c:v>44148</c:v>
                </c:pt>
                <c:pt idx="263">
                  <c:v>44149</c:v>
                </c:pt>
                <c:pt idx="264">
                  <c:v>44150</c:v>
                </c:pt>
                <c:pt idx="265">
                  <c:v>44151</c:v>
                </c:pt>
                <c:pt idx="266">
                  <c:v>44152</c:v>
                </c:pt>
                <c:pt idx="267">
                  <c:v>44153</c:v>
                </c:pt>
                <c:pt idx="268">
                  <c:v>44154</c:v>
                </c:pt>
                <c:pt idx="269">
                  <c:v>44155</c:v>
                </c:pt>
                <c:pt idx="270">
                  <c:v>44156</c:v>
                </c:pt>
                <c:pt idx="271">
                  <c:v>44157</c:v>
                </c:pt>
                <c:pt idx="272">
                  <c:v>44158</c:v>
                </c:pt>
                <c:pt idx="273">
                  <c:v>44159</c:v>
                </c:pt>
                <c:pt idx="274">
                  <c:v>44160</c:v>
                </c:pt>
                <c:pt idx="275">
                  <c:v>44161</c:v>
                </c:pt>
                <c:pt idx="276">
                  <c:v>44162</c:v>
                </c:pt>
                <c:pt idx="277">
                  <c:v>44163</c:v>
                </c:pt>
                <c:pt idx="278">
                  <c:v>44164</c:v>
                </c:pt>
                <c:pt idx="279">
                  <c:v>44165</c:v>
                </c:pt>
                <c:pt idx="280">
                  <c:v>44166</c:v>
                </c:pt>
                <c:pt idx="281">
                  <c:v>44167</c:v>
                </c:pt>
                <c:pt idx="282">
                  <c:v>44168</c:v>
                </c:pt>
                <c:pt idx="283">
                  <c:v>44169</c:v>
                </c:pt>
                <c:pt idx="284">
                  <c:v>44170</c:v>
                </c:pt>
                <c:pt idx="285">
                  <c:v>44171</c:v>
                </c:pt>
                <c:pt idx="286">
                  <c:v>44172</c:v>
                </c:pt>
                <c:pt idx="287">
                  <c:v>44173</c:v>
                </c:pt>
                <c:pt idx="288">
                  <c:v>44174</c:v>
                </c:pt>
                <c:pt idx="289">
                  <c:v>44175</c:v>
                </c:pt>
                <c:pt idx="290">
                  <c:v>44176</c:v>
                </c:pt>
                <c:pt idx="291">
                  <c:v>44177</c:v>
                </c:pt>
                <c:pt idx="292">
                  <c:v>44178</c:v>
                </c:pt>
                <c:pt idx="293">
                  <c:v>44179</c:v>
                </c:pt>
                <c:pt idx="294">
                  <c:v>44180</c:v>
                </c:pt>
                <c:pt idx="295">
                  <c:v>44181</c:v>
                </c:pt>
                <c:pt idx="296">
                  <c:v>44182</c:v>
                </c:pt>
                <c:pt idx="297">
                  <c:v>44183</c:v>
                </c:pt>
                <c:pt idx="298">
                  <c:v>44184</c:v>
                </c:pt>
                <c:pt idx="299">
                  <c:v>44185</c:v>
                </c:pt>
                <c:pt idx="300">
                  <c:v>44186</c:v>
                </c:pt>
                <c:pt idx="301">
                  <c:v>44187</c:v>
                </c:pt>
                <c:pt idx="302">
                  <c:v>44188</c:v>
                </c:pt>
                <c:pt idx="303">
                  <c:v>44189</c:v>
                </c:pt>
                <c:pt idx="304">
                  <c:v>44190</c:v>
                </c:pt>
                <c:pt idx="305">
                  <c:v>44191</c:v>
                </c:pt>
                <c:pt idx="306">
                  <c:v>44192</c:v>
                </c:pt>
                <c:pt idx="307">
                  <c:v>44193</c:v>
                </c:pt>
                <c:pt idx="308">
                  <c:v>44194</c:v>
                </c:pt>
                <c:pt idx="309">
                  <c:v>44195</c:v>
                </c:pt>
                <c:pt idx="310">
                  <c:v>44196</c:v>
                </c:pt>
                <c:pt idx="311">
                  <c:v>44197</c:v>
                </c:pt>
                <c:pt idx="312">
                  <c:v>44198</c:v>
                </c:pt>
                <c:pt idx="313">
                  <c:v>44199</c:v>
                </c:pt>
                <c:pt idx="314">
                  <c:v>44200</c:v>
                </c:pt>
                <c:pt idx="315">
                  <c:v>44201</c:v>
                </c:pt>
                <c:pt idx="316">
                  <c:v>44202</c:v>
                </c:pt>
                <c:pt idx="317">
                  <c:v>44203</c:v>
                </c:pt>
                <c:pt idx="318">
                  <c:v>44204</c:v>
                </c:pt>
                <c:pt idx="319">
                  <c:v>44205</c:v>
                </c:pt>
                <c:pt idx="320">
                  <c:v>44206</c:v>
                </c:pt>
                <c:pt idx="321">
                  <c:v>44207</c:v>
                </c:pt>
                <c:pt idx="322">
                  <c:v>44208</c:v>
                </c:pt>
                <c:pt idx="323">
                  <c:v>44209</c:v>
                </c:pt>
                <c:pt idx="324">
                  <c:v>44210</c:v>
                </c:pt>
                <c:pt idx="325">
                  <c:v>44211</c:v>
                </c:pt>
                <c:pt idx="326">
                  <c:v>44212</c:v>
                </c:pt>
                <c:pt idx="327">
                  <c:v>44213</c:v>
                </c:pt>
                <c:pt idx="328">
                  <c:v>44214</c:v>
                </c:pt>
                <c:pt idx="329">
                  <c:v>44215</c:v>
                </c:pt>
                <c:pt idx="330">
                  <c:v>44216</c:v>
                </c:pt>
                <c:pt idx="331">
                  <c:v>44217</c:v>
                </c:pt>
                <c:pt idx="332">
                  <c:v>44218</c:v>
                </c:pt>
                <c:pt idx="333">
                  <c:v>44219</c:v>
                </c:pt>
                <c:pt idx="334">
                  <c:v>44220</c:v>
                </c:pt>
                <c:pt idx="335">
                  <c:v>44221</c:v>
                </c:pt>
                <c:pt idx="336">
                  <c:v>44222</c:v>
                </c:pt>
                <c:pt idx="337">
                  <c:v>44223</c:v>
                </c:pt>
                <c:pt idx="338">
                  <c:v>44224</c:v>
                </c:pt>
                <c:pt idx="339">
                  <c:v>44225</c:v>
                </c:pt>
                <c:pt idx="340">
                  <c:v>44226</c:v>
                </c:pt>
                <c:pt idx="341">
                  <c:v>44227</c:v>
                </c:pt>
                <c:pt idx="342">
                  <c:v>44228</c:v>
                </c:pt>
                <c:pt idx="343">
                  <c:v>44229</c:v>
                </c:pt>
                <c:pt idx="344">
                  <c:v>44230</c:v>
                </c:pt>
                <c:pt idx="345">
                  <c:v>44231</c:v>
                </c:pt>
                <c:pt idx="346">
                  <c:v>44232</c:v>
                </c:pt>
                <c:pt idx="347">
                  <c:v>44233</c:v>
                </c:pt>
                <c:pt idx="348">
                  <c:v>44234</c:v>
                </c:pt>
                <c:pt idx="349">
                  <c:v>44235</c:v>
                </c:pt>
                <c:pt idx="350">
                  <c:v>44236</c:v>
                </c:pt>
                <c:pt idx="351">
                  <c:v>44237</c:v>
                </c:pt>
                <c:pt idx="352">
                  <c:v>44238</c:v>
                </c:pt>
                <c:pt idx="353">
                  <c:v>44239</c:v>
                </c:pt>
                <c:pt idx="354">
                  <c:v>44240</c:v>
                </c:pt>
                <c:pt idx="355">
                  <c:v>44241</c:v>
                </c:pt>
                <c:pt idx="356">
                  <c:v>44242</c:v>
                </c:pt>
                <c:pt idx="357">
                  <c:v>44243</c:v>
                </c:pt>
                <c:pt idx="358">
                  <c:v>44244</c:v>
                </c:pt>
                <c:pt idx="359">
                  <c:v>44245</c:v>
                </c:pt>
                <c:pt idx="360">
                  <c:v>44246</c:v>
                </c:pt>
                <c:pt idx="361">
                  <c:v>44247</c:v>
                </c:pt>
                <c:pt idx="362">
                  <c:v>44248</c:v>
                </c:pt>
                <c:pt idx="363">
                  <c:v>44249</c:v>
                </c:pt>
                <c:pt idx="364">
                  <c:v>44250</c:v>
                </c:pt>
                <c:pt idx="365">
                  <c:v>44251</c:v>
                </c:pt>
                <c:pt idx="366">
                  <c:v>44252</c:v>
                </c:pt>
                <c:pt idx="367">
                  <c:v>44253</c:v>
                </c:pt>
                <c:pt idx="368">
                  <c:v>44254</c:v>
                </c:pt>
                <c:pt idx="369">
                  <c:v>44255</c:v>
                </c:pt>
                <c:pt idx="370">
                  <c:v>44256</c:v>
                </c:pt>
                <c:pt idx="371">
                  <c:v>44257</c:v>
                </c:pt>
                <c:pt idx="372">
                  <c:v>44258</c:v>
                </c:pt>
                <c:pt idx="373">
                  <c:v>44259</c:v>
                </c:pt>
                <c:pt idx="374">
                  <c:v>44260</c:v>
                </c:pt>
                <c:pt idx="375">
                  <c:v>44261</c:v>
                </c:pt>
                <c:pt idx="376">
                  <c:v>44262</c:v>
                </c:pt>
                <c:pt idx="377">
                  <c:v>44263</c:v>
                </c:pt>
                <c:pt idx="378">
                  <c:v>44264</c:v>
                </c:pt>
                <c:pt idx="379">
                  <c:v>44265</c:v>
                </c:pt>
                <c:pt idx="380">
                  <c:v>44266</c:v>
                </c:pt>
                <c:pt idx="381">
                  <c:v>44267</c:v>
                </c:pt>
                <c:pt idx="382">
                  <c:v>44268</c:v>
                </c:pt>
                <c:pt idx="383">
                  <c:v>44269</c:v>
                </c:pt>
                <c:pt idx="384">
                  <c:v>44270</c:v>
                </c:pt>
                <c:pt idx="385">
                  <c:v>44271</c:v>
                </c:pt>
                <c:pt idx="386">
                  <c:v>44272</c:v>
                </c:pt>
                <c:pt idx="387">
                  <c:v>44273</c:v>
                </c:pt>
                <c:pt idx="388">
                  <c:v>44274</c:v>
                </c:pt>
                <c:pt idx="389">
                  <c:v>44275</c:v>
                </c:pt>
                <c:pt idx="390">
                  <c:v>44276</c:v>
                </c:pt>
                <c:pt idx="391">
                  <c:v>44277</c:v>
                </c:pt>
                <c:pt idx="392">
                  <c:v>44278</c:v>
                </c:pt>
                <c:pt idx="393">
                  <c:v>44279</c:v>
                </c:pt>
                <c:pt idx="394">
                  <c:v>44280</c:v>
                </c:pt>
                <c:pt idx="395">
                  <c:v>44281</c:v>
                </c:pt>
                <c:pt idx="396">
                  <c:v>44282</c:v>
                </c:pt>
                <c:pt idx="397">
                  <c:v>44283</c:v>
                </c:pt>
                <c:pt idx="398">
                  <c:v>44284</c:v>
                </c:pt>
                <c:pt idx="399">
                  <c:v>44285</c:v>
                </c:pt>
                <c:pt idx="400">
                  <c:v>44286</c:v>
                </c:pt>
                <c:pt idx="401">
                  <c:v>44287</c:v>
                </c:pt>
                <c:pt idx="402">
                  <c:v>44288</c:v>
                </c:pt>
                <c:pt idx="403">
                  <c:v>44289</c:v>
                </c:pt>
                <c:pt idx="404">
                  <c:v>44290</c:v>
                </c:pt>
                <c:pt idx="405">
                  <c:v>44291</c:v>
                </c:pt>
                <c:pt idx="406">
                  <c:v>44292</c:v>
                </c:pt>
                <c:pt idx="407">
                  <c:v>44293</c:v>
                </c:pt>
                <c:pt idx="408">
                  <c:v>44294</c:v>
                </c:pt>
                <c:pt idx="409">
                  <c:v>44295</c:v>
                </c:pt>
                <c:pt idx="410">
                  <c:v>44296</c:v>
                </c:pt>
                <c:pt idx="411">
                  <c:v>44297</c:v>
                </c:pt>
                <c:pt idx="412">
                  <c:v>44298</c:v>
                </c:pt>
                <c:pt idx="413">
                  <c:v>44299</c:v>
                </c:pt>
                <c:pt idx="414">
                  <c:v>44300</c:v>
                </c:pt>
                <c:pt idx="415">
                  <c:v>44301</c:v>
                </c:pt>
                <c:pt idx="416">
                  <c:v>44302</c:v>
                </c:pt>
                <c:pt idx="417">
                  <c:v>44303</c:v>
                </c:pt>
                <c:pt idx="418">
                  <c:v>44304</c:v>
                </c:pt>
                <c:pt idx="419">
                  <c:v>44305</c:v>
                </c:pt>
                <c:pt idx="420">
                  <c:v>44306</c:v>
                </c:pt>
                <c:pt idx="421">
                  <c:v>44307</c:v>
                </c:pt>
                <c:pt idx="422">
                  <c:v>44308</c:v>
                </c:pt>
                <c:pt idx="423">
                  <c:v>44309</c:v>
                </c:pt>
                <c:pt idx="424">
                  <c:v>44310</c:v>
                </c:pt>
                <c:pt idx="425">
                  <c:v>44311</c:v>
                </c:pt>
                <c:pt idx="426">
                  <c:v>44312</c:v>
                </c:pt>
                <c:pt idx="427">
                  <c:v>44313</c:v>
                </c:pt>
                <c:pt idx="428">
                  <c:v>44314</c:v>
                </c:pt>
                <c:pt idx="429">
                  <c:v>44315</c:v>
                </c:pt>
                <c:pt idx="430">
                  <c:v>44316</c:v>
                </c:pt>
                <c:pt idx="431">
                  <c:v>44317</c:v>
                </c:pt>
                <c:pt idx="432">
                  <c:v>44318</c:v>
                </c:pt>
                <c:pt idx="433">
                  <c:v>44319</c:v>
                </c:pt>
                <c:pt idx="434">
                  <c:v>44320</c:v>
                </c:pt>
                <c:pt idx="435">
                  <c:v>44321</c:v>
                </c:pt>
                <c:pt idx="436">
                  <c:v>44322</c:v>
                </c:pt>
                <c:pt idx="437">
                  <c:v>44323</c:v>
                </c:pt>
                <c:pt idx="438">
                  <c:v>44324</c:v>
                </c:pt>
                <c:pt idx="439">
                  <c:v>44325</c:v>
                </c:pt>
                <c:pt idx="440">
                  <c:v>44326</c:v>
                </c:pt>
                <c:pt idx="441">
                  <c:v>44327</c:v>
                </c:pt>
                <c:pt idx="442">
                  <c:v>44328</c:v>
                </c:pt>
                <c:pt idx="443">
                  <c:v>44329</c:v>
                </c:pt>
                <c:pt idx="444">
                  <c:v>44330</c:v>
                </c:pt>
                <c:pt idx="445">
                  <c:v>44331</c:v>
                </c:pt>
                <c:pt idx="446">
                  <c:v>44332</c:v>
                </c:pt>
                <c:pt idx="447">
                  <c:v>44333</c:v>
                </c:pt>
                <c:pt idx="448">
                  <c:v>44334</c:v>
                </c:pt>
                <c:pt idx="449">
                  <c:v>44335</c:v>
                </c:pt>
                <c:pt idx="450">
                  <c:v>44336</c:v>
                </c:pt>
                <c:pt idx="451">
                  <c:v>44337</c:v>
                </c:pt>
                <c:pt idx="452">
                  <c:v>44338</c:v>
                </c:pt>
                <c:pt idx="453">
                  <c:v>44339</c:v>
                </c:pt>
                <c:pt idx="454">
                  <c:v>44340</c:v>
                </c:pt>
                <c:pt idx="455">
                  <c:v>44341</c:v>
                </c:pt>
                <c:pt idx="456">
                  <c:v>44342</c:v>
                </c:pt>
                <c:pt idx="457">
                  <c:v>44343</c:v>
                </c:pt>
                <c:pt idx="458">
                  <c:v>44344</c:v>
                </c:pt>
                <c:pt idx="459">
                  <c:v>44345</c:v>
                </c:pt>
                <c:pt idx="460">
                  <c:v>44346</c:v>
                </c:pt>
                <c:pt idx="461">
                  <c:v>44347</c:v>
                </c:pt>
                <c:pt idx="462">
                  <c:v>44348</c:v>
                </c:pt>
                <c:pt idx="463">
                  <c:v>44349</c:v>
                </c:pt>
                <c:pt idx="464">
                  <c:v>44350</c:v>
                </c:pt>
                <c:pt idx="465">
                  <c:v>44351</c:v>
                </c:pt>
                <c:pt idx="466">
                  <c:v>44352</c:v>
                </c:pt>
                <c:pt idx="467">
                  <c:v>44353</c:v>
                </c:pt>
                <c:pt idx="468">
                  <c:v>44354</c:v>
                </c:pt>
                <c:pt idx="469">
                  <c:v>44355</c:v>
                </c:pt>
                <c:pt idx="470">
                  <c:v>44356</c:v>
                </c:pt>
                <c:pt idx="471">
                  <c:v>44357</c:v>
                </c:pt>
                <c:pt idx="472">
                  <c:v>44358</c:v>
                </c:pt>
                <c:pt idx="473">
                  <c:v>44359</c:v>
                </c:pt>
                <c:pt idx="474">
                  <c:v>44360</c:v>
                </c:pt>
                <c:pt idx="475">
                  <c:v>44361</c:v>
                </c:pt>
                <c:pt idx="476">
                  <c:v>44362</c:v>
                </c:pt>
                <c:pt idx="477">
                  <c:v>44363</c:v>
                </c:pt>
                <c:pt idx="478">
                  <c:v>44364</c:v>
                </c:pt>
                <c:pt idx="479">
                  <c:v>44365</c:v>
                </c:pt>
                <c:pt idx="480">
                  <c:v>44366</c:v>
                </c:pt>
                <c:pt idx="481">
                  <c:v>44367</c:v>
                </c:pt>
                <c:pt idx="482">
                  <c:v>44368</c:v>
                </c:pt>
                <c:pt idx="483">
                  <c:v>44369</c:v>
                </c:pt>
                <c:pt idx="484">
                  <c:v>44370</c:v>
                </c:pt>
                <c:pt idx="485">
                  <c:v>44371</c:v>
                </c:pt>
                <c:pt idx="486">
                  <c:v>44372</c:v>
                </c:pt>
                <c:pt idx="487">
                  <c:v>44373</c:v>
                </c:pt>
                <c:pt idx="488">
                  <c:v>44374</c:v>
                </c:pt>
                <c:pt idx="489">
                  <c:v>44375</c:v>
                </c:pt>
                <c:pt idx="490">
                  <c:v>44376</c:v>
                </c:pt>
                <c:pt idx="491">
                  <c:v>44377</c:v>
                </c:pt>
                <c:pt idx="492">
                  <c:v>44378</c:v>
                </c:pt>
                <c:pt idx="493">
                  <c:v>44379</c:v>
                </c:pt>
                <c:pt idx="494">
                  <c:v>44380</c:v>
                </c:pt>
                <c:pt idx="495">
                  <c:v>44381</c:v>
                </c:pt>
                <c:pt idx="496">
                  <c:v>44382</c:v>
                </c:pt>
                <c:pt idx="497">
                  <c:v>44383</c:v>
                </c:pt>
                <c:pt idx="498">
                  <c:v>44384</c:v>
                </c:pt>
                <c:pt idx="499">
                  <c:v>44385</c:v>
                </c:pt>
                <c:pt idx="500">
                  <c:v>44386</c:v>
                </c:pt>
                <c:pt idx="501">
                  <c:v>44387</c:v>
                </c:pt>
                <c:pt idx="502">
                  <c:v>44388</c:v>
                </c:pt>
                <c:pt idx="503">
                  <c:v>44389</c:v>
                </c:pt>
                <c:pt idx="504">
                  <c:v>44390</c:v>
                </c:pt>
                <c:pt idx="505">
                  <c:v>44391</c:v>
                </c:pt>
                <c:pt idx="506">
                  <c:v>44392</c:v>
                </c:pt>
                <c:pt idx="507">
                  <c:v>44393</c:v>
                </c:pt>
                <c:pt idx="508">
                  <c:v>44394</c:v>
                </c:pt>
                <c:pt idx="509">
                  <c:v>44395</c:v>
                </c:pt>
                <c:pt idx="510">
                  <c:v>44396</c:v>
                </c:pt>
                <c:pt idx="511">
                  <c:v>44397</c:v>
                </c:pt>
                <c:pt idx="512">
                  <c:v>44398</c:v>
                </c:pt>
                <c:pt idx="513">
                  <c:v>44399</c:v>
                </c:pt>
                <c:pt idx="514">
                  <c:v>44400</c:v>
                </c:pt>
                <c:pt idx="515">
                  <c:v>44401</c:v>
                </c:pt>
                <c:pt idx="516">
                  <c:v>44402</c:v>
                </c:pt>
                <c:pt idx="517">
                  <c:v>44403</c:v>
                </c:pt>
                <c:pt idx="518">
                  <c:v>44404</c:v>
                </c:pt>
                <c:pt idx="519">
                  <c:v>44405</c:v>
                </c:pt>
                <c:pt idx="520">
                  <c:v>44406</c:v>
                </c:pt>
                <c:pt idx="521">
                  <c:v>44407</c:v>
                </c:pt>
                <c:pt idx="522">
                  <c:v>44408</c:v>
                </c:pt>
              </c:numCache>
            </c:numRef>
          </c:cat>
          <c:val>
            <c:numRef>
              <c:f>casos_diagnostico_ccaa!$E$2:$E$524</c:f>
              <c:numCache>
                <c:formatCode>#,##0</c:formatCode>
                <c:ptCount val="52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171.35714285714286</c:v>
                </c:pt>
                <c:pt idx="15">
                  <c:v>230.28571428571428</c:v>
                </c:pt>
                <c:pt idx="16">
                  <c:v>290.64285714285717</c:v>
                </c:pt>
                <c:pt idx="17">
                  <c:v>363.14285714285717</c:v>
                </c:pt>
                <c:pt idx="18">
                  <c:v>430.5</c:v>
                </c:pt>
                <c:pt idx="19">
                  <c:v>489.28571428571428</c:v>
                </c:pt>
                <c:pt idx="20">
                  <c:v>579.92857142857144</c:v>
                </c:pt>
                <c:pt idx="21">
                  <c:v>721.21428571428567</c:v>
                </c:pt>
                <c:pt idx="22">
                  <c:v>847.35714285714289</c:v>
                </c:pt>
                <c:pt idx="23">
                  <c:v>990.85714285714289</c:v>
                </c:pt>
                <c:pt idx="24">
                  <c:v>1149.7857142857142</c:v>
                </c:pt>
                <c:pt idx="25">
                  <c:v>1256.5714285714287</c:v>
                </c:pt>
                <c:pt idx="26">
                  <c:v>1347.9285714285713</c:v>
                </c:pt>
                <c:pt idx="27">
                  <c:v>1508.6428571428571</c:v>
                </c:pt>
                <c:pt idx="28">
                  <c:v>1667.3571428571429</c:v>
                </c:pt>
                <c:pt idx="29">
                  <c:v>1829.7857142857142</c:v>
                </c:pt>
                <c:pt idx="30">
                  <c:v>2020</c:v>
                </c:pt>
                <c:pt idx="31">
                  <c:v>2125.3571428571427</c:v>
                </c:pt>
                <c:pt idx="32">
                  <c:v>2134.9285714285716</c:v>
                </c:pt>
                <c:pt idx="33">
                  <c:v>2138.9285714285716</c:v>
                </c:pt>
                <c:pt idx="34">
                  <c:v>2235.7142857142858</c:v>
                </c:pt>
                <c:pt idx="35">
                  <c:v>2229.6428571428573</c:v>
                </c:pt>
                <c:pt idx="36">
                  <c:v>2235.5714285714284</c:v>
                </c:pt>
                <c:pt idx="37">
                  <c:v>2222.6428571428573</c:v>
                </c:pt>
                <c:pt idx="38">
                  <c:v>2184.2857142857142</c:v>
                </c:pt>
                <c:pt idx="39">
                  <c:v>2127.9285714285716</c:v>
                </c:pt>
                <c:pt idx="40">
                  <c:v>2057.5714285714284</c:v>
                </c:pt>
                <c:pt idx="41">
                  <c:v>1983.4285714285713</c:v>
                </c:pt>
                <c:pt idx="42">
                  <c:v>1884.6428571428571</c:v>
                </c:pt>
                <c:pt idx="43">
                  <c:v>1777.7857142857142</c:v>
                </c:pt>
                <c:pt idx="44">
                  <c:v>1606.3571428571429</c:v>
                </c:pt>
                <c:pt idx="45">
                  <c:v>1499.6428571428571</c:v>
                </c:pt>
                <c:pt idx="46">
                  <c:v>1466.6428571428571</c:v>
                </c:pt>
                <c:pt idx="47">
                  <c:v>1431.1428571428571</c:v>
                </c:pt>
                <c:pt idx="48">
                  <c:v>1327.3571428571429</c:v>
                </c:pt>
                <c:pt idx="49">
                  <c:v>1286.1428571428571</c:v>
                </c:pt>
                <c:pt idx="50">
                  <c:v>1231.9285714285713</c:v>
                </c:pt>
                <c:pt idx="51">
                  <c:v>1168.4285714285713</c:v>
                </c:pt>
                <c:pt idx="52">
                  <c:v>1110</c:v>
                </c:pt>
                <c:pt idx="53">
                  <c:v>1085.7142857142858</c:v>
                </c:pt>
                <c:pt idx="54">
                  <c:v>1063.4285714285713</c:v>
                </c:pt>
                <c:pt idx="55">
                  <c:v>1000.7857142857143</c:v>
                </c:pt>
                <c:pt idx="56">
                  <c:v>953.42857142857144</c:v>
                </c:pt>
                <c:pt idx="57">
                  <c:v>909.92857142857144</c:v>
                </c:pt>
                <c:pt idx="58">
                  <c:v>885.35714285714289</c:v>
                </c:pt>
                <c:pt idx="59">
                  <c:v>881.71428571428567</c:v>
                </c:pt>
                <c:pt idx="60">
                  <c:v>866.42857142857144</c:v>
                </c:pt>
                <c:pt idx="61">
                  <c:v>853.07142857142856</c:v>
                </c:pt>
                <c:pt idx="62">
                  <c:v>836.78571428571433</c:v>
                </c:pt>
                <c:pt idx="63">
                  <c:v>806.85714285714289</c:v>
                </c:pt>
                <c:pt idx="64">
                  <c:v>788.5</c:v>
                </c:pt>
                <c:pt idx="65">
                  <c:v>762.78571428571433</c:v>
                </c:pt>
                <c:pt idx="66">
                  <c:v>707.42857142857144</c:v>
                </c:pt>
                <c:pt idx="67">
                  <c:v>678.07142857142856</c:v>
                </c:pt>
                <c:pt idx="68">
                  <c:v>673.21428571428567</c:v>
                </c:pt>
                <c:pt idx="69">
                  <c:v>666.35714285714289</c:v>
                </c:pt>
                <c:pt idx="70">
                  <c:v>656.07142857142856</c:v>
                </c:pt>
                <c:pt idx="71">
                  <c:v>637.35714285714289</c:v>
                </c:pt>
                <c:pt idx="72">
                  <c:v>627.35714285714289</c:v>
                </c:pt>
                <c:pt idx="73">
                  <c:v>604.28571428571433</c:v>
                </c:pt>
                <c:pt idx="74">
                  <c:v>588.21428571428567</c:v>
                </c:pt>
                <c:pt idx="75">
                  <c:v>582.14285714285711</c:v>
                </c:pt>
                <c:pt idx="76">
                  <c:v>559.28571428571433</c:v>
                </c:pt>
                <c:pt idx="77">
                  <c:v>536.42857142857144</c:v>
                </c:pt>
                <c:pt idx="78">
                  <c:v>519.21428571428567</c:v>
                </c:pt>
                <c:pt idx="79">
                  <c:v>519.92857142857144</c:v>
                </c:pt>
                <c:pt idx="80">
                  <c:v>528.28571428571433</c:v>
                </c:pt>
                <c:pt idx="81">
                  <c:v>521.64285714285711</c:v>
                </c:pt>
                <c:pt idx="82">
                  <c:v>516.78571428571433</c:v>
                </c:pt>
                <c:pt idx="83">
                  <c:v>497.71428571428572</c:v>
                </c:pt>
                <c:pt idx="84">
                  <c:v>482.85714285714283</c:v>
                </c:pt>
                <c:pt idx="85">
                  <c:v>475.35714285714283</c:v>
                </c:pt>
                <c:pt idx="86">
                  <c:v>462.71428571428572</c:v>
                </c:pt>
                <c:pt idx="87">
                  <c:v>457.5</c:v>
                </c:pt>
                <c:pt idx="88">
                  <c:v>456.14285714285717</c:v>
                </c:pt>
                <c:pt idx="89">
                  <c:v>454.14285714285717</c:v>
                </c:pt>
                <c:pt idx="90">
                  <c:v>435.42857142857144</c:v>
                </c:pt>
                <c:pt idx="91">
                  <c:v>435.57142857142856</c:v>
                </c:pt>
                <c:pt idx="92">
                  <c:v>431.5</c:v>
                </c:pt>
                <c:pt idx="93">
                  <c:v>422.28571428571428</c:v>
                </c:pt>
                <c:pt idx="94">
                  <c:v>432.64285714285717</c:v>
                </c:pt>
                <c:pt idx="95">
                  <c:v>439.5</c:v>
                </c:pt>
                <c:pt idx="96">
                  <c:v>441.35714285714283</c:v>
                </c:pt>
                <c:pt idx="97">
                  <c:v>437.71428571428572</c:v>
                </c:pt>
                <c:pt idx="98">
                  <c:v>440.07142857142856</c:v>
                </c:pt>
                <c:pt idx="99">
                  <c:v>439.14285714285717</c:v>
                </c:pt>
                <c:pt idx="100">
                  <c:v>444.71428571428572</c:v>
                </c:pt>
                <c:pt idx="101">
                  <c:v>444.78571428571428</c:v>
                </c:pt>
                <c:pt idx="102">
                  <c:v>450.35714285714283</c:v>
                </c:pt>
                <c:pt idx="103">
                  <c:v>449</c:v>
                </c:pt>
                <c:pt idx="104">
                  <c:v>448.42857142857144</c:v>
                </c:pt>
                <c:pt idx="105">
                  <c:v>435.14285714285717</c:v>
                </c:pt>
                <c:pt idx="106">
                  <c:v>423.5</c:v>
                </c:pt>
                <c:pt idx="107">
                  <c:v>415.92857142857144</c:v>
                </c:pt>
                <c:pt idx="108">
                  <c:v>414.57142857142856</c:v>
                </c:pt>
                <c:pt idx="109">
                  <c:v>411.85714285714283</c:v>
                </c:pt>
                <c:pt idx="110">
                  <c:v>404.92857142857144</c:v>
                </c:pt>
                <c:pt idx="111">
                  <c:v>404.07142857142856</c:v>
                </c:pt>
                <c:pt idx="112">
                  <c:v>391</c:v>
                </c:pt>
                <c:pt idx="113">
                  <c:v>376.85714285714283</c:v>
                </c:pt>
                <c:pt idx="114">
                  <c:v>373.78571428571428</c:v>
                </c:pt>
                <c:pt idx="115">
                  <c:v>372.14285714285717</c:v>
                </c:pt>
                <c:pt idx="116">
                  <c:v>366.07142857142856</c:v>
                </c:pt>
                <c:pt idx="117">
                  <c:v>366.42857142857144</c:v>
                </c:pt>
                <c:pt idx="118">
                  <c:v>355.28571428571428</c:v>
                </c:pt>
                <c:pt idx="119">
                  <c:v>353.35714285714283</c:v>
                </c:pt>
                <c:pt idx="120">
                  <c:v>353.42857142857144</c:v>
                </c:pt>
                <c:pt idx="121">
                  <c:v>348.57142857142856</c:v>
                </c:pt>
                <c:pt idx="122">
                  <c:v>341.85714285714283</c:v>
                </c:pt>
                <c:pt idx="123">
                  <c:v>341.35714285714283</c:v>
                </c:pt>
                <c:pt idx="124">
                  <c:v>342.14285714285717</c:v>
                </c:pt>
                <c:pt idx="125">
                  <c:v>327.78571428571428</c:v>
                </c:pt>
                <c:pt idx="126">
                  <c:v>326.64285714285717</c:v>
                </c:pt>
                <c:pt idx="127">
                  <c:v>320.14285714285717</c:v>
                </c:pt>
                <c:pt idx="128">
                  <c:v>308.35714285714283</c:v>
                </c:pt>
                <c:pt idx="129">
                  <c:v>298.78571428571428</c:v>
                </c:pt>
                <c:pt idx="130">
                  <c:v>299.21428571428572</c:v>
                </c:pt>
                <c:pt idx="131">
                  <c:v>297.92857142857144</c:v>
                </c:pt>
                <c:pt idx="132">
                  <c:v>295.57142857142856</c:v>
                </c:pt>
                <c:pt idx="133">
                  <c:v>292.21428571428572</c:v>
                </c:pt>
                <c:pt idx="134">
                  <c:v>283.42857142857144</c:v>
                </c:pt>
                <c:pt idx="135">
                  <c:v>276.07142857142856</c:v>
                </c:pt>
                <c:pt idx="136">
                  <c:v>277.21428571428572</c:v>
                </c:pt>
                <c:pt idx="137">
                  <c:v>276</c:v>
                </c:pt>
                <c:pt idx="138">
                  <c:v>276.71428571428572</c:v>
                </c:pt>
                <c:pt idx="139">
                  <c:v>276.57142857142856</c:v>
                </c:pt>
                <c:pt idx="140">
                  <c:v>279.5</c:v>
                </c:pt>
                <c:pt idx="141">
                  <c:v>283.28571428571428</c:v>
                </c:pt>
                <c:pt idx="142">
                  <c:v>283.21428571428572</c:v>
                </c:pt>
                <c:pt idx="143">
                  <c:v>290.71428571428572</c:v>
                </c:pt>
                <c:pt idx="144">
                  <c:v>290.35714285714283</c:v>
                </c:pt>
                <c:pt idx="145">
                  <c:v>291.78571428571428</c:v>
                </c:pt>
                <c:pt idx="146">
                  <c:v>298.57142857142856</c:v>
                </c:pt>
                <c:pt idx="147">
                  <c:v>307.35714285714283</c:v>
                </c:pt>
                <c:pt idx="148">
                  <c:v>317.42857142857144</c:v>
                </c:pt>
                <c:pt idx="149">
                  <c:v>331.57142857142856</c:v>
                </c:pt>
                <c:pt idx="150">
                  <c:v>353.78571428571428</c:v>
                </c:pt>
                <c:pt idx="151">
                  <c:v>362.5</c:v>
                </c:pt>
                <c:pt idx="152">
                  <c:v>368</c:v>
                </c:pt>
                <c:pt idx="153">
                  <c:v>382</c:v>
                </c:pt>
                <c:pt idx="154">
                  <c:v>410.14285714285717</c:v>
                </c:pt>
                <c:pt idx="155">
                  <c:v>440.5</c:v>
                </c:pt>
                <c:pt idx="156">
                  <c:v>487.85714285714283</c:v>
                </c:pt>
                <c:pt idx="157">
                  <c:v>551.42857142857144</c:v>
                </c:pt>
                <c:pt idx="158">
                  <c:v>569.57142857142856</c:v>
                </c:pt>
                <c:pt idx="159">
                  <c:v>579.71428571428567</c:v>
                </c:pt>
                <c:pt idx="160">
                  <c:v>609.57142857142856</c:v>
                </c:pt>
                <c:pt idx="161">
                  <c:v>682.5</c:v>
                </c:pt>
                <c:pt idx="162">
                  <c:v>748.07142857142856</c:v>
                </c:pt>
                <c:pt idx="163">
                  <c:v>821.5</c:v>
                </c:pt>
                <c:pt idx="164">
                  <c:v>916.21428571428567</c:v>
                </c:pt>
                <c:pt idx="165">
                  <c:v>942.57142857142856</c:v>
                </c:pt>
                <c:pt idx="166">
                  <c:v>959.5</c:v>
                </c:pt>
                <c:pt idx="167">
                  <c:v>993.57142857142856</c:v>
                </c:pt>
                <c:pt idx="168">
                  <c:v>1112.5714285714287</c:v>
                </c:pt>
                <c:pt idx="169">
                  <c:v>1214.3571428571429</c:v>
                </c:pt>
                <c:pt idx="170">
                  <c:v>1322.2142857142858</c:v>
                </c:pt>
                <c:pt idx="171">
                  <c:v>1461.7857142857142</c:v>
                </c:pt>
                <c:pt idx="172">
                  <c:v>1498.9285714285713</c:v>
                </c:pt>
                <c:pt idx="173">
                  <c:v>1520.2142857142858</c:v>
                </c:pt>
                <c:pt idx="174">
                  <c:v>1562</c:v>
                </c:pt>
                <c:pt idx="175">
                  <c:v>1708.7857142857142</c:v>
                </c:pt>
                <c:pt idx="176">
                  <c:v>1852.5</c:v>
                </c:pt>
                <c:pt idx="177">
                  <c:v>1976</c:v>
                </c:pt>
                <c:pt idx="178">
                  <c:v>2158</c:v>
                </c:pt>
                <c:pt idx="179">
                  <c:v>2207.7857142857142</c:v>
                </c:pt>
                <c:pt idx="180">
                  <c:v>2228.4285714285716</c:v>
                </c:pt>
                <c:pt idx="181">
                  <c:v>2267.5714285714284</c:v>
                </c:pt>
                <c:pt idx="182">
                  <c:v>2390.0714285714284</c:v>
                </c:pt>
                <c:pt idx="183">
                  <c:v>2492.2857142857142</c:v>
                </c:pt>
                <c:pt idx="184">
                  <c:v>2566.8571428571427</c:v>
                </c:pt>
                <c:pt idx="185">
                  <c:v>2664.2857142857142</c:v>
                </c:pt>
                <c:pt idx="186">
                  <c:v>2683.3571428571427</c:v>
                </c:pt>
                <c:pt idx="187">
                  <c:v>2714.8571428571427</c:v>
                </c:pt>
                <c:pt idx="188">
                  <c:v>2736.9285714285716</c:v>
                </c:pt>
                <c:pt idx="189">
                  <c:v>2784.3571428571427</c:v>
                </c:pt>
                <c:pt idx="190">
                  <c:v>2815.1428571428573</c:v>
                </c:pt>
                <c:pt idx="191">
                  <c:v>2851.5714285714284</c:v>
                </c:pt>
                <c:pt idx="192">
                  <c:v>2888.7857142857142</c:v>
                </c:pt>
                <c:pt idx="193">
                  <c:v>2913.4285714285716</c:v>
                </c:pt>
                <c:pt idx="194">
                  <c:v>2941</c:v>
                </c:pt>
                <c:pt idx="195">
                  <c:v>2971.2142857142858</c:v>
                </c:pt>
                <c:pt idx="196">
                  <c:v>3021.5</c:v>
                </c:pt>
                <c:pt idx="197">
                  <c:v>3110.2857142857142</c:v>
                </c:pt>
                <c:pt idx="198">
                  <c:v>3189.7857142857142</c:v>
                </c:pt>
                <c:pt idx="199">
                  <c:v>3299.9285714285716</c:v>
                </c:pt>
                <c:pt idx="200">
                  <c:v>3361.5</c:v>
                </c:pt>
                <c:pt idx="201">
                  <c:v>3395.7142857142858</c:v>
                </c:pt>
                <c:pt idx="202">
                  <c:v>3449.7142857142858</c:v>
                </c:pt>
                <c:pt idx="203">
                  <c:v>3576.0714285714284</c:v>
                </c:pt>
                <c:pt idx="204">
                  <c:v>3698.6428571428573</c:v>
                </c:pt>
                <c:pt idx="205">
                  <c:v>3812.7857142857142</c:v>
                </c:pt>
                <c:pt idx="206">
                  <c:v>3959.3571428571427</c:v>
                </c:pt>
                <c:pt idx="207">
                  <c:v>3966</c:v>
                </c:pt>
                <c:pt idx="208">
                  <c:v>3967.5</c:v>
                </c:pt>
                <c:pt idx="209">
                  <c:v>3994.6428571428573</c:v>
                </c:pt>
                <c:pt idx="210">
                  <c:v>4010.3571428571427</c:v>
                </c:pt>
                <c:pt idx="211">
                  <c:v>3997.5714285714284</c:v>
                </c:pt>
                <c:pt idx="212">
                  <c:v>3979.1428571428573</c:v>
                </c:pt>
                <c:pt idx="213">
                  <c:v>3918.5</c:v>
                </c:pt>
                <c:pt idx="214">
                  <c:v>3872.7142857142858</c:v>
                </c:pt>
                <c:pt idx="215">
                  <c:v>3833.2142857142858</c:v>
                </c:pt>
                <c:pt idx="216">
                  <c:v>3791.9285714285716</c:v>
                </c:pt>
                <c:pt idx="217">
                  <c:v>3664.5714285714284</c:v>
                </c:pt>
                <c:pt idx="218">
                  <c:v>3523.4285714285716</c:v>
                </c:pt>
                <c:pt idx="219">
                  <c:v>3359.3571428571427</c:v>
                </c:pt>
                <c:pt idx="220">
                  <c:v>3113.5</c:v>
                </c:pt>
                <c:pt idx="221">
                  <c:v>3056.2857142857142</c:v>
                </c:pt>
                <c:pt idx="222">
                  <c:v>3011.2142857142858</c:v>
                </c:pt>
                <c:pt idx="223">
                  <c:v>3004.7857142857142</c:v>
                </c:pt>
                <c:pt idx="224">
                  <c:v>2863.5714285714284</c:v>
                </c:pt>
                <c:pt idx="225">
                  <c:v>2734.5714285714284</c:v>
                </c:pt>
                <c:pt idx="226">
                  <c:v>2620.9285714285716</c:v>
                </c:pt>
                <c:pt idx="227">
                  <c:v>2447.2857142857142</c:v>
                </c:pt>
                <c:pt idx="228">
                  <c:v>2391.9285714285716</c:v>
                </c:pt>
                <c:pt idx="229">
                  <c:v>2367</c:v>
                </c:pt>
                <c:pt idx="230">
                  <c:v>2277.4285714285716</c:v>
                </c:pt>
                <c:pt idx="231">
                  <c:v>2168</c:v>
                </c:pt>
                <c:pt idx="232">
                  <c:v>2115.3571428571427</c:v>
                </c:pt>
                <c:pt idx="233">
                  <c:v>2080.7142857142858</c:v>
                </c:pt>
                <c:pt idx="234">
                  <c:v>2009.7142857142858</c:v>
                </c:pt>
                <c:pt idx="235">
                  <c:v>1988.5</c:v>
                </c:pt>
                <c:pt idx="236">
                  <c:v>1991.7142857142858</c:v>
                </c:pt>
                <c:pt idx="237">
                  <c:v>2002.8571428571429</c:v>
                </c:pt>
                <c:pt idx="238">
                  <c:v>1964.2857142857142</c:v>
                </c:pt>
                <c:pt idx="239">
                  <c:v>1931.1428571428571</c:v>
                </c:pt>
                <c:pt idx="240">
                  <c:v>1892.7857142857142</c:v>
                </c:pt>
                <c:pt idx="241">
                  <c:v>1856.4285714285713</c:v>
                </c:pt>
                <c:pt idx="242">
                  <c:v>1851.9285714285713</c:v>
                </c:pt>
                <c:pt idx="243">
                  <c:v>1849.5</c:v>
                </c:pt>
                <c:pt idx="244">
                  <c:v>1961.2142857142858</c:v>
                </c:pt>
                <c:pt idx="245">
                  <c:v>1930.0714285714287</c:v>
                </c:pt>
                <c:pt idx="246">
                  <c:v>1873.7142857142858</c:v>
                </c:pt>
                <c:pt idx="247">
                  <c:v>1835.2857142857142</c:v>
                </c:pt>
                <c:pt idx="248">
                  <c:v>1794.5714285714287</c:v>
                </c:pt>
                <c:pt idx="249">
                  <c:v>1785.3571428571429</c:v>
                </c:pt>
                <c:pt idx="250">
                  <c:v>1783.5</c:v>
                </c:pt>
                <c:pt idx="251">
                  <c:v>1656.2857142857142</c:v>
                </c:pt>
                <c:pt idx="252">
                  <c:v>1618.7142857142858</c:v>
                </c:pt>
                <c:pt idx="253">
                  <c:v>1589.3571428571429</c:v>
                </c:pt>
                <c:pt idx="254">
                  <c:v>1558</c:v>
                </c:pt>
                <c:pt idx="255">
                  <c:v>1524.6428571428571</c:v>
                </c:pt>
                <c:pt idx="256">
                  <c:v>1522.4285714285713</c:v>
                </c:pt>
                <c:pt idx="257">
                  <c:v>1515.0714285714287</c:v>
                </c:pt>
                <c:pt idx="258">
                  <c:v>1436.0714285714287</c:v>
                </c:pt>
                <c:pt idx="259">
                  <c:v>1399.6428571428571</c:v>
                </c:pt>
                <c:pt idx="260">
                  <c:v>1372.3571428571429</c:v>
                </c:pt>
                <c:pt idx="261">
                  <c:v>1334.8571428571429</c:v>
                </c:pt>
                <c:pt idx="262">
                  <c:v>1288.9285714285713</c:v>
                </c:pt>
                <c:pt idx="263">
                  <c:v>1278.7142857142858</c:v>
                </c:pt>
                <c:pt idx="264">
                  <c:v>1267.5714285714287</c:v>
                </c:pt>
                <c:pt idx="265">
                  <c:v>1316.2857142857142</c:v>
                </c:pt>
                <c:pt idx="266">
                  <c:v>1263.5</c:v>
                </c:pt>
                <c:pt idx="267">
                  <c:v>1207.7857142857142</c:v>
                </c:pt>
                <c:pt idx="268">
                  <c:v>1155.0714285714287</c:v>
                </c:pt>
                <c:pt idx="269">
                  <c:v>1098.5714285714287</c:v>
                </c:pt>
                <c:pt idx="270">
                  <c:v>1081.5</c:v>
                </c:pt>
                <c:pt idx="271">
                  <c:v>1066.1428571428571</c:v>
                </c:pt>
                <c:pt idx="272">
                  <c:v>1067.4285714285713</c:v>
                </c:pt>
                <c:pt idx="273">
                  <c:v>1019.1428571428571</c:v>
                </c:pt>
                <c:pt idx="274">
                  <c:v>976.14285714285711</c:v>
                </c:pt>
                <c:pt idx="275">
                  <c:v>935.57142857142856</c:v>
                </c:pt>
                <c:pt idx="276">
                  <c:v>904</c:v>
                </c:pt>
                <c:pt idx="277">
                  <c:v>897</c:v>
                </c:pt>
                <c:pt idx="278">
                  <c:v>886.5</c:v>
                </c:pt>
                <c:pt idx="279">
                  <c:v>865.71428571428567</c:v>
                </c:pt>
                <c:pt idx="280">
                  <c:v>846.78571428571433</c:v>
                </c:pt>
                <c:pt idx="281">
                  <c:v>837.14285714285711</c:v>
                </c:pt>
                <c:pt idx="282">
                  <c:v>830.64285714285711</c:v>
                </c:pt>
                <c:pt idx="283">
                  <c:v>817.64285714285711</c:v>
                </c:pt>
                <c:pt idx="284">
                  <c:v>816.14285714285711</c:v>
                </c:pt>
                <c:pt idx="285">
                  <c:v>820.07142857142856</c:v>
                </c:pt>
                <c:pt idx="286">
                  <c:v>773.35714285714289</c:v>
                </c:pt>
                <c:pt idx="287">
                  <c:v>721.57142857142856</c:v>
                </c:pt>
                <c:pt idx="288">
                  <c:v>741.28571428571433</c:v>
                </c:pt>
                <c:pt idx="289">
                  <c:v>782</c:v>
                </c:pt>
                <c:pt idx="290">
                  <c:v>832</c:v>
                </c:pt>
                <c:pt idx="291">
                  <c:v>840.78571428571433</c:v>
                </c:pt>
                <c:pt idx="292">
                  <c:v>850.64285714285711</c:v>
                </c:pt>
                <c:pt idx="293">
                  <c:v>876.57142857142856</c:v>
                </c:pt>
                <c:pt idx="294">
                  <c:v>908.35714285714289</c:v>
                </c:pt>
                <c:pt idx="295">
                  <c:v>940.78571428571433</c:v>
                </c:pt>
                <c:pt idx="296">
                  <c:v>968.42857142857144</c:v>
                </c:pt>
                <c:pt idx="297">
                  <c:v>1005.5714285714286</c:v>
                </c:pt>
                <c:pt idx="298">
                  <c:v>1016.9285714285714</c:v>
                </c:pt>
                <c:pt idx="299">
                  <c:v>1024.2857142857142</c:v>
                </c:pt>
                <c:pt idx="300">
                  <c:v>1105.5</c:v>
                </c:pt>
                <c:pt idx="301">
                  <c:v>1200.7142857142858</c:v>
                </c:pt>
                <c:pt idx="302">
                  <c:v>1308.8571428571429</c:v>
                </c:pt>
                <c:pt idx="303">
                  <c:v>1268</c:v>
                </c:pt>
                <c:pt idx="304">
                  <c:v>1171.7142857142858</c:v>
                </c:pt>
                <c:pt idx="305">
                  <c:v>1203.8571428571429</c:v>
                </c:pt>
                <c:pt idx="306">
                  <c:v>1237.9285714285713</c:v>
                </c:pt>
                <c:pt idx="307">
                  <c:v>1378.4285714285713</c:v>
                </c:pt>
                <c:pt idx="308">
                  <c:v>1563.8571428571429</c:v>
                </c:pt>
                <c:pt idx="309">
                  <c:v>1794.7142857142858</c:v>
                </c:pt>
                <c:pt idx="310">
                  <c:v>1792</c:v>
                </c:pt>
                <c:pt idx="311">
                  <c:v>1732.0714285714287</c:v>
                </c:pt>
                <c:pt idx="312">
                  <c:v>1791.7142857142858</c:v>
                </c:pt>
                <c:pt idx="313">
                  <c:v>1845.4285714285713</c:v>
                </c:pt>
                <c:pt idx="314">
                  <c:v>2073.5714285714284</c:v>
                </c:pt>
                <c:pt idx="315">
                  <c:v>2479.2142857142858</c:v>
                </c:pt>
                <c:pt idx="316">
                  <c:v>2383.5714285714284</c:v>
                </c:pt>
                <c:pt idx="317">
                  <c:v>2646.2857142857142</c:v>
                </c:pt>
                <c:pt idx="318">
                  <c:v>3063.2857142857142</c:v>
                </c:pt>
                <c:pt idx="319">
                  <c:v>3035.5714285714284</c:v>
                </c:pt>
                <c:pt idx="320">
                  <c:v>3016.0714285714284</c:v>
                </c:pt>
                <c:pt idx="321">
                  <c:v>3099.9285714285716</c:v>
                </c:pt>
                <c:pt idx="322">
                  <c:v>3133.1428571428573</c:v>
                </c:pt>
                <c:pt idx="323">
                  <c:v>3183.5714285714284</c:v>
                </c:pt>
                <c:pt idx="324">
                  <c:v>3502.9285714285716</c:v>
                </c:pt>
                <c:pt idx="325">
                  <c:v>3926.7142857142858</c:v>
                </c:pt>
                <c:pt idx="326">
                  <c:v>3951.7142857142858</c:v>
                </c:pt>
                <c:pt idx="327">
                  <c:v>3961.2857142857142</c:v>
                </c:pt>
                <c:pt idx="328">
                  <c:v>4042</c:v>
                </c:pt>
                <c:pt idx="329">
                  <c:v>4078.3571428571427</c:v>
                </c:pt>
                <c:pt idx="330">
                  <c:v>4436.3571428571431</c:v>
                </c:pt>
                <c:pt idx="331">
                  <c:v>4537.9285714285716</c:v>
                </c:pt>
                <c:pt idx="332">
                  <c:v>4610.2142857142853</c:v>
                </c:pt>
                <c:pt idx="333">
                  <c:v>4697.8571428571431</c:v>
                </c:pt>
                <c:pt idx="334">
                  <c:v>4742.6428571428569</c:v>
                </c:pt>
                <c:pt idx="335">
                  <c:v>4828.7857142857147</c:v>
                </c:pt>
                <c:pt idx="336">
                  <c:v>4974.4285714285716</c:v>
                </c:pt>
                <c:pt idx="337">
                  <c:v>5003.5</c:v>
                </c:pt>
                <c:pt idx="338">
                  <c:v>4982.2142857142853</c:v>
                </c:pt>
                <c:pt idx="339">
                  <c:v>4943.5</c:v>
                </c:pt>
                <c:pt idx="340">
                  <c:v>4924.6428571428569</c:v>
                </c:pt>
                <c:pt idx="341">
                  <c:v>4899.5714285714284</c:v>
                </c:pt>
                <c:pt idx="342">
                  <c:v>4784</c:v>
                </c:pt>
                <c:pt idx="343">
                  <c:v>4585.9285714285716</c:v>
                </c:pt>
                <c:pt idx="344">
                  <c:v>4432.7142857142853</c:v>
                </c:pt>
                <c:pt idx="345">
                  <c:v>4276.7857142857147</c:v>
                </c:pt>
                <c:pt idx="346">
                  <c:v>4066.8571428571427</c:v>
                </c:pt>
                <c:pt idx="347">
                  <c:v>4012.6428571428573</c:v>
                </c:pt>
                <c:pt idx="348">
                  <c:v>3968.5</c:v>
                </c:pt>
                <c:pt idx="349">
                  <c:v>3773.0714285714284</c:v>
                </c:pt>
                <c:pt idx="350">
                  <c:v>3545.2142857142858</c:v>
                </c:pt>
                <c:pt idx="351">
                  <c:v>3329</c:v>
                </c:pt>
                <c:pt idx="352">
                  <c:v>3108.4285714285716</c:v>
                </c:pt>
                <c:pt idx="353">
                  <c:v>2871.5714285714284</c:v>
                </c:pt>
                <c:pt idx="354">
                  <c:v>2817.7857142857142</c:v>
                </c:pt>
                <c:pt idx="355">
                  <c:v>2782.8571428571427</c:v>
                </c:pt>
                <c:pt idx="356">
                  <c:v>2634.5714285714284</c:v>
                </c:pt>
                <c:pt idx="357">
                  <c:v>2439.3571428571427</c:v>
                </c:pt>
                <c:pt idx="358">
                  <c:v>2271.8571428571427</c:v>
                </c:pt>
                <c:pt idx="359">
                  <c:v>2128</c:v>
                </c:pt>
                <c:pt idx="360">
                  <c:v>1956.5</c:v>
                </c:pt>
                <c:pt idx="361">
                  <c:v>1923.1428571428571</c:v>
                </c:pt>
                <c:pt idx="362">
                  <c:v>1914.9285714285713</c:v>
                </c:pt>
                <c:pt idx="363">
                  <c:v>1818</c:v>
                </c:pt>
                <c:pt idx="364">
                  <c:v>1706.2857142857142</c:v>
                </c:pt>
                <c:pt idx="365">
                  <c:v>1613.0714285714287</c:v>
                </c:pt>
                <c:pt idx="366">
                  <c:v>1537.7142857142858</c:v>
                </c:pt>
                <c:pt idx="367">
                  <c:v>1454.5714285714287</c:v>
                </c:pt>
                <c:pt idx="368">
                  <c:v>1446.2857142857142</c:v>
                </c:pt>
                <c:pt idx="369">
                  <c:v>1439.8571428571429</c:v>
                </c:pt>
                <c:pt idx="370">
                  <c:v>1387.2142857142858</c:v>
                </c:pt>
                <c:pt idx="371">
                  <c:v>1325.4285714285713</c:v>
                </c:pt>
                <c:pt idx="372">
                  <c:v>1285.9285714285713</c:v>
                </c:pt>
                <c:pt idx="373">
                  <c:v>1247.9285714285713</c:v>
                </c:pt>
                <c:pt idx="374">
                  <c:v>1217.8571428571429</c:v>
                </c:pt>
                <c:pt idx="375">
                  <c:v>1211.8571428571429</c:v>
                </c:pt>
                <c:pt idx="376">
                  <c:v>1203</c:v>
                </c:pt>
                <c:pt idx="377">
                  <c:v>1184.4285714285713</c:v>
                </c:pt>
                <c:pt idx="378">
                  <c:v>1159.2142857142858</c:v>
                </c:pt>
                <c:pt idx="379">
                  <c:v>1144.2142857142858</c:v>
                </c:pt>
                <c:pt idx="380">
                  <c:v>1140.2857142857142</c:v>
                </c:pt>
                <c:pt idx="381">
                  <c:v>1142.2857142857142</c:v>
                </c:pt>
                <c:pt idx="382">
                  <c:v>1137.2142857142858</c:v>
                </c:pt>
                <c:pt idx="383">
                  <c:v>1136.5714285714287</c:v>
                </c:pt>
                <c:pt idx="384">
                  <c:v>1134.4285714285713</c:v>
                </c:pt>
                <c:pt idx="385">
                  <c:v>1145.3571428571429</c:v>
                </c:pt>
                <c:pt idx="386">
                  <c:v>1153.2142857142858</c:v>
                </c:pt>
                <c:pt idx="387">
                  <c:v>1189.7857142857142</c:v>
                </c:pt>
                <c:pt idx="388">
                  <c:v>1109.1428571428571</c:v>
                </c:pt>
                <c:pt idx="389">
                  <c:v>1117.0714285714287</c:v>
                </c:pt>
                <c:pt idx="390">
                  <c:v>1124.1428571428571</c:v>
                </c:pt>
                <c:pt idx="391">
                  <c:v>1151.2857142857142</c:v>
                </c:pt>
                <c:pt idx="392">
                  <c:v>1189.2857142857142</c:v>
                </c:pt>
                <c:pt idx="393">
                  <c:v>1228.8571428571429</c:v>
                </c:pt>
                <c:pt idx="394">
                  <c:v>1271.5</c:v>
                </c:pt>
                <c:pt idx="395">
                  <c:v>1307.7142857142858</c:v>
                </c:pt>
                <c:pt idx="396">
                  <c:v>1324.0714285714287</c:v>
                </c:pt>
                <c:pt idx="397">
                  <c:v>1336.8571428571429</c:v>
                </c:pt>
                <c:pt idx="398">
                  <c:v>1372.5714285714287</c:v>
                </c:pt>
                <c:pt idx="399">
                  <c:v>1414.2857142857142</c:v>
                </c:pt>
                <c:pt idx="400">
                  <c:v>1494.0714285714287</c:v>
                </c:pt>
                <c:pt idx="401">
                  <c:v>1414.9285714285713</c:v>
                </c:pt>
                <c:pt idx="402">
                  <c:v>1432.1428571428571</c:v>
                </c:pt>
                <c:pt idx="403">
                  <c:v>1460.4285714285713</c:v>
                </c:pt>
                <c:pt idx="404">
                  <c:v>1481.2857142857142</c:v>
                </c:pt>
                <c:pt idx="405">
                  <c:v>1542.7142857142858</c:v>
                </c:pt>
                <c:pt idx="406">
                  <c:v>1604.5714285714287</c:v>
                </c:pt>
                <c:pt idx="407">
                  <c:v>1658.5</c:v>
                </c:pt>
                <c:pt idx="408">
                  <c:v>1695.7142857142858</c:v>
                </c:pt>
                <c:pt idx="409">
                  <c:v>1744.1428571428571</c:v>
                </c:pt>
                <c:pt idx="410">
                  <c:v>1747</c:v>
                </c:pt>
                <c:pt idx="411">
                  <c:v>1756.2857142857142</c:v>
                </c:pt>
                <c:pt idx="412">
                  <c:v>1783.1428571428571</c:v>
                </c:pt>
                <c:pt idx="413">
                  <c:v>1818.2142857142858</c:v>
                </c:pt>
                <c:pt idx="414">
                  <c:v>1806.7142857142858</c:v>
                </c:pt>
                <c:pt idx="415">
                  <c:v>1924.7857142857142</c:v>
                </c:pt>
                <c:pt idx="416">
                  <c:v>2075.9285714285716</c:v>
                </c:pt>
                <c:pt idx="417">
                  <c:v>2072.0714285714284</c:v>
                </c:pt>
                <c:pt idx="418">
                  <c:v>2067.7857142857142</c:v>
                </c:pt>
                <c:pt idx="419">
                  <c:v>2055.3571428571427</c:v>
                </c:pt>
                <c:pt idx="420">
                  <c:v>2042.2857142857142</c:v>
                </c:pt>
                <c:pt idx="421">
                  <c:v>2023.2857142857142</c:v>
                </c:pt>
                <c:pt idx="422">
                  <c:v>2019.2857142857142</c:v>
                </c:pt>
                <c:pt idx="423">
                  <c:v>2014.6428571428571</c:v>
                </c:pt>
                <c:pt idx="424">
                  <c:v>2011.9285714285713</c:v>
                </c:pt>
                <c:pt idx="425">
                  <c:v>2003.9285714285713</c:v>
                </c:pt>
                <c:pt idx="426">
                  <c:v>1998.0714285714287</c:v>
                </c:pt>
                <c:pt idx="427">
                  <c:v>1983.9285714285713</c:v>
                </c:pt>
                <c:pt idx="428">
                  <c:v>1965</c:v>
                </c:pt>
                <c:pt idx="429">
                  <c:v>1944.8571428571429</c:v>
                </c:pt>
                <c:pt idx="430">
                  <c:v>1912.5714285714287</c:v>
                </c:pt>
                <c:pt idx="431">
                  <c:v>1890.2142857142858</c:v>
                </c:pt>
                <c:pt idx="432">
                  <c:v>1879.7857142857142</c:v>
                </c:pt>
                <c:pt idx="433">
                  <c:v>1749.3571428571429</c:v>
                </c:pt>
                <c:pt idx="434">
                  <c:v>1671.4285714285713</c:v>
                </c:pt>
                <c:pt idx="435">
                  <c:v>1646.7142857142858</c:v>
                </c:pt>
                <c:pt idx="436">
                  <c:v>1610.1428571428571</c:v>
                </c:pt>
                <c:pt idx="437">
                  <c:v>1562.3571428571429</c:v>
                </c:pt>
                <c:pt idx="438">
                  <c:v>1548.7857142857142</c:v>
                </c:pt>
                <c:pt idx="439">
                  <c:v>1538.4285714285713</c:v>
                </c:pt>
                <c:pt idx="440">
                  <c:v>1484.7857142857142</c:v>
                </c:pt>
                <c:pt idx="441">
                  <c:v>1412.4285714285713</c:v>
                </c:pt>
                <c:pt idx="442">
                  <c:v>1353.2142857142858</c:v>
                </c:pt>
                <c:pt idx="443">
                  <c:v>1293.7142857142858</c:v>
                </c:pt>
                <c:pt idx="444">
                  <c:v>1235.2857142857142</c:v>
                </c:pt>
                <c:pt idx="445">
                  <c:v>1222.5714285714287</c:v>
                </c:pt>
                <c:pt idx="446">
                  <c:v>1212.9285714285713</c:v>
                </c:pt>
                <c:pt idx="447">
                  <c:v>1263.7142857142858</c:v>
                </c:pt>
                <c:pt idx="448">
                  <c:v>1247.8571428571429</c:v>
                </c:pt>
                <c:pt idx="449">
                  <c:v>1187.2857142857142</c:v>
                </c:pt>
                <c:pt idx="450">
                  <c:v>1135.4285714285713</c:v>
                </c:pt>
                <c:pt idx="451">
                  <c:v>1084.3571428571429</c:v>
                </c:pt>
                <c:pt idx="452">
                  <c:v>1073.7142857142858</c:v>
                </c:pt>
                <c:pt idx="453">
                  <c:v>1067.5714285714287</c:v>
                </c:pt>
                <c:pt idx="454">
                  <c:v>1038.9285714285713</c:v>
                </c:pt>
                <c:pt idx="455">
                  <c:v>1014.7857142857143</c:v>
                </c:pt>
                <c:pt idx="456">
                  <c:v>985.5</c:v>
                </c:pt>
                <c:pt idx="457">
                  <c:v>965.71428571428567</c:v>
                </c:pt>
                <c:pt idx="458">
                  <c:v>933.85714285714289</c:v>
                </c:pt>
                <c:pt idx="459">
                  <c:v>928.35714285714289</c:v>
                </c:pt>
                <c:pt idx="460">
                  <c:v>921.71428571428567</c:v>
                </c:pt>
                <c:pt idx="461">
                  <c:v>895</c:v>
                </c:pt>
                <c:pt idx="462">
                  <c:v>854.5</c:v>
                </c:pt>
                <c:pt idx="463">
                  <c:v>826.35714285714289</c:v>
                </c:pt>
                <c:pt idx="464">
                  <c:v>797.57142857142856</c:v>
                </c:pt>
                <c:pt idx="465">
                  <c:v>750.21428571428567</c:v>
                </c:pt>
                <c:pt idx="466">
                  <c:v>745.21428571428567</c:v>
                </c:pt>
                <c:pt idx="467">
                  <c:v>735</c:v>
                </c:pt>
                <c:pt idx="468">
                  <c:v>707.5</c:v>
                </c:pt>
                <c:pt idx="469">
                  <c:v>671.78571428571433</c:v>
                </c:pt>
                <c:pt idx="470">
                  <c:v>640.42857142857144</c:v>
                </c:pt>
                <c:pt idx="471">
                  <c:v>603.42857142857144</c:v>
                </c:pt>
                <c:pt idx="472">
                  <c:v>568.71428571428567</c:v>
                </c:pt>
                <c:pt idx="473">
                  <c:v>559.85714285714289</c:v>
                </c:pt>
                <c:pt idx="474">
                  <c:v>550.85714285714289</c:v>
                </c:pt>
                <c:pt idx="475">
                  <c:v>522.07142857142856</c:v>
                </c:pt>
                <c:pt idx="476">
                  <c:v>499.5</c:v>
                </c:pt>
                <c:pt idx="477">
                  <c:v>471.64285714285717</c:v>
                </c:pt>
                <c:pt idx="478">
                  <c:v>446.64285714285717</c:v>
                </c:pt>
                <c:pt idx="479">
                  <c:v>427.64285714285717</c:v>
                </c:pt>
                <c:pt idx="480">
                  <c:v>420.85714285714283</c:v>
                </c:pt>
                <c:pt idx="481">
                  <c:v>423.5</c:v>
                </c:pt>
                <c:pt idx="482">
                  <c:v>414.07142857142856</c:v>
                </c:pt>
                <c:pt idx="483">
                  <c:v>403.5</c:v>
                </c:pt>
                <c:pt idx="484">
                  <c:v>400.35714285714283</c:v>
                </c:pt>
                <c:pt idx="485">
                  <c:v>404.42857142857144</c:v>
                </c:pt>
                <c:pt idx="486">
                  <c:v>407.42857142857144</c:v>
                </c:pt>
                <c:pt idx="487">
                  <c:v>410.92857142857144</c:v>
                </c:pt>
                <c:pt idx="488">
                  <c:v>414.57142857142856</c:v>
                </c:pt>
                <c:pt idx="489">
                  <c:v>426.57142857142856</c:v>
                </c:pt>
                <c:pt idx="490">
                  <c:v>446.21428571428572</c:v>
                </c:pt>
                <c:pt idx="491">
                  <c:v>476.28571428571428</c:v>
                </c:pt>
                <c:pt idx="492">
                  <c:v>511.5</c:v>
                </c:pt>
                <c:pt idx="493">
                  <c:v>554.14285714285711</c:v>
                </c:pt>
                <c:pt idx="494">
                  <c:v>573.57142857142856</c:v>
                </c:pt>
                <c:pt idx="495">
                  <c:v>589.07142857142856</c:v>
                </c:pt>
                <c:pt idx="496">
                  <c:v>640.42857142857144</c:v>
                </c:pt>
                <c:pt idx="497">
                  <c:v>733.71428571428567</c:v>
                </c:pt>
                <c:pt idx="498">
                  <c:v>831.28571428571433</c:v>
                </c:pt>
                <c:pt idx="499">
                  <c:v>948.64285714285711</c:v>
                </c:pt>
                <c:pt idx="500">
                  <c:v>1080.3571428571429</c:v>
                </c:pt>
                <c:pt idx="501">
                  <c:v>1144.0714285714287</c:v>
                </c:pt>
                <c:pt idx="502">
                  <c:v>1204.7857142857142</c:v>
                </c:pt>
                <c:pt idx="503">
                  <c:v>1365.4285714285713</c:v>
                </c:pt>
                <c:pt idx="504">
                  <c:v>1573.1428571428571</c:v>
                </c:pt>
                <c:pt idx="505">
                  <c:v>1807.0714285714287</c:v>
                </c:pt>
                <c:pt idx="506">
                  <c:v>2033.7857142857142</c:v>
                </c:pt>
                <c:pt idx="507">
                  <c:v>2288</c:v>
                </c:pt>
                <c:pt idx="508">
                  <c:v>2388.4285714285716</c:v>
                </c:pt>
                <c:pt idx="509">
                  <c:v>2471.3571428571427</c:v>
                </c:pt>
                <c:pt idx="510">
                  <c:v>2696.2142857142858</c:v>
                </c:pt>
                <c:pt idx="511">
                  <c:v>2934.2142857142858</c:v>
                </c:pt>
                <c:pt idx="512">
                  <c:v>3160.6428571428573</c:v>
                </c:pt>
                <c:pt idx="513">
                  <c:v>3346.5</c:v>
                </c:pt>
                <c:pt idx="514">
                  <c:v>3547.5</c:v>
                </c:pt>
                <c:pt idx="515">
                  <c:v>3587.5</c:v>
                </c:pt>
                <c:pt idx="516">
                  <c:v>3602.2142857142858</c:v>
                </c:pt>
                <c:pt idx="517">
                  <c:v>3691.1428571428573</c:v>
                </c:pt>
                <c:pt idx="518">
                  <c:v>3767.4285714285716</c:v>
                </c:pt>
                <c:pt idx="519">
                  <c:v>3799.7857142857142</c:v>
                </c:pt>
                <c:pt idx="520">
                  <c:v>3810.5714285714284</c:v>
                </c:pt>
                <c:pt idx="521">
                  <c:v>3799.5</c:v>
                </c:pt>
                <c:pt idx="522">
                  <c:v>3725.8571428571427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4-48A8-92F5-2428FAA43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casos_diagnostico_ccaa!$A$2:$A$524</c:f>
              <c:numCache>
                <c:formatCode>m/d/yyyy</c:formatCode>
                <c:ptCount val="52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44002</c:v>
                </c:pt>
                <c:pt idx="117">
                  <c:v>44003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44009</c:v>
                </c:pt>
                <c:pt idx="124">
                  <c:v>44010</c:v>
                </c:pt>
                <c:pt idx="125">
                  <c:v>44011</c:v>
                </c:pt>
                <c:pt idx="126">
                  <c:v>44012</c:v>
                </c:pt>
                <c:pt idx="127">
                  <c:v>44013</c:v>
                </c:pt>
                <c:pt idx="128">
                  <c:v>44014</c:v>
                </c:pt>
                <c:pt idx="129">
                  <c:v>44015</c:v>
                </c:pt>
                <c:pt idx="130">
                  <c:v>44016</c:v>
                </c:pt>
                <c:pt idx="131">
                  <c:v>44017</c:v>
                </c:pt>
                <c:pt idx="132">
                  <c:v>44018</c:v>
                </c:pt>
                <c:pt idx="133">
                  <c:v>44019</c:v>
                </c:pt>
                <c:pt idx="134">
                  <c:v>44020</c:v>
                </c:pt>
                <c:pt idx="135">
                  <c:v>44021</c:v>
                </c:pt>
                <c:pt idx="136">
                  <c:v>44022</c:v>
                </c:pt>
                <c:pt idx="137">
                  <c:v>44023</c:v>
                </c:pt>
                <c:pt idx="138">
                  <c:v>44024</c:v>
                </c:pt>
                <c:pt idx="139">
                  <c:v>44025</c:v>
                </c:pt>
                <c:pt idx="140">
                  <c:v>44026</c:v>
                </c:pt>
                <c:pt idx="141">
                  <c:v>44027</c:v>
                </c:pt>
                <c:pt idx="142">
                  <c:v>44028</c:v>
                </c:pt>
                <c:pt idx="143">
                  <c:v>44029</c:v>
                </c:pt>
                <c:pt idx="144">
                  <c:v>44030</c:v>
                </c:pt>
                <c:pt idx="145">
                  <c:v>44031</c:v>
                </c:pt>
                <c:pt idx="146">
                  <c:v>44032</c:v>
                </c:pt>
                <c:pt idx="147">
                  <c:v>44033</c:v>
                </c:pt>
                <c:pt idx="148">
                  <c:v>44034</c:v>
                </c:pt>
                <c:pt idx="149">
                  <c:v>44035</c:v>
                </c:pt>
                <c:pt idx="150">
                  <c:v>44036</c:v>
                </c:pt>
                <c:pt idx="151">
                  <c:v>44037</c:v>
                </c:pt>
                <c:pt idx="152">
                  <c:v>44038</c:v>
                </c:pt>
                <c:pt idx="153">
                  <c:v>44039</c:v>
                </c:pt>
                <c:pt idx="154">
                  <c:v>44040</c:v>
                </c:pt>
                <c:pt idx="155">
                  <c:v>44041</c:v>
                </c:pt>
                <c:pt idx="156">
                  <c:v>44042</c:v>
                </c:pt>
                <c:pt idx="157">
                  <c:v>44043</c:v>
                </c:pt>
                <c:pt idx="158">
                  <c:v>44044</c:v>
                </c:pt>
                <c:pt idx="159">
                  <c:v>44045</c:v>
                </c:pt>
                <c:pt idx="160">
                  <c:v>44046</c:v>
                </c:pt>
                <c:pt idx="161">
                  <c:v>44047</c:v>
                </c:pt>
                <c:pt idx="162">
                  <c:v>44048</c:v>
                </c:pt>
                <c:pt idx="163">
                  <c:v>44049</c:v>
                </c:pt>
                <c:pt idx="164">
                  <c:v>44050</c:v>
                </c:pt>
                <c:pt idx="165">
                  <c:v>44051</c:v>
                </c:pt>
                <c:pt idx="166">
                  <c:v>44052</c:v>
                </c:pt>
                <c:pt idx="167">
                  <c:v>44053</c:v>
                </c:pt>
                <c:pt idx="168">
                  <c:v>44054</c:v>
                </c:pt>
                <c:pt idx="169">
                  <c:v>44055</c:v>
                </c:pt>
                <c:pt idx="170">
                  <c:v>44056</c:v>
                </c:pt>
                <c:pt idx="171">
                  <c:v>44057</c:v>
                </c:pt>
                <c:pt idx="172">
                  <c:v>44058</c:v>
                </c:pt>
                <c:pt idx="173">
                  <c:v>44059</c:v>
                </c:pt>
                <c:pt idx="174">
                  <c:v>44060</c:v>
                </c:pt>
                <c:pt idx="175">
                  <c:v>44061</c:v>
                </c:pt>
                <c:pt idx="176">
                  <c:v>44062</c:v>
                </c:pt>
                <c:pt idx="177">
                  <c:v>44063</c:v>
                </c:pt>
                <c:pt idx="178">
                  <c:v>44064</c:v>
                </c:pt>
                <c:pt idx="179">
                  <c:v>44065</c:v>
                </c:pt>
                <c:pt idx="180">
                  <c:v>44066</c:v>
                </c:pt>
                <c:pt idx="181">
                  <c:v>44067</c:v>
                </c:pt>
                <c:pt idx="182">
                  <c:v>44068</c:v>
                </c:pt>
                <c:pt idx="183">
                  <c:v>44069</c:v>
                </c:pt>
                <c:pt idx="184">
                  <c:v>44070</c:v>
                </c:pt>
                <c:pt idx="185">
                  <c:v>44071</c:v>
                </c:pt>
                <c:pt idx="186">
                  <c:v>44072</c:v>
                </c:pt>
                <c:pt idx="187">
                  <c:v>44073</c:v>
                </c:pt>
                <c:pt idx="188">
                  <c:v>44074</c:v>
                </c:pt>
                <c:pt idx="189">
                  <c:v>44075</c:v>
                </c:pt>
                <c:pt idx="190">
                  <c:v>44076</c:v>
                </c:pt>
                <c:pt idx="191">
                  <c:v>44077</c:v>
                </c:pt>
                <c:pt idx="192">
                  <c:v>44078</c:v>
                </c:pt>
                <c:pt idx="193">
                  <c:v>44079</c:v>
                </c:pt>
                <c:pt idx="194">
                  <c:v>44080</c:v>
                </c:pt>
                <c:pt idx="195">
                  <c:v>44081</c:v>
                </c:pt>
                <c:pt idx="196">
                  <c:v>44082</c:v>
                </c:pt>
                <c:pt idx="197">
                  <c:v>44083</c:v>
                </c:pt>
                <c:pt idx="198">
                  <c:v>44084</c:v>
                </c:pt>
                <c:pt idx="199">
                  <c:v>44085</c:v>
                </c:pt>
                <c:pt idx="200">
                  <c:v>44086</c:v>
                </c:pt>
                <c:pt idx="201">
                  <c:v>44087</c:v>
                </c:pt>
                <c:pt idx="202">
                  <c:v>44088</c:v>
                </c:pt>
                <c:pt idx="203">
                  <c:v>44089</c:v>
                </c:pt>
                <c:pt idx="204">
                  <c:v>44090</c:v>
                </c:pt>
                <c:pt idx="205">
                  <c:v>44091</c:v>
                </c:pt>
                <c:pt idx="206">
                  <c:v>44092</c:v>
                </c:pt>
                <c:pt idx="207">
                  <c:v>44093</c:v>
                </c:pt>
                <c:pt idx="208">
                  <c:v>44094</c:v>
                </c:pt>
                <c:pt idx="209">
                  <c:v>44095</c:v>
                </c:pt>
                <c:pt idx="210">
                  <c:v>44096</c:v>
                </c:pt>
                <c:pt idx="211">
                  <c:v>44097</c:v>
                </c:pt>
                <c:pt idx="212">
                  <c:v>44098</c:v>
                </c:pt>
                <c:pt idx="213">
                  <c:v>44099</c:v>
                </c:pt>
                <c:pt idx="214">
                  <c:v>44100</c:v>
                </c:pt>
                <c:pt idx="215">
                  <c:v>44101</c:v>
                </c:pt>
                <c:pt idx="216">
                  <c:v>44102</c:v>
                </c:pt>
                <c:pt idx="217">
                  <c:v>44103</c:v>
                </c:pt>
                <c:pt idx="218">
                  <c:v>44104</c:v>
                </c:pt>
                <c:pt idx="219">
                  <c:v>44105</c:v>
                </c:pt>
                <c:pt idx="220">
                  <c:v>44106</c:v>
                </c:pt>
                <c:pt idx="221">
                  <c:v>44107</c:v>
                </c:pt>
                <c:pt idx="222">
                  <c:v>44108</c:v>
                </c:pt>
                <c:pt idx="223">
                  <c:v>44109</c:v>
                </c:pt>
                <c:pt idx="224">
                  <c:v>44110</c:v>
                </c:pt>
                <c:pt idx="225">
                  <c:v>44111</c:v>
                </c:pt>
                <c:pt idx="226">
                  <c:v>44112</c:v>
                </c:pt>
                <c:pt idx="227">
                  <c:v>44113</c:v>
                </c:pt>
                <c:pt idx="228">
                  <c:v>44114</c:v>
                </c:pt>
                <c:pt idx="229">
                  <c:v>44115</c:v>
                </c:pt>
                <c:pt idx="230">
                  <c:v>44116</c:v>
                </c:pt>
                <c:pt idx="231">
                  <c:v>44117</c:v>
                </c:pt>
                <c:pt idx="232">
                  <c:v>44118</c:v>
                </c:pt>
                <c:pt idx="233">
                  <c:v>44119</c:v>
                </c:pt>
                <c:pt idx="234">
                  <c:v>44120</c:v>
                </c:pt>
                <c:pt idx="235">
                  <c:v>44121</c:v>
                </c:pt>
                <c:pt idx="236">
                  <c:v>44122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44128</c:v>
                </c:pt>
                <c:pt idx="243">
                  <c:v>44129</c:v>
                </c:pt>
                <c:pt idx="244">
                  <c:v>44130</c:v>
                </c:pt>
                <c:pt idx="245">
                  <c:v>44131</c:v>
                </c:pt>
                <c:pt idx="246">
                  <c:v>44132</c:v>
                </c:pt>
                <c:pt idx="247">
                  <c:v>44133</c:v>
                </c:pt>
                <c:pt idx="248">
                  <c:v>44134</c:v>
                </c:pt>
                <c:pt idx="249">
                  <c:v>44135</c:v>
                </c:pt>
                <c:pt idx="250">
                  <c:v>44136</c:v>
                </c:pt>
                <c:pt idx="251">
                  <c:v>44137</c:v>
                </c:pt>
                <c:pt idx="252">
                  <c:v>44138</c:v>
                </c:pt>
                <c:pt idx="253">
                  <c:v>44139</c:v>
                </c:pt>
                <c:pt idx="254">
                  <c:v>44140</c:v>
                </c:pt>
                <c:pt idx="255">
                  <c:v>44141</c:v>
                </c:pt>
                <c:pt idx="256">
                  <c:v>44142</c:v>
                </c:pt>
                <c:pt idx="257">
                  <c:v>44143</c:v>
                </c:pt>
                <c:pt idx="258">
                  <c:v>44144</c:v>
                </c:pt>
                <c:pt idx="259">
                  <c:v>44145</c:v>
                </c:pt>
                <c:pt idx="260">
                  <c:v>44146</c:v>
                </c:pt>
                <c:pt idx="261">
                  <c:v>44147</c:v>
                </c:pt>
                <c:pt idx="262">
                  <c:v>44148</c:v>
                </c:pt>
                <c:pt idx="263">
                  <c:v>44149</c:v>
                </c:pt>
                <c:pt idx="264">
                  <c:v>44150</c:v>
                </c:pt>
                <c:pt idx="265">
                  <c:v>44151</c:v>
                </c:pt>
                <c:pt idx="266">
                  <c:v>44152</c:v>
                </c:pt>
                <c:pt idx="267">
                  <c:v>44153</c:v>
                </c:pt>
                <c:pt idx="268">
                  <c:v>44154</c:v>
                </c:pt>
                <c:pt idx="269">
                  <c:v>44155</c:v>
                </c:pt>
                <c:pt idx="270">
                  <c:v>44156</c:v>
                </c:pt>
                <c:pt idx="271">
                  <c:v>44157</c:v>
                </c:pt>
                <c:pt idx="272">
                  <c:v>44158</c:v>
                </c:pt>
                <c:pt idx="273">
                  <c:v>44159</c:v>
                </c:pt>
                <c:pt idx="274">
                  <c:v>44160</c:v>
                </c:pt>
                <c:pt idx="275">
                  <c:v>44161</c:v>
                </c:pt>
                <c:pt idx="276">
                  <c:v>44162</c:v>
                </c:pt>
                <c:pt idx="277">
                  <c:v>44163</c:v>
                </c:pt>
                <c:pt idx="278">
                  <c:v>44164</c:v>
                </c:pt>
                <c:pt idx="279">
                  <c:v>44165</c:v>
                </c:pt>
                <c:pt idx="280">
                  <c:v>44166</c:v>
                </c:pt>
                <c:pt idx="281">
                  <c:v>44167</c:v>
                </c:pt>
                <c:pt idx="282">
                  <c:v>44168</c:v>
                </c:pt>
                <c:pt idx="283">
                  <c:v>44169</c:v>
                </c:pt>
                <c:pt idx="284">
                  <c:v>44170</c:v>
                </c:pt>
                <c:pt idx="285">
                  <c:v>44171</c:v>
                </c:pt>
                <c:pt idx="286">
                  <c:v>44172</c:v>
                </c:pt>
                <c:pt idx="287">
                  <c:v>44173</c:v>
                </c:pt>
                <c:pt idx="288">
                  <c:v>44174</c:v>
                </c:pt>
                <c:pt idx="289">
                  <c:v>44175</c:v>
                </c:pt>
                <c:pt idx="290">
                  <c:v>44176</c:v>
                </c:pt>
                <c:pt idx="291">
                  <c:v>44177</c:v>
                </c:pt>
                <c:pt idx="292">
                  <c:v>44178</c:v>
                </c:pt>
                <c:pt idx="293">
                  <c:v>44179</c:v>
                </c:pt>
                <c:pt idx="294">
                  <c:v>44180</c:v>
                </c:pt>
                <c:pt idx="295">
                  <c:v>44181</c:v>
                </c:pt>
                <c:pt idx="296">
                  <c:v>44182</c:v>
                </c:pt>
                <c:pt idx="297">
                  <c:v>44183</c:v>
                </c:pt>
                <c:pt idx="298">
                  <c:v>44184</c:v>
                </c:pt>
                <c:pt idx="299">
                  <c:v>44185</c:v>
                </c:pt>
                <c:pt idx="300">
                  <c:v>44186</c:v>
                </c:pt>
                <c:pt idx="301">
                  <c:v>44187</c:v>
                </c:pt>
                <c:pt idx="302">
                  <c:v>44188</c:v>
                </c:pt>
                <c:pt idx="303">
                  <c:v>44189</c:v>
                </c:pt>
                <c:pt idx="304">
                  <c:v>44190</c:v>
                </c:pt>
                <c:pt idx="305">
                  <c:v>44191</c:v>
                </c:pt>
                <c:pt idx="306">
                  <c:v>44192</c:v>
                </c:pt>
                <c:pt idx="307">
                  <c:v>44193</c:v>
                </c:pt>
                <c:pt idx="308">
                  <c:v>44194</c:v>
                </c:pt>
                <c:pt idx="309">
                  <c:v>44195</c:v>
                </c:pt>
                <c:pt idx="310">
                  <c:v>44196</c:v>
                </c:pt>
                <c:pt idx="311">
                  <c:v>44197</c:v>
                </c:pt>
                <c:pt idx="312">
                  <c:v>44198</c:v>
                </c:pt>
                <c:pt idx="313">
                  <c:v>44199</c:v>
                </c:pt>
                <c:pt idx="314">
                  <c:v>44200</c:v>
                </c:pt>
                <c:pt idx="315">
                  <c:v>44201</c:v>
                </c:pt>
                <c:pt idx="316">
                  <c:v>44202</c:v>
                </c:pt>
                <c:pt idx="317">
                  <c:v>44203</c:v>
                </c:pt>
                <c:pt idx="318">
                  <c:v>44204</c:v>
                </c:pt>
                <c:pt idx="319">
                  <c:v>44205</c:v>
                </c:pt>
                <c:pt idx="320">
                  <c:v>44206</c:v>
                </c:pt>
                <c:pt idx="321">
                  <c:v>44207</c:v>
                </c:pt>
                <c:pt idx="322">
                  <c:v>44208</c:v>
                </c:pt>
                <c:pt idx="323">
                  <c:v>44209</c:v>
                </c:pt>
                <c:pt idx="324">
                  <c:v>44210</c:v>
                </c:pt>
                <c:pt idx="325">
                  <c:v>44211</c:v>
                </c:pt>
                <c:pt idx="326">
                  <c:v>44212</c:v>
                </c:pt>
                <c:pt idx="327">
                  <c:v>44213</c:v>
                </c:pt>
                <c:pt idx="328">
                  <c:v>44214</c:v>
                </c:pt>
                <c:pt idx="329">
                  <c:v>44215</c:v>
                </c:pt>
                <c:pt idx="330">
                  <c:v>44216</c:v>
                </c:pt>
                <c:pt idx="331">
                  <c:v>44217</c:v>
                </c:pt>
                <c:pt idx="332">
                  <c:v>44218</c:v>
                </c:pt>
                <c:pt idx="333">
                  <c:v>44219</c:v>
                </c:pt>
                <c:pt idx="334">
                  <c:v>44220</c:v>
                </c:pt>
                <c:pt idx="335">
                  <c:v>44221</c:v>
                </c:pt>
                <c:pt idx="336">
                  <c:v>44222</c:v>
                </c:pt>
                <c:pt idx="337">
                  <c:v>44223</c:v>
                </c:pt>
                <c:pt idx="338">
                  <c:v>44224</c:v>
                </c:pt>
                <c:pt idx="339">
                  <c:v>44225</c:v>
                </c:pt>
                <c:pt idx="340">
                  <c:v>44226</c:v>
                </c:pt>
                <c:pt idx="341">
                  <c:v>44227</c:v>
                </c:pt>
                <c:pt idx="342">
                  <c:v>44228</c:v>
                </c:pt>
                <c:pt idx="343">
                  <c:v>44229</c:v>
                </c:pt>
                <c:pt idx="344">
                  <c:v>44230</c:v>
                </c:pt>
                <c:pt idx="345">
                  <c:v>44231</c:v>
                </c:pt>
                <c:pt idx="346">
                  <c:v>44232</c:v>
                </c:pt>
                <c:pt idx="347">
                  <c:v>44233</c:v>
                </c:pt>
                <c:pt idx="348">
                  <c:v>44234</c:v>
                </c:pt>
                <c:pt idx="349">
                  <c:v>44235</c:v>
                </c:pt>
                <c:pt idx="350">
                  <c:v>44236</c:v>
                </c:pt>
                <c:pt idx="351">
                  <c:v>44237</c:v>
                </c:pt>
                <c:pt idx="352">
                  <c:v>44238</c:v>
                </c:pt>
                <c:pt idx="353">
                  <c:v>44239</c:v>
                </c:pt>
                <c:pt idx="354">
                  <c:v>44240</c:v>
                </c:pt>
                <c:pt idx="355">
                  <c:v>44241</c:v>
                </c:pt>
                <c:pt idx="356">
                  <c:v>44242</c:v>
                </c:pt>
                <c:pt idx="357">
                  <c:v>44243</c:v>
                </c:pt>
                <c:pt idx="358">
                  <c:v>44244</c:v>
                </c:pt>
                <c:pt idx="359">
                  <c:v>44245</c:v>
                </c:pt>
                <c:pt idx="360">
                  <c:v>44246</c:v>
                </c:pt>
                <c:pt idx="361">
                  <c:v>44247</c:v>
                </c:pt>
                <c:pt idx="362">
                  <c:v>44248</c:v>
                </c:pt>
                <c:pt idx="363">
                  <c:v>44249</c:v>
                </c:pt>
                <c:pt idx="364">
                  <c:v>44250</c:v>
                </c:pt>
                <c:pt idx="365">
                  <c:v>44251</c:v>
                </c:pt>
                <c:pt idx="366">
                  <c:v>44252</c:v>
                </c:pt>
                <c:pt idx="367">
                  <c:v>44253</c:v>
                </c:pt>
                <c:pt idx="368">
                  <c:v>44254</c:v>
                </c:pt>
                <c:pt idx="369">
                  <c:v>44255</c:v>
                </c:pt>
                <c:pt idx="370">
                  <c:v>44256</c:v>
                </c:pt>
                <c:pt idx="371">
                  <c:v>44257</c:v>
                </c:pt>
                <c:pt idx="372">
                  <c:v>44258</c:v>
                </c:pt>
                <c:pt idx="373">
                  <c:v>44259</c:v>
                </c:pt>
                <c:pt idx="374">
                  <c:v>44260</c:v>
                </c:pt>
                <c:pt idx="375">
                  <c:v>44261</c:v>
                </c:pt>
                <c:pt idx="376">
                  <c:v>44262</c:v>
                </c:pt>
                <c:pt idx="377">
                  <c:v>44263</c:v>
                </c:pt>
                <c:pt idx="378">
                  <c:v>44264</c:v>
                </c:pt>
                <c:pt idx="379">
                  <c:v>44265</c:v>
                </c:pt>
                <c:pt idx="380">
                  <c:v>44266</c:v>
                </c:pt>
                <c:pt idx="381">
                  <c:v>44267</c:v>
                </c:pt>
                <c:pt idx="382">
                  <c:v>44268</c:v>
                </c:pt>
                <c:pt idx="383">
                  <c:v>44269</c:v>
                </c:pt>
                <c:pt idx="384">
                  <c:v>44270</c:v>
                </c:pt>
                <c:pt idx="385">
                  <c:v>44271</c:v>
                </c:pt>
                <c:pt idx="386">
                  <c:v>44272</c:v>
                </c:pt>
                <c:pt idx="387">
                  <c:v>44273</c:v>
                </c:pt>
                <c:pt idx="388">
                  <c:v>44274</c:v>
                </c:pt>
                <c:pt idx="389">
                  <c:v>44275</c:v>
                </c:pt>
                <c:pt idx="390">
                  <c:v>44276</c:v>
                </c:pt>
                <c:pt idx="391">
                  <c:v>44277</c:v>
                </c:pt>
                <c:pt idx="392">
                  <c:v>44278</c:v>
                </c:pt>
                <c:pt idx="393">
                  <c:v>44279</c:v>
                </c:pt>
                <c:pt idx="394">
                  <c:v>44280</c:v>
                </c:pt>
                <c:pt idx="395">
                  <c:v>44281</c:v>
                </c:pt>
                <c:pt idx="396">
                  <c:v>44282</c:v>
                </c:pt>
                <c:pt idx="397">
                  <c:v>44283</c:v>
                </c:pt>
                <c:pt idx="398">
                  <c:v>44284</c:v>
                </c:pt>
                <c:pt idx="399">
                  <c:v>44285</c:v>
                </c:pt>
                <c:pt idx="400">
                  <c:v>44286</c:v>
                </c:pt>
                <c:pt idx="401">
                  <c:v>44287</c:v>
                </c:pt>
                <c:pt idx="402">
                  <c:v>44288</c:v>
                </c:pt>
                <c:pt idx="403">
                  <c:v>44289</c:v>
                </c:pt>
                <c:pt idx="404">
                  <c:v>44290</c:v>
                </c:pt>
                <c:pt idx="405">
                  <c:v>44291</c:v>
                </c:pt>
                <c:pt idx="406">
                  <c:v>44292</c:v>
                </c:pt>
                <c:pt idx="407">
                  <c:v>44293</c:v>
                </c:pt>
                <c:pt idx="408">
                  <c:v>44294</c:v>
                </c:pt>
                <c:pt idx="409">
                  <c:v>44295</c:v>
                </c:pt>
                <c:pt idx="410">
                  <c:v>44296</c:v>
                </c:pt>
                <c:pt idx="411">
                  <c:v>44297</c:v>
                </c:pt>
                <c:pt idx="412">
                  <c:v>44298</c:v>
                </c:pt>
                <c:pt idx="413">
                  <c:v>44299</c:v>
                </c:pt>
                <c:pt idx="414">
                  <c:v>44300</c:v>
                </c:pt>
                <c:pt idx="415">
                  <c:v>44301</c:v>
                </c:pt>
                <c:pt idx="416">
                  <c:v>44302</c:v>
                </c:pt>
                <c:pt idx="417">
                  <c:v>44303</c:v>
                </c:pt>
                <c:pt idx="418">
                  <c:v>44304</c:v>
                </c:pt>
                <c:pt idx="419">
                  <c:v>44305</c:v>
                </c:pt>
                <c:pt idx="420">
                  <c:v>44306</c:v>
                </c:pt>
                <c:pt idx="421">
                  <c:v>44307</c:v>
                </c:pt>
                <c:pt idx="422">
                  <c:v>44308</c:v>
                </c:pt>
                <c:pt idx="423">
                  <c:v>44309</c:v>
                </c:pt>
                <c:pt idx="424">
                  <c:v>44310</c:v>
                </c:pt>
                <c:pt idx="425">
                  <c:v>44311</c:v>
                </c:pt>
                <c:pt idx="426">
                  <c:v>44312</c:v>
                </c:pt>
                <c:pt idx="427">
                  <c:v>44313</c:v>
                </c:pt>
                <c:pt idx="428">
                  <c:v>44314</c:v>
                </c:pt>
                <c:pt idx="429">
                  <c:v>44315</c:v>
                </c:pt>
                <c:pt idx="430">
                  <c:v>44316</c:v>
                </c:pt>
                <c:pt idx="431">
                  <c:v>44317</c:v>
                </c:pt>
                <c:pt idx="432">
                  <c:v>44318</c:v>
                </c:pt>
                <c:pt idx="433">
                  <c:v>44319</c:v>
                </c:pt>
                <c:pt idx="434">
                  <c:v>44320</c:v>
                </c:pt>
                <c:pt idx="435">
                  <c:v>44321</c:v>
                </c:pt>
                <c:pt idx="436">
                  <c:v>44322</c:v>
                </c:pt>
                <c:pt idx="437">
                  <c:v>44323</c:v>
                </c:pt>
                <c:pt idx="438">
                  <c:v>44324</c:v>
                </c:pt>
                <c:pt idx="439">
                  <c:v>44325</c:v>
                </c:pt>
                <c:pt idx="440">
                  <c:v>44326</c:v>
                </c:pt>
                <c:pt idx="441">
                  <c:v>44327</c:v>
                </c:pt>
                <c:pt idx="442">
                  <c:v>44328</c:v>
                </c:pt>
                <c:pt idx="443">
                  <c:v>44329</c:v>
                </c:pt>
                <c:pt idx="444">
                  <c:v>44330</c:v>
                </c:pt>
                <c:pt idx="445">
                  <c:v>44331</c:v>
                </c:pt>
                <c:pt idx="446">
                  <c:v>44332</c:v>
                </c:pt>
                <c:pt idx="447">
                  <c:v>44333</c:v>
                </c:pt>
                <c:pt idx="448">
                  <c:v>44334</c:v>
                </c:pt>
                <c:pt idx="449">
                  <c:v>44335</c:v>
                </c:pt>
                <c:pt idx="450">
                  <c:v>44336</c:v>
                </c:pt>
                <c:pt idx="451">
                  <c:v>44337</c:v>
                </c:pt>
                <c:pt idx="452">
                  <c:v>44338</c:v>
                </c:pt>
                <c:pt idx="453">
                  <c:v>44339</c:v>
                </c:pt>
                <c:pt idx="454">
                  <c:v>44340</c:v>
                </c:pt>
                <c:pt idx="455">
                  <c:v>44341</c:v>
                </c:pt>
                <c:pt idx="456">
                  <c:v>44342</c:v>
                </c:pt>
                <c:pt idx="457">
                  <c:v>44343</c:v>
                </c:pt>
                <c:pt idx="458">
                  <c:v>44344</c:v>
                </c:pt>
                <c:pt idx="459">
                  <c:v>44345</c:v>
                </c:pt>
                <c:pt idx="460">
                  <c:v>44346</c:v>
                </c:pt>
                <c:pt idx="461">
                  <c:v>44347</c:v>
                </c:pt>
                <c:pt idx="462">
                  <c:v>44348</c:v>
                </c:pt>
                <c:pt idx="463">
                  <c:v>44349</c:v>
                </c:pt>
                <c:pt idx="464">
                  <c:v>44350</c:v>
                </c:pt>
                <c:pt idx="465">
                  <c:v>44351</c:v>
                </c:pt>
                <c:pt idx="466">
                  <c:v>44352</c:v>
                </c:pt>
                <c:pt idx="467">
                  <c:v>44353</c:v>
                </c:pt>
                <c:pt idx="468">
                  <c:v>44354</c:v>
                </c:pt>
                <c:pt idx="469">
                  <c:v>44355</c:v>
                </c:pt>
                <c:pt idx="470">
                  <c:v>44356</c:v>
                </c:pt>
                <c:pt idx="471">
                  <c:v>44357</c:v>
                </c:pt>
                <c:pt idx="472">
                  <c:v>44358</c:v>
                </c:pt>
                <c:pt idx="473">
                  <c:v>44359</c:v>
                </c:pt>
                <c:pt idx="474">
                  <c:v>44360</c:v>
                </c:pt>
                <c:pt idx="475">
                  <c:v>44361</c:v>
                </c:pt>
                <c:pt idx="476">
                  <c:v>44362</c:v>
                </c:pt>
                <c:pt idx="477">
                  <c:v>44363</c:v>
                </c:pt>
                <c:pt idx="478">
                  <c:v>44364</c:v>
                </c:pt>
                <c:pt idx="479">
                  <c:v>44365</c:v>
                </c:pt>
                <c:pt idx="480">
                  <c:v>44366</c:v>
                </c:pt>
                <c:pt idx="481">
                  <c:v>44367</c:v>
                </c:pt>
                <c:pt idx="482">
                  <c:v>44368</c:v>
                </c:pt>
                <c:pt idx="483">
                  <c:v>44369</c:v>
                </c:pt>
                <c:pt idx="484">
                  <c:v>44370</c:v>
                </c:pt>
                <c:pt idx="485">
                  <c:v>44371</c:v>
                </c:pt>
                <c:pt idx="486">
                  <c:v>44372</c:v>
                </c:pt>
                <c:pt idx="487">
                  <c:v>44373</c:v>
                </c:pt>
                <c:pt idx="488">
                  <c:v>44374</c:v>
                </c:pt>
                <c:pt idx="489">
                  <c:v>44375</c:v>
                </c:pt>
                <c:pt idx="490">
                  <c:v>44376</c:v>
                </c:pt>
                <c:pt idx="491">
                  <c:v>44377</c:v>
                </c:pt>
                <c:pt idx="492">
                  <c:v>44378</c:v>
                </c:pt>
                <c:pt idx="493">
                  <c:v>44379</c:v>
                </c:pt>
                <c:pt idx="494">
                  <c:v>44380</c:v>
                </c:pt>
                <c:pt idx="495">
                  <c:v>44381</c:v>
                </c:pt>
                <c:pt idx="496">
                  <c:v>44382</c:v>
                </c:pt>
                <c:pt idx="497">
                  <c:v>44383</c:v>
                </c:pt>
                <c:pt idx="498">
                  <c:v>44384</c:v>
                </c:pt>
                <c:pt idx="499">
                  <c:v>44385</c:v>
                </c:pt>
                <c:pt idx="500">
                  <c:v>44386</c:v>
                </c:pt>
                <c:pt idx="501">
                  <c:v>44387</c:v>
                </c:pt>
                <c:pt idx="502">
                  <c:v>44388</c:v>
                </c:pt>
                <c:pt idx="503">
                  <c:v>44389</c:v>
                </c:pt>
                <c:pt idx="504">
                  <c:v>44390</c:v>
                </c:pt>
                <c:pt idx="505">
                  <c:v>44391</c:v>
                </c:pt>
                <c:pt idx="506">
                  <c:v>44392</c:v>
                </c:pt>
                <c:pt idx="507">
                  <c:v>44393</c:v>
                </c:pt>
                <c:pt idx="508">
                  <c:v>44394</c:v>
                </c:pt>
                <c:pt idx="509">
                  <c:v>44395</c:v>
                </c:pt>
                <c:pt idx="510">
                  <c:v>44396</c:v>
                </c:pt>
                <c:pt idx="511">
                  <c:v>44397</c:v>
                </c:pt>
                <c:pt idx="512">
                  <c:v>44398</c:v>
                </c:pt>
                <c:pt idx="513">
                  <c:v>44399</c:v>
                </c:pt>
                <c:pt idx="514">
                  <c:v>44400</c:v>
                </c:pt>
                <c:pt idx="515">
                  <c:v>44401</c:v>
                </c:pt>
                <c:pt idx="516">
                  <c:v>44402</c:v>
                </c:pt>
                <c:pt idx="517">
                  <c:v>44403</c:v>
                </c:pt>
                <c:pt idx="518">
                  <c:v>44404</c:v>
                </c:pt>
                <c:pt idx="519">
                  <c:v>44405</c:v>
                </c:pt>
                <c:pt idx="520">
                  <c:v>44406</c:v>
                </c:pt>
                <c:pt idx="521">
                  <c:v>44407</c:v>
                </c:pt>
                <c:pt idx="522">
                  <c:v>44408</c:v>
                </c:pt>
              </c:numCache>
            </c:numRef>
          </c:cat>
          <c:val>
            <c:numRef>
              <c:f>casos_diagnostico_ccaa!$C$2:$C$524</c:f>
              <c:numCache>
                <c:formatCode>#,##0</c:formatCode>
                <c:ptCount val="52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319.85714285714283</c:v>
                </c:pt>
                <c:pt idx="15">
                  <c:v>428.85714285714283</c:v>
                </c:pt>
                <c:pt idx="16">
                  <c:v>532.28571428571433</c:v>
                </c:pt>
                <c:pt idx="17">
                  <c:v>648.85714285714289</c:v>
                </c:pt>
                <c:pt idx="18">
                  <c:v>750</c:v>
                </c:pt>
                <c:pt idx="19">
                  <c:v>830.28571428571433</c:v>
                </c:pt>
                <c:pt idx="20">
                  <c:v>940.71428571428567</c:v>
                </c:pt>
                <c:pt idx="21">
                  <c:v>1122.5714285714287</c:v>
                </c:pt>
                <c:pt idx="22">
                  <c:v>1265.8571428571429</c:v>
                </c:pt>
                <c:pt idx="23">
                  <c:v>1449.4285714285713</c:v>
                </c:pt>
                <c:pt idx="24">
                  <c:v>1650.7142857142858</c:v>
                </c:pt>
                <c:pt idx="25">
                  <c:v>1763.1428571428571</c:v>
                </c:pt>
                <c:pt idx="26">
                  <c:v>1865.5714285714287</c:v>
                </c:pt>
                <c:pt idx="27">
                  <c:v>2076.5714285714284</c:v>
                </c:pt>
                <c:pt idx="28">
                  <c:v>2212.1428571428573</c:v>
                </c:pt>
                <c:pt idx="29">
                  <c:v>2393.7142857142858</c:v>
                </c:pt>
                <c:pt idx="30">
                  <c:v>2590.5714285714284</c:v>
                </c:pt>
                <c:pt idx="31">
                  <c:v>2600</c:v>
                </c:pt>
                <c:pt idx="32">
                  <c:v>2506.7142857142858</c:v>
                </c:pt>
                <c:pt idx="33">
                  <c:v>2412.2857142857142</c:v>
                </c:pt>
                <c:pt idx="34">
                  <c:v>2394.8571428571427</c:v>
                </c:pt>
                <c:pt idx="35">
                  <c:v>2247.1428571428573</c:v>
                </c:pt>
                <c:pt idx="36">
                  <c:v>2077.4285714285716</c:v>
                </c:pt>
                <c:pt idx="37">
                  <c:v>1854.7142857142858</c:v>
                </c:pt>
                <c:pt idx="38">
                  <c:v>1768.5714285714287</c:v>
                </c:pt>
                <c:pt idx="39">
                  <c:v>1749.1428571428571</c:v>
                </c:pt>
                <c:pt idx="40">
                  <c:v>1702.8571428571429</c:v>
                </c:pt>
                <c:pt idx="41">
                  <c:v>1572</c:v>
                </c:pt>
                <c:pt idx="42">
                  <c:v>1522.1428571428571</c:v>
                </c:pt>
                <c:pt idx="43">
                  <c:v>1478.1428571428571</c:v>
                </c:pt>
                <c:pt idx="44">
                  <c:v>1358</c:v>
                </c:pt>
                <c:pt idx="45">
                  <c:v>1230.7142857142858</c:v>
                </c:pt>
                <c:pt idx="46">
                  <c:v>1184.1428571428571</c:v>
                </c:pt>
                <c:pt idx="47">
                  <c:v>1159.4285714285713</c:v>
                </c:pt>
                <c:pt idx="48">
                  <c:v>1082.7142857142858</c:v>
                </c:pt>
                <c:pt idx="49">
                  <c:v>1050.1428571428571</c:v>
                </c:pt>
                <c:pt idx="50">
                  <c:v>985.71428571428567</c:v>
                </c:pt>
                <c:pt idx="51">
                  <c:v>978.85714285714289</c:v>
                </c:pt>
                <c:pt idx="52">
                  <c:v>989.28571428571433</c:v>
                </c:pt>
                <c:pt idx="53">
                  <c:v>987.28571428571433</c:v>
                </c:pt>
                <c:pt idx="54">
                  <c:v>967.42857142857144</c:v>
                </c:pt>
                <c:pt idx="55">
                  <c:v>918.85714285714289</c:v>
                </c:pt>
                <c:pt idx="56">
                  <c:v>856.71428571428567</c:v>
                </c:pt>
                <c:pt idx="57">
                  <c:v>834.14285714285711</c:v>
                </c:pt>
                <c:pt idx="58">
                  <c:v>791.85714285714289</c:v>
                </c:pt>
                <c:pt idx="59">
                  <c:v>774.14285714285711</c:v>
                </c:pt>
                <c:pt idx="60">
                  <c:v>745.57142857142856</c:v>
                </c:pt>
                <c:pt idx="61">
                  <c:v>738.71428571428567</c:v>
                </c:pt>
                <c:pt idx="62">
                  <c:v>754.71428571428567</c:v>
                </c:pt>
                <c:pt idx="63">
                  <c:v>757</c:v>
                </c:pt>
                <c:pt idx="64">
                  <c:v>742.85714285714289</c:v>
                </c:pt>
                <c:pt idx="65">
                  <c:v>733.71428571428567</c:v>
                </c:pt>
                <c:pt idx="66">
                  <c:v>640.71428571428567</c:v>
                </c:pt>
                <c:pt idx="67">
                  <c:v>610.57142857142856</c:v>
                </c:pt>
                <c:pt idx="68">
                  <c:v>607.71428571428567</c:v>
                </c:pt>
                <c:pt idx="69">
                  <c:v>578</c:v>
                </c:pt>
                <c:pt idx="70">
                  <c:v>555.14285714285711</c:v>
                </c:pt>
                <c:pt idx="71">
                  <c:v>531.85714285714289</c:v>
                </c:pt>
                <c:pt idx="72">
                  <c:v>521</c:v>
                </c:pt>
                <c:pt idx="73">
                  <c:v>567.85714285714289</c:v>
                </c:pt>
                <c:pt idx="74">
                  <c:v>565.85714285714289</c:v>
                </c:pt>
                <c:pt idx="75">
                  <c:v>556.57142857142856</c:v>
                </c:pt>
                <c:pt idx="76">
                  <c:v>540.57142857142856</c:v>
                </c:pt>
                <c:pt idx="77">
                  <c:v>517.71428571428567</c:v>
                </c:pt>
                <c:pt idx="78">
                  <c:v>506.57142857142856</c:v>
                </c:pt>
                <c:pt idx="79">
                  <c:v>518.85714285714289</c:v>
                </c:pt>
                <c:pt idx="80">
                  <c:v>488.71428571428572</c:v>
                </c:pt>
                <c:pt idx="81">
                  <c:v>477.42857142857144</c:v>
                </c:pt>
                <c:pt idx="82">
                  <c:v>477</c:v>
                </c:pt>
                <c:pt idx="83">
                  <c:v>454.85714285714283</c:v>
                </c:pt>
                <c:pt idx="84">
                  <c:v>448</c:v>
                </c:pt>
                <c:pt idx="85">
                  <c:v>444.14285714285717</c:v>
                </c:pt>
                <c:pt idx="86">
                  <c:v>406.57142857142856</c:v>
                </c:pt>
                <c:pt idx="87">
                  <c:v>426.28571428571428</c:v>
                </c:pt>
                <c:pt idx="88">
                  <c:v>434.85714285714283</c:v>
                </c:pt>
                <c:pt idx="89">
                  <c:v>431.28571428571428</c:v>
                </c:pt>
                <c:pt idx="90">
                  <c:v>416</c:v>
                </c:pt>
                <c:pt idx="91">
                  <c:v>423.14285714285717</c:v>
                </c:pt>
                <c:pt idx="92">
                  <c:v>418.85714285714283</c:v>
                </c:pt>
                <c:pt idx="93">
                  <c:v>438</c:v>
                </c:pt>
                <c:pt idx="94">
                  <c:v>439</c:v>
                </c:pt>
                <c:pt idx="95">
                  <c:v>444.14285714285717</c:v>
                </c:pt>
                <c:pt idx="96">
                  <c:v>451.42857142857144</c:v>
                </c:pt>
                <c:pt idx="97">
                  <c:v>459.42857142857144</c:v>
                </c:pt>
                <c:pt idx="98">
                  <c:v>457</c:v>
                </c:pt>
                <c:pt idx="99">
                  <c:v>459.42857142857144</c:v>
                </c:pt>
                <c:pt idx="100">
                  <c:v>451.42857142857144</c:v>
                </c:pt>
                <c:pt idx="101">
                  <c:v>450.57142857142856</c:v>
                </c:pt>
                <c:pt idx="102">
                  <c:v>456.57142857142856</c:v>
                </c:pt>
                <c:pt idx="103">
                  <c:v>446.57142857142856</c:v>
                </c:pt>
                <c:pt idx="104">
                  <c:v>437.42857142857144</c:v>
                </c:pt>
                <c:pt idx="105">
                  <c:v>413.28571428571428</c:v>
                </c:pt>
                <c:pt idx="106">
                  <c:v>387.57142857142856</c:v>
                </c:pt>
                <c:pt idx="107">
                  <c:v>380.42857142857144</c:v>
                </c:pt>
                <c:pt idx="108">
                  <c:v>378.57142857142856</c:v>
                </c:pt>
                <c:pt idx="109">
                  <c:v>367.14285714285717</c:v>
                </c:pt>
                <c:pt idx="110">
                  <c:v>363.28571428571428</c:v>
                </c:pt>
                <c:pt idx="111">
                  <c:v>370.71428571428572</c:v>
                </c:pt>
                <c:pt idx="112">
                  <c:v>368.71428571428572</c:v>
                </c:pt>
                <c:pt idx="113">
                  <c:v>366.14285714285717</c:v>
                </c:pt>
                <c:pt idx="114">
                  <c:v>367.14285714285717</c:v>
                </c:pt>
                <c:pt idx="115">
                  <c:v>365.71428571428572</c:v>
                </c:pt>
                <c:pt idx="116">
                  <c:v>365</c:v>
                </c:pt>
                <c:pt idx="117">
                  <c:v>369.57142857142856</c:v>
                </c:pt>
                <c:pt idx="118">
                  <c:v>339.85714285714283</c:v>
                </c:pt>
                <c:pt idx="119">
                  <c:v>338</c:v>
                </c:pt>
                <c:pt idx="120">
                  <c:v>340.71428571428572</c:v>
                </c:pt>
                <c:pt idx="121">
                  <c:v>330</c:v>
                </c:pt>
                <c:pt idx="122">
                  <c:v>318</c:v>
                </c:pt>
                <c:pt idx="123">
                  <c:v>317.71428571428572</c:v>
                </c:pt>
                <c:pt idx="124">
                  <c:v>314.71428571428572</c:v>
                </c:pt>
                <c:pt idx="125">
                  <c:v>315.71428571428572</c:v>
                </c:pt>
                <c:pt idx="126">
                  <c:v>315.28571428571428</c:v>
                </c:pt>
                <c:pt idx="127">
                  <c:v>299.57142857142856</c:v>
                </c:pt>
                <c:pt idx="128">
                  <c:v>286.71428571428572</c:v>
                </c:pt>
                <c:pt idx="129">
                  <c:v>279.57142857142856</c:v>
                </c:pt>
                <c:pt idx="130">
                  <c:v>280.71428571428572</c:v>
                </c:pt>
                <c:pt idx="131">
                  <c:v>281.14285714285717</c:v>
                </c:pt>
                <c:pt idx="132">
                  <c:v>275.42857142857144</c:v>
                </c:pt>
                <c:pt idx="133">
                  <c:v>269.14285714285717</c:v>
                </c:pt>
                <c:pt idx="134">
                  <c:v>267.28571428571428</c:v>
                </c:pt>
                <c:pt idx="135">
                  <c:v>265.42857142857144</c:v>
                </c:pt>
                <c:pt idx="136">
                  <c:v>274.85714285714283</c:v>
                </c:pt>
                <c:pt idx="137">
                  <c:v>271.28571428571428</c:v>
                </c:pt>
                <c:pt idx="138">
                  <c:v>272.28571428571428</c:v>
                </c:pt>
                <c:pt idx="139">
                  <c:v>277.71428571428572</c:v>
                </c:pt>
                <c:pt idx="140">
                  <c:v>289.85714285714283</c:v>
                </c:pt>
                <c:pt idx="141">
                  <c:v>299.28571428571428</c:v>
                </c:pt>
                <c:pt idx="142">
                  <c:v>301</c:v>
                </c:pt>
                <c:pt idx="143">
                  <c:v>306.57142857142856</c:v>
                </c:pt>
                <c:pt idx="144">
                  <c:v>309.42857142857144</c:v>
                </c:pt>
                <c:pt idx="145">
                  <c:v>311.28571428571428</c:v>
                </c:pt>
                <c:pt idx="146">
                  <c:v>319.42857142857144</c:v>
                </c:pt>
                <c:pt idx="147">
                  <c:v>324.85714285714283</c:v>
                </c:pt>
                <c:pt idx="148">
                  <c:v>335.57142857142856</c:v>
                </c:pt>
                <c:pt idx="149">
                  <c:v>362.14285714285717</c:v>
                </c:pt>
                <c:pt idx="150">
                  <c:v>401</c:v>
                </c:pt>
                <c:pt idx="151">
                  <c:v>415.57142857142856</c:v>
                </c:pt>
                <c:pt idx="152">
                  <c:v>424.71428571428572</c:v>
                </c:pt>
                <c:pt idx="153">
                  <c:v>444.57142857142856</c:v>
                </c:pt>
                <c:pt idx="154">
                  <c:v>495.42857142857144</c:v>
                </c:pt>
                <c:pt idx="155">
                  <c:v>545.42857142857144</c:v>
                </c:pt>
                <c:pt idx="156">
                  <c:v>613.57142857142856</c:v>
                </c:pt>
                <c:pt idx="157">
                  <c:v>701.85714285714289</c:v>
                </c:pt>
                <c:pt idx="158">
                  <c:v>723.57142857142856</c:v>
                </c:pt>
                <c:pt idx="159">
                  <c:v>734.71428571428567</c:v>
                </c:pt>
                <c:pt idx="160">
                  <c:v>774.57142857142856</c:v>
                </c:pt>
                <c:pt idx="161">
                  <c:v>869.57142857142856</c:v>
                </c:pt>
                <c:pt idx="162">
                  <c:v>950.71428571428567</c:v>
                </c:pt>
                <c:pt idx="163">
                  <c:v>1029.4285714285713</c:v>
                </c:pt>
                <c:pt idx="164">
                  <c:v>1130.5714285714287</c:v>
                </c:pt>
                <c:pt idx="165">
                  <c:v>1161.5714285714287</c:v>
                </c:pt>
                <c:pt idx="166">
                  <c:v>1184.2857142857142</c:v>
                </c:pt>
                <c:pt idx="167">
                  <c:v>1212.5714285714287</c:v>
                </c:pt>
                <c:pt idx="168">
                  <c:v>1355.5714285714287</c:v>
                </c:pt>
                <c:pt idx="169">
                  <c:v>1478</c:v>
                </c:pt>
                <c:pt idx="170">
                  <c:v>1615</c:v>
                </c:pt>
                <c:pt idx="171">
                  <c:v>1793</c:v>
                </c:pt>
                <c:pt idx="172">
                  <c:v>1836.2857142857142</c:v>
                </c:pt>
                <c:pt idx="173">
                  <c:v>1856.1428571428571</c:v>
                </c:pt>
                <c:pt idx="174">
                  <c:v>1911.4285714285713</c:v>
                </c:pt>
                <c:pt idx="175">
                  <c:v>2062</c:v>
                </c:pt>
                <c:pt idx="176">
                  <c:v>2227</c:v>
                </c:pt>
                <c:pt idx="177">
                  <c:v>2337</c:v>
                </c:pt>
                <c:pt idx="178">
                  <c:v>2523</c:v>
                </c:pt>
                <c:pt idx="179">
                  <c:v>2579.2857142857142</c:v>
                </c:pt>
                <c:pt idx="180">
                  <c:v>2600.7142857142858</c:v>
                </c:pt>
                <c:pt idx="181">
                  <c:v>2623.7142857142858</c:v>
                </c:pt>
                <c:pt idx="182">
                  <c:v>2718.1428571428573</c:v>
                </c:pt>
                <c:pt idx="183">
                  <c:v>2757.5714285714284</c:v>
                </c:pt>
                <c:pt idx="184">
                  <c:v>2796.7142857142858</c:v>
                </c:pt>
                <c:pt idx="185">
                  <c:v>2805.5714285714284</c:v>
                </c:pt>
                <c:pt idx="186">
                  <c:v>2787.4285714285716</c:v>
                </c:pt>
                <c:pt idx="187">
                  <c:v>2829</c:v>
                </c:pt>
                <c:pt idx="188">
                  <c:v>2850.1428571428573</c:v>
                </c:pt>
                <c:pt idx="189">
                  <c:v>2850.5714285714284</c:v>
                </c:pt>
                <c:pt idx="190">
                  <c:v>2872.7142857142858</c:v>
                </c:pt>
                <c:pt idx="191">
                  <c:v>2906.4285714285716</c:v>
                </c:pt>
                <c:pt idx="192">
                  <c:v>2972</c:v>
                </c:pt>
                <c:pt idx="193">
                  <c:v>3039.4285714285716</c:v>
                </c:pt>
                <c:pt idx="194">
                  <c:v>3053</c:v>
                </c:pt>
                <c:pt idx="195">
                  <c:v>3092.2857142857142</c:v>
                </c:pt>
                <c:pt idx="196">
                  <c:v>3192.4285714285716</c:v>
                </c:pt>
                <c:pt idx="197">
                  <c:v>3347.8571428571427</c:v>
                </c:pt>
                <c:pt idx="198">
                  <c:v>3473.1428571428573</c:v>
                </c:pt>
                <c:pt idx="199">
                  <c:v>3627.8571428571427</c:v>
                </c:pt>
                <c:pt idx="200">
                  <c:v>3683.5714285714284</c:v>
                </c:pt>
                <c:pt idx="201">
                  <c:v>3738.4285714285716</c:v>
                </c:pt>
                <c:pt idx="202">
                  <c:v>3807.1428571428573</c:v>
                </c:pt>
                <c:pt idx="203">
                  <c:v>3959.7142857142858</c:v>
                </c:pt>
                <c:pt idx="204">
                  <c:v>4049.4285714285716</c:v>
                </c:pt>
                <c:pt idx="205">
                  <c:v>4152.4285714285716</c:v>
                </c:pt>
                <c:pt idx="206">
                  <c:v>4290.8571428571431</c:v>
                </c:pt>
                <c:pt idx="207">
                  <c:v>4248.4285714285716</c:v>
                </c:pt>
                <c:pt idx="208">
                  <c:v>4196.5714285714284</c:v>
                </c:pt>
                <c:pt idx="209">
                  <c:v>4182.1428571428569</c:v>
                </c:pt>
                <c:pt idx="210">
                  <c:v>4061</c:v>
                </c:pt>
                <c:pt idx="211">
                  <c:v>3945.7142857142858</c:v>
                </c:pt>
                <c:pt idx="212">
                  <c:v>3805.8571428571427</c:v>
                </c:pt>
                <c:pt idx="213">
                  <c:v>3546.1428571428573</c:v>
                </c:pt>
                <c:pt idx="214">
                  <c:v>3497</c:v>
                </c:pt>
                <c:pt idx="215">
                  <c:v>3469.8571428571427</c:v>
                </c:pt>
                <c:pt idx="216">
                  <c:v>3401.7142857142858</c:v>
                </c:pt>
                <c:pt idx="217">
                  <c:v>3268.1428571428573</c:v>
                </c:pt>
                <c:pt idx="218">
                  <c:v>3101.1428571428573</c:v>
                </c:pt>
                <c:pt idx="219">
                  <c:v>2912.8571428571427</c:v>
                </c:pt>
                <c:pt idx="220">
                  <c:v>2680.8571428571427</c:v>
                </c:pt>
                <c:pt idx="221">
                  <c:v>2615.5714285714284</c:v>
                </c:pt>
                <c:pt idx="222">
                  <c:v>2552.5714285714284</c:v>
                </c:pt>
                <c:pt idx="223">
                  <c:v>2607.8571428571427</c:v>
                </c:pt>
                <c:pt idx="224">
                  <c:v>2459</c:v>
                </c:pt>
                <c:pt idx="225">
                  <c:v>2368</c:v>
                </c:pt>
                <c:pt idx="226">
                  <c:v>2329</c:v>
                </c:pt>
                <c:pt idx="227">
                  <c:v>2213.7142857142858</c:v>
                </c:pt>
                <c:pt idx="228">
                  <c:v>2168.2857142857142</c:v>
                </c:pt>
                <c:pt idx="229">
                  <c:v>2181.4285714285716</c:v>
                </c:pt>
                <c:pt idx="230">
                  <c:v>1947</c:v>
                </c:pt>
                <c:pt idx="231">
                  <c:v>1877</c:v>
                </c:pt>
                <c:pt idx="232">
                  <c:v>1862.7142857142858</c:v>
                </c:pt>
                <c:pt idx="233">
                  <c:v>1832.4285714285713</c:v>
                </c:pt>
                <c:pt idx="234">
                  <c:v>1805.7142857142858</c:v>
                </c:pt>
                <c:pt idx="235">
                  <c:v>1808.7142857142858</c:v>
                </c:pt>
                <c:pt idx="236">
                  <c:v>1802</c:v>
                </c:pt>
                <c:pt idx="237">
                  <c:v>2058.7142857142858</c:v>
                </c:pt>
                <c:pt idx="238">
                  <c:v>2051.5714285714284</c:v>
                </c:pt>
                <c:pt idx="239">
                  <c:v>1999.5714285714287</c:v>
                </c:pt>
                <c:pt idx="240">
                  <c:v>1953.1428571428571</c:v>
                </c:pt>
                <c:pt idx="241">
                  <c:v>1907.1428571428571</c:v>
                </c:pt>
                <c:pt idx="242">
                  <c:v>1895.1428571428571</c:v>
                </c:pt>
                <c:pt idx="243">
                  <c:v>1897</c:v>
                </c:pt>
                <c:pt idx="244">
                  <c:v>1863.7142857142858</c:v>
                </c:pt>
                <c:pt idx="245">
                  <c:v>1808.5714285714287</c:v>
                </c:pt>
                <c:pt idx="246">
                  <c:v>1747.8571428571429</c:v>
                </c:pt>
                <c:pt idx="247">
                  <c:v>1717.4285714285713</c:v>
                </c:pt>
                <c:pt idx="248">
                  <c:v>1682</c:v>
                </c:pt>
                <c:pt idx="249">
                  <c:v>1675.5714285714287</c:v>
                </c:pt>
                <c:pt idx="250">
                  <c:v>1670</c:v>
                </c:pt>
                <c:pt idx="251">
                  <c:v>1448.8571428571429</c:v>
                </c:pt>
                <c:pt idx="252">
                  <c:v>1428.8571428571429</c:v>
                </c:pt>
                <c:pt idx="253">
                  <c:v>1430.8571428571429</c:v>
                </c:pt>
                <c:pt idx="254">
                  <c:v>1398.5714285714287</c:v>
                </c:pt>
                <c:pt idx="255">
                  <c:v>1367.2857142857142</c:v>
                </c:pt>
                <c:pt idx="256">
                  <c:v>1369.2857142857142</c:v>
                </c:pt>
                <c:pt idx="257">
                  <c:v>1360.1428571428571</c:v>
                </c:pt>
                <c:pt idx="258">
                  <c:v>1423.2857142857142</c:v>
                </c:pt>
                <c:pt idx="259">
                  <c:v>1370.4285714285713</c:v>
                </c:pt>
                <c:pt idx="260">
                  <c:v>1313.8571428571429</c:v>
                </c:pt>
                <c:pt idx="261">
                  <c:v>1271.1428571428571</c:v>
                </c:pt>
                <c:pt idx="262">
                  <c:v>1210.5714285714287</c:v>
                </c:pt>
                <c:pt idx="263">
                  <c:v>1188.1428571428571</c:v>
                </c:pt>
                <c:pt idx="264">
                  <c:v>1175</c:v>
                </c:pt>
                <c:pt idx="265">
                  <c:v>1209.2857142857142</c:v>
                </c:pt>
                <c:pt idx="266">
                  <c:v>1156.5714285714287</c:v>
                </c:pt>
                <c:pt idx="267">
                  <c:v>1101.7142857142858</c:v>
                </c:pt>
                <c:pt idx="268">
                  <c:v>1039</c:v>
                </c:pt>
                <c:pt idx="269">
                  <c:v>986.57142857142856</c:v>
                </c:pt>
                <c:pt idx="270">
                  <c:v>974.85714285714289</c:v>
                </c:pt>
                <c:pt idx="271">
                  <c:v>957.28571428571433</c:v>
                </c:pt>
                <c:pt idx="272">
                  <c:v>925.57142857142856</c:v>
                </c:pt>
                <c:pt idx="273">
                  <c:v>881.71428571428567</c:v>
                </c:pt>
                <c:pt idx="274">
                  <c:v>850.57142857142856</c:v>
                </c:pt>
                <c:pt idx="275">
                  <c:v>832.14285714285711</c:v>
                </c:pt>
                <c:pt idx="276">
                  <c:v>821.42857142857144</c:v>
                </c:pt>
                <c:pt idx="277">
                  <c:v>819.14285714285711</c:v>
                </c:pt>
                <c:pt idx="278">
                  <c:v>815.71428571428567</c:v>
                </c:pt>
                <c:pt idx="279">
                  <c:v>805.85714285714289</c:v>
                </c:pt>
                <c:pt idx="280">
                  <c:v>811.85714285714289</c:v>
                </c:pt>
                <c:pt idx="281">
                  <c:v>823.71428571428567</c:v>
                </c:pt>
                <c:pt idx="282">
                  <c:v>829.14285714285711</c:v>
                </c:pt>
                <c:pt idx="283">
                  <c:v>813.85714285714289</c:v>
                </c:pt>
                <c:pt idx="284">
                  <c:v>813.14285714285711</c:v>
                </c:pt>
                <c:pt idx="285">
                  <c:v>824.42857142857144</c:v>
                </c:pt>
                <c:pt idx="286">
                  <c:v>740.85714285714289</c:v>
                </c:pt>
                <c:pt idx="287">
                  <c:v>631.28571428571433</c:v>
                </c:pt>
                <c:pt idx="288">
                  <c:v>658.85714285714289</c:v>
                </c:pt>
                <c:pt idx="289">
                  <c:v>734.85714285714289</c:v>
                </c:pt>
                <c:pt idx="290">
                  <c:v>850.14285714285711</c:v>
                </c:pt>
                <c:pt idx="291">
                  <c:v>868.42857142857144</c:v>
                </c:pt>
                <c:pt idx="292">
                  <c:v>876.85714285714289</c:v>
                </c:pt>
                <c:pt idx="293">
                  <c:v>1012.2857142857143</c:v>
                </c:pt>
                <c:pt idx="294">
                  <c:v>1185.4285714285713</c:v>
                </c:pt>
                <c:pt idx="295">
                  <c:v>1222.7142857142858</c:v>
                </c:pt>
                <c:pt idx="296">
                  <c:v>1202</c:v>
                </c:pt>
                <c:pt idx="297">
                  <c:v>1161</c:v>
                </c:pt>
                <c:pt idx="298">
                  <c:v>1165.4285714285713</c:v>
                </c:pt>
                <c:pt idx="299">
                  <c:v>1171.7142857142858</c:v>
                </c:pt>
                <c:pt idx="300">
                  <c:v>1198.7142857142858</c:v>
                </c:pt>
                <c:pt idx="301">
                  <c:v>1216</c:v>
                </c:pt>
                <c:pt idx="302">
                  <c:v>1395</c:v>
                </c:pt>
                <c:pt idx="303">
                  <c:v>1334</c:v>
                </c:pt>
                <c:pt idx="304">
                  <c:v>1182.4285714285713</c:v>
                </c:pt>
                <c:pt idx="305">
                  <c:v>1242.2857142857142</c:v>
                </c:pt>
                <c:pt idx="306">
                  <c:v>1304.1428571428571</c:v>
                </c:pt>
                <c:pt idx="307">
                  <c:v>1558.1428571428571</c:v>
                </c:pt>
                <c:pt idx="308">
                  <c:v>1911.7142857142858</c:v>
                </c:pt>
                <c:pt idx="309">
                  <c:v>2194.4285714285716</c:v>
                </c:pt>
                <c:pt idx="310">
                  <c:v>2250</c:v>
                </c:pt>
                <c:pt idx="311">
                  <c:v>2281.7142857142858</c:v>
                </c:pt>
                <c:pt idx="312">
                  <c:v>2341.1428571428573</c:v>
                </c:pt>
                <c:pt idx="313">
                  <c:v>2386.7142857142858</c:v>
                </c:pt>
                <c:pt idx="314">
                  <c:v>2589</c:v>
                </c:pt>
                <c:pt idx="315">
                  <c:v>3046.7142857142858</c:v>
                </c:pt>
                <c:pt idx="316">
                  <c:v>2572.7142857142858</c:v>
                </c:pt>
                <c:pt idx="317">
                  <c:v>3042.5714285714284</c:v>
                </c:pt>
                <c:pt idx="318">
                  <c:v>3844.8571428571427</c:v>
                </c:pt>
                <c:pt idx="319">
                  <c:v>3730</c:v>
                </c:pt>
                <c:pt idx="320">
                  <c:v>3645.4285714285716</c:v>
                </c:pt>
                <c:pt idx="321">
                  <c:v>3610.8571428571427</c:v>
                </c:pt>
                <c:pt idx="322">
                  <c:v>3219.5714285714284</c:v>
                </c:pt>
                <c:pt idx="323">
                  <c:v>3794.4285714285716</c:v>
                </c:pt>
                <c:pt idx="324">
                  <c:v>3963.2857142857142</c:v>
                </c:pt>
                <c:pt idx="325">
                  <c:v>4008.5714285714284</c:v>
                </c:pt>
                <c:pt idx="326">
                  <c:v>4173.4285714285716</c:v>
                </c:pt>
                <c:pt idx="327">
                  <c:v>4277.1428571428569</c:v>
                </c:pt>
                <c:pt idx="328">
                  <c:v>4473.1428571428569</c:v>
                </c:pt>
                <c:pt idx="329">
                  <c:v>4937.1428571428569</c:v>
                </c:pt>
                <c:pt idx="330">
                  <c:v>5078.2857142857147</c:v>
                </c:pt>
                <c:pt idx="331">
                  <c:v>5112.5714285714284</c:v>
                </c:pt>
                <c:pt idx="332">
                  <c:v>5211.8571428571431</c:v>
                </c:pt>
                <c:pt idx="333">
                  <c:v>5222.2857142857147</c:v>
                </c:pt>
                <c:pt idx="334">
                  <c:v>5208.1428571428569</c:v>
                </c:pt>
                <c:pt idx="335">
                  <c:v>5184.4285714285716</c:v>
                </c:pt>
                <c:pt idx="336">
                  <c:v>5011.7142857142853</c:v>
                </c:pt>
                <c:pt idx="337">
                  <c:v>4928.7142857142853</c:v>
                </c:pt>
                <c:pt idx="338">
                  <c:v>4851.8571428571431</c:v>
                </c:pt>
                <c:pt idx="339">
                  <c:v>4675.1428571428569</c:v>
                </c:pt>
                <c:pt idx="340">
                  <c:v>4627</c:v>
                </c:pt>
                <c:pt idx="341">
                  <c:v>4591</c:v>
                </c:pt>
                <c:pt idx="342">
                  <c:v>4383.5714285714284</c:v>
                </c:pt>
                <c:pt idx="343">
                  <c:v>4160.1428571428569</c:v>
                </c:pt>
                <c:pt idx="344">
                  <c:v>3936.7142857142858</c:v>
                </c:pt>
                <c:pt idx="345">
                  <c:v>3701.7142857142858</c:v>
                </c:pt>
                <c:pt idx="346">
                  <c:v>3458.5714285714284</c:v>
                </c:pt>
                <c:pt idx="347">
                  <c:v>3398.2857142857142</c:v>
                </c:pt>
                <c:pt idx="348">
                  <c:v>3346</c:v>
                </c:pt>
                <c:pt idx="349">
                  <c:v>3162.5714285714284</c:v>
                </c:pt>
                <c:pt idx="350">
                  <c:v>2930.2857142857142</c:v>
                </c:pt>
                <c:pt idx="351">
                  <c:v>2721.2857142857142</c:v>
                </c:pt>
                <c:pt idx="352">
                  <c:v>2515.1428571428573</c:v>
                </c:pt>
                <c:pt idx="353">
                  <c:v>2284.5714285714284</c:v>
                </c:pt>
                <c:pt idx="354">
                  <c:v>2237.2857142857142</c:v>
                </c:pt>
                <c:pt idx="355">
                  <c:v>2219.7142857142858</c:v>
                </c:pt>
                <c:pt idx="356">
                  <c:v>2106.5714285714284</c:v>
                </c:pt>
                <c:pt idx="357">
                  <c:v>1948.4285714285713</c:v>
                </c:pt>
                <c:pt idx="358">
                  <c:v>1822.4285714285713</c:v>
                </c:pt>
                <c:pt idx="359">
                  <c:v>1740.8571428571429</c:v>
                </c:pt>
                <c:pt idx="360">
                  <c:v>1628.4285714285713</c:v>
                </c:pt>
                <c:pt idx="361">
                  <c:v>1609</c:v>
                </c:pt>
                <c:pt idx="362">
                  <c:v>1610.1428571428571</c:v>
                </c:pt>
                <c:pt idx="363">
                  <c:v>1529.4285714285713</c:v>
                </c:pt>
                <c:pt idx="364">
                  <c:v>1464.1428571428571</c:v>
                </c:pt>
                <c:pt idx="365">
                  <c:v>1403.7142857142858</c:v>
                </c:pt>
                <c:pt idx="366">
                  <c:v>1334.5714285714287</c:v>
                </c:pt>
                <c:pt idx="367">
                  <c:v>1280.7142857142858</c:v>
                </c:pt>
                <c:pt idx="368">
                  <c:v>1283.5714285714287</c:v>
                </c:pt>
                <c:pt idx="369">
                  <c:v>1269.5714285714287</c:v>
                </c:pt>
                <c:pt idx="370">
                  <c:v>1245</c:v>
                </c:pt>
                <c:pt idx="371">
                  <c:v>1186.7142857142858</c:v>
                </c:pt>
                <c:pt idx="372">
                  <c:v>1168.1428571428571</c:v>
                </c:pt>
                <c:pt idx="373">
                  <c:v>1161.2857142857142</c:v>
                </c:pt>
                <c:pt idx="374">
                  <c:v>1155</c:v>
                </c:pt>
                <c:pt idx="375">
                  <c:v>1140.1428571428571</c:v>
                </c:pt>
                <c:pt idx="376">
                  <c:v>1136.4285714285713</c:v>
                </c:pt>
                <c:pt idx="377">
                  <c:v>1123.8571428571429</c:v>
                </c:pt>
                <c:pt idx="378">
                  <c:v>1131.7142857142858</c:v>
                </c:pt>
                <c:pt idx="379">
                  <c:v>1120.2857142857142</c:v>
                </c:pt>
                <c:pt idx="380">
                  <c:v>1119.2857142857142</c:v>
                </c:pt>
                <c:pt idx="381">
                  <c:v>1129.5714285714287</c:v>
                </c:pt>
                <c:pt idx="382">
                  <c:v>1134.2857142857142</c:v>
                </c:pt>
                <c:pt idx="383">
                  <c:v>1136.7142857142858</c:v>
                </c:pt>
                <c:pt idx="384">
                  <c:v>1145</c:v>
                </c:pt>
                <c:pt idx="385">
                  <c:v>1159</c:v>
                </c:pt>
                <c:pt idx="386">
                  <c:v>1186.1428571428571</c:v>
                </c:pt>
                <c:pt idx="387">
                  <c:v>1260.2857142857142</c:v>
                </c:pt>
                <c:pt idx="388">
                  <c:v>1088.7142857142858</c:v>
                </c:pt>
                <c:pt idx="389">
                  <c:v>1099.8571428571429</c:v>
                </c:pt>
                <c:pt idx="390">
                  <c:v>1111.5714285714287</c:v>
                </c:pt>
                <c:pt idx="391">
                  <c:v>1157.5714285714287</c:v>
                </c:pt>
                <c:pt idx="392">
                  <c:v>1219.5714285714287</c:v>
                </c:pt>
                <c:pt idx="393">
                  <c:v>1271.5714285714287</c:v>
                </c:pt>
                <c:pt idx="394">
                  <c:v>1282.7142857142858</c:v>
                </c:pt>
                <c:pt idx="395">
                  <c:v>1526.7142857142858</c:v>
                </c:pt>
                <c:pt idx="396">
                  <c:v>1548.2857142857142</c:v>
                </c:pt>
                <c:pt idx="397">
                  <c:v>1562.1428571428571</c:v>
                </c:pt>
                <c:pt idx="398">
                  <c:v>1587.5714285714287</c:v>
                </c:pt>
                <c:pt idx="399">
                  <c:v>1609</c:v>
                </c:pt>
                <c:pt idx="400">
                  <c:v>1716.5714285714287</c:v>
                </c:pt>
                <c:pt idx="401">
                  <c:v>1547.1428571428571</c:v>
                </c:pt>
                <c:pt idx="402">
                  <c:v>1337.5714285714287</c:v>
                </c:pt>
                <c:pt idx="403">
                  <c:v>1372.5714285714287</c:v>
                </c:pt>
                <c:pt idx="404">
                  <c:v>1400.4285714285713</c:v>
                </c:pt>
                <c:pt idx="405">
                  <c:v>1497.8571428571429</c:v>
                </c:pt>
                <c:pt idx="406">
                  <c:v>1600.1428571428571</c:v>
                </c:pt>
                <c:pt idx="407">
                  <c:v>1600.4285714285713</c:v>
                </c:pt>
                <c:pt idx="408">
                  <c:v>1844.2857142857142</c:v>
                </c:pt>
                <c:pt idx="409">
                  <c:v>2150.7142857142858</c:v>
                </c:pt>
                <c:pt idx="410">
                  <c:v>2121.4285714285716</c:v>
                </c:pt>
                <c:pt idx="411">
                  <c:v>2112.1428571428573</c:v>
                </c:pt>
                <c:pt idx="412">
                  <c:v>2068.4285714285716</c:v>
                </c:pt>
                <c:pt idx="413">
                  <c:v>2036.2857142857142</c:v>
                </c:pt>
                <c:pt idx="414">
                  <c:v>2013</c:v>
                </c:pt>
                <c:pt idx="415">
                  <c:v>2005.2857142857142</c:v>
                </c:pt>
                <c:pt idx="416">
                  <c:v>2001.1428571428571</c:v>
                </c:pt>
                <c:pt idx="417">
                  <c:v>2022.7142857142858</c:v>
                </c:pt>
                <c:pt idx="418">
                  <c:v>2023.4285714285713</c:v>
                </c:pt>
                <c:pt idx="419">
                  <c:v>2042.2857142857142</c:v>
                </c:pt>
                <c:pt idx="420">
                  <c:v>2048.2857142857142</c:v>
                </c:pt>
                <c:pt idx="421">
                  <c:v>2033.5714285714287</c:v>
                </c:pt>
                <c:pt idx="422">
                  <c:v>2033.2857142857142</c:v>
                </c:pt>
                <c:pt idx="423">
                  <c:v>2028.1428571428571</c:v>
                </c:pt>
                <c:pt idx="424">
                  <c:v>2001.1428571428571</c:v>
                </c:pt>
                <c:pt idx="425">
                  <c:v>1984.4285714285713</c:v>
                </c:pt>
                <c:pt idx="426">
                  <c:v>1953.8571428571429</c:v>
                </c:pt>
                <c:pt idx="427">
                  <c:v>1919.5714285714287</c:v>
                </c:pt>
                <c:pt idx="428">
                  <c:v>1896.4285714285713</c:v>
                </c:pt>
                <c:pt idx="429">
                  <c:v>1856.4285714285713</c:v>
                </c:pt>
                <c:pt idx="430">
                  <c:v>1797</c:v>
                </c:pt>
                <c:pt idx="431">
                  <c:v>1779.2857142857142</c:v>
                </c:pt>
                <c:pt idx="432">
                  <c:v>1775.1428571428571</c:v>
                </c:pt>
                <c:pt idx="433">
                  <c:v>1544.8571428571429</c:v>
                </c:pt>
                <c:pt idx="434">
                  <c:v>1423.2857142857142</c:v>
                </c:pt>
                <c:pt idx="435">
                  <c:v>1397</c:v>
                </c:pt>
                <c:pt idx="436">
                  <c:v>1363.8571428571429</c:v>
                </c:pt>
                <c:pt idx="437">
                  <c:v>1327.7142857142858</c:v>
                </c:pt>
                <c:pt idx="438">
                  <c:v>1318.2857142857142</c:v>
                </c:pt>
                <c:pt idx="439">
                  <c:v>1301.7142857142858</c:v>
                </c:pt>
                <c:pt idx="440">
                  <c:v>1424.7142857142858</c:v>
                </c:pt>
                <c:pt idx="441">
                  <c:v>1401.5714285714287</c:v>
                </c:pt>
                <c:pt idx="442">
                  <c:v>1309.4285714285713</c:v>
                </c:pt>
                <c:pt idx="443">
                  <c:v>1223.5714285714287</c:v>
                </c:pt>
                <c:pt idx="444">
                  <c:v>1142.8571428571429</c:v>
                </c:pt>
                <c:pt idx="445">
                  <c:v>1126.8571428571429</c:v>
                </c:pt>
                <c:pt idx="446">
                  <c:v>1124.1428571428571</c:v>
                </c:pt>
                <c:pt idx="447">
                  <c:v>1102.7142857142858</c:v>
                </c:pt>
                <c:pt idx="448">
                  <c:v>1094.1428571428571</c:v>
                </c:pt>
                <c:pt idx="449">
                  <c:v>1065.1428571428571</c:v>
                </c:pt>
                <c:pt idx="450">
                  <c:v>1047.2857142857142</c:v>
                </c:pt>
                <c:pt idx="451">
                  <c:v>1025.8571428571429</c:v>
                </c:pt>
                <c:pt idx="452">
                  <c:v>1020.5714285714286</c:v>
                </c:pt>
                <c:pt idx="453">
                  <c:v>1011</c:v>
                </c:pt>
                <c:pt idx="454">
                  <c:v>975.14285714285711</c:v>
                </c:pt>
                <c:pt idx="455">
                  <c:v>935.42857142857144</c:v>
                </c:pt>
                <c:pt idx="456">
                  <c:v>905.85714285714289</c:v>
                </c:pt>
                <c:pt idx="457">
                  <c:v>884.14285714285711</c:v>
                </c:pt>
                <c:pt idx="458">
                  <c:v>841.85714285714289</c:v>
                </c:pt>
                <c:pt idx="459">
                  <c:v>836.14285714285711</c:v>
                </c:pt>
                <c:pt idx="460">
                  <c:v>832.42857142857144</c:v>
                </c:pt>
                <c:pt idx="461">
                  <c:v>814.85714285714289</c:v>
                </c:pt>
                <c:pt idx="462">
                  <c:v>773.57142857142856</c:v>
                </c:pt>
                <c:pt idx="463">
                  <c:v>746.85714285714289</c:v>
                </c:pt>
                <c:pt idx="464">
                  <c:v>711</c:v>
                </c:pt>
                <c:pt idx="465">
                  <c:v>658.57142857142856</c:v>
                </c:pt>
                <c:pt idx="466">
                  <c:v>654.28571428571433</c:v>
                </c:pt>
                <c:pt idx="467">
                  <c:v>637.57142857142856</c:v>
                </c:pt>
                <c:pt idx="468">
                  <c:v>600.14285714285711</c:v>
                </c:pt>
                <c:pt idx="469">
                  <c:v>570</c:v>
                </c:pt>
                <c:pt idx="470">
                  <c:v>534</c:v>
                </c:pt>
                <c:pt idx="471">
                  <c:v>495.85714285714283</c:v>
                </c:pt>
                <c:pt idx="472">
                  <c:v>478.85714285714283</c:v>
                </c:pt>
                <c:pt idx="473">
                  <c:v>465.42857142857144</c:v>
                </c:pt>
                <c:pt idx="474">
                  <c:v>464.14285714285717</c:v>
                </c:pt>
                <c:pt idx="475">
                  <c:v>444</c:v>
                </c:pt>
                <c:pt idx="476">
                  <c:v>429</c:v>
                </c:pt>
                <c:pt idx="477">
                  <c:v>409.28571428571428</c:v>
                </c:pt>
                <c:pt idx="478">
                  <c:v>397.42857142857144</c:v>
                </c:pt>
                <c:pt idx="479">
                  <c:v>376.42857142857144</c:v>
                </c:pt>
                <c:pt idx="480">
                  <c:v>376.28571428571428</c:v>
                </c:pt>
                <c:pt idx="481">
                  <c:v>382.85714285714283</c:v>
                </c:pt>
                <c:pt idx="482">
                  <c:v>384.14285714285717</c:v>
                </c:pt>
                <c:pt idx="483">
                  <c:v>378</c:v>
                </c:pt>
                <c:pt idx="484">
                  <c:v>391.42857142857144</c:v>
                </c:pt>
                <c:pt idx="485">
                  <c:v>411.42857142857144</c:v>
                </c:pt>
                <c:pt idx="486">
                  <c:v>438.42857142857144</c:v>
                </c:pt>
                <c:pt idx="487">
                  <c:v>445.57142857142856</c:v>
                </c:pt>
                <c:pt idx="488">
                  <c:v>446.28571428571428</c:v>
                </c:pt>
                <c:pt idx="489">
                  <c:v>469</c:v>
                </c:pt>
                <c:pt idx="490">
                  <c:v>514.42857142857144</c:v>
                </c:pt>
                <c:pt idx="491">
                  <c:v>561.14285714285711</c:v>
                </c:pt>
                <c:pt idx="492">
                  <c:v>611.57142857142856</c:v>
                </c:pt>
                <c:pt idx="493">
                  <c:v>669.85714285714289</c:v>
                </c:pt>
                <c:pt idx="494">
                  <c:v>701.57142857142856</c:v>
                </c:pt>
                <c:pt idx="495">
                  <c:v>731.85714285714289</c:v>
                </c:pt>
                <c:pt idx="496">
                  <c:v>811.85714285714289</c:v>
                </c:pt>
                <c:pt idx="497">
                  <c:v>953</c:v>
                </c:pt>
                <c:pt idx="498">
                  <c:v>1101.4285714285713</c:v>
                </c:pt>
                <c:pt idx="499">
                  <c:v>1285.7142857142858</c:v>
                </c:pt>
                <c:pt idx="500">
                  <c:v>1490.8571428571429</c:v>
                </c:pt>
                <c:pt idx="501">
                  <c:v>1586.5714285714287</c:v>
                </c:pt>
                <c:pt idx="502">
                  <c:v>1677.7142857142858</c:v>
                </c:pt>
                <c:pt idx="503">
                  <c:v>1919</c:v>
                </c:pt>
                <c:pt idx="504">
                  <c:v>2193.2857142857142</c:v>
                </c:pt>
                <c:pt idx="505">
                  <c:v>2512.7142857142858</c:v>
                </c:pt>
                <c:pt idx="506">
                  <c:v>2781.8571428571427</c:v>
                </c:pt>
                <c:pt idx="507">
                  <c:v>3085.1428571428573</c:v>
                </c:pt>
                <c:pt idx="508">
                  <c:v>3190.2857142857142</c:v>
                </c:pt>
                <c:pt idx="509">
                  <c:v>3265</c:v>
                </c:pt>
                <c:pt idx="510">
                  <c:v>3473.4285714285716</c:v>
                </c:pt>
                <c:pt idx="511">
                  <c:v>3675.1428571428573</c:v>
                </c:pt>
                <c:pt idx="512">
                  <c:v>3808.5714285714284</c:v>
                </c:pt>
                <c:pt idx="513">
                  <c:v>3911.1428571428573</c:v>
                </c:pt>
                <c:pt idx="514">
                  <c:v>4009.8571428571427</c:v>
                </c:pt>
                <c:pt idx="515">
                  <c:v>3984.7142857142858</c:v>
                </c:pt>
                <c:pt idx="516">
                  <c:v>3939.4285714285716</c:v>
                </c:pt>
                <c:pt idx="517">
                  <c:v>3908.8571428571427</c:v>
                </c:pt>
                <c:pt idx="518">
                  <c:v>3859.7142857142858</c:v>
                </c:pt>
                <c:pt idx="519">
                  <c:v>3791</c:v>
                </c:pt>
                <c:pt idx="520">
                  <c:v>3710</c:v>
                </c:pt>
                <c:pt idx="521">
                  <c:v>3589.1428571428573</c:v>
                </c:pt>
                <c:pt idx="522">
                  <c:v>3467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B-46AE-945E-3EBC9A05DBBC}"/>
            </c:ext>
          </c:extLst>
        </c:ser>
        <c:ser>
          <c:idx val="1"/>
          <c:order val="1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casos_diagnostico_ccaa!$A$2:$A$524</c:f>
              <c:numCache>
                <c:formatCode>m/d/yyyy</c:formatCode>
                <c:ptCount val="52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44002</c:v>
                </c:pt>
                <c:pt idx="117">
                  <c:v>44003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44009</c:v>
                </c:pt>
                <c:pt idx="124">
                  <c:v>44010</c:v>
                </c:pt>
                <c:pt idx="125">
                  <c:v>44011</c:v>
                </c:pt>
                <c:pt idx="126">
                  <c:v>44012</c:v>
                </c:pt>
                <c:pt idx="127">
                  <c:v>44013</c:v>
                </c:pt>
                <c:pt idx="128">
                  <c:v>44014</c:v>
                </c:pt>
                <c:pt idx="129">
                  <c:v>44015</c:v>
                </c:pt>
                <c:pt idx="130">
                  <c:v>44016</c:v>
                </c:pt>
                <c:pt idx="131">
                  <c:v>44017</c:v>
                </c:pt>
                <c:pt idx="132">
                  <c:v>44018</c:v>
                </c:pt>
                <c:pt idx="133">
                  <c:v>44019</c:v>
                </c:pt>
                <c:pt idx="134">
                  <c:v>44020</c:v>
                </c:pt>
                <c:pt idx="135">
                  <c:v>44021</c:v>
                </c:pt>
                <c:pt idx="136">
                  <c:v>44022</c:v>
                </c:pt>
                <c:pt idx="137">
                  <c:v>44023</c:v>
                </c:pt>
                <c:pt idx="138">
                  <c:v>44024</c:v>
                </c:pt>
                <c:pt idx="139">
                  <c:v>44025</c:v>
                </c:pt>
                <c:pt idx="140">
                  <c:v>44026</c:v>
                </c:pt>
                <c:pt idx="141">
                  <c:v>44027</c:v>
                </c:pt>
                <c:pt idx="142">
                  <c:v>44028</c:v>
                </c:pt>
                <c:pt idx="143">
                  <c:v>44029</c:v>
                </c:pt>
                <c:pt idx="144">
                  <c:v>44030</c:v>
                </c:pt>
                <c:pt idx="145">
                  <c:v>44031</c:v>
                </c:pt>
                <c:pt idx="146">
                  <c:v>44032</c:v>
                </c:pt>
                <c:pt idx="147">
                  <c:v>44033</c:v>
                </c:pt>
                <c:pt idx="148">
                  <c:v>44034</c:v>
                </c:pt>
                <c:pt idx="149">
                  <c:v>44035</c:v>
                </c:pt>
                <c:pt idx="150">
                  <c:v>44036</c:v>
                </c:pt>
                <c:pt idx="151">
                  <c:v>44037</c:v>
                </c:pt>
                <c:pt idx="152">
                  <c:v>44038</c:v>
                </c:pt>
                <c:pt idx="153">
                  <c:v>44039</c:v>
                </c:pt>
                <c:pt idx="154">
                  <c:v>44040</c:v>
                </c:pt>
                <c:pt idx="155">
                  <c:v>44041</c:v>
                </c:pt>
                <c:pt idx="156">
                  <c:v>44042</c:v>
                </c:pt>
                <c:pt idx="157">
                  <c:v>44043</c:v>
                </c:pt>
                <c:pt idx="158">
                  <c:v>44044</c:v>
                </c:pt>
                <c:pt idx="159">
                  <c:v>44045</c:v>
                </c:pt>
                <c:pt idx="160">
                  <c:v>44046</c:v>
                </c:pt>
                <c:pt idx="161">
                  <c:v>44047</c:v>
                </c:pt>
                <c:pt idx="162">
                  <c:v>44048</c:v>
                </c:pt>
                <c:pt idx="163">
                  <c:v>44049</c:v>
                </c:pt>
                <c:pt idx="164">
                  <c:v>44050</c:v>
                </c:pt>
                <c:pt idx="165">
                  <c:v>44051</c:v>
                </c:pt>
                <c:pt idx="166">
                  <c:v>44052</c:v>
                </c:pt>
                <c:pt idx="167">
                  <c:v>44053</c:v>
                </c:pt>
                <c:pt idx="168">
                  <c:v>44054</c:v>
                </c:pt>
                <c:pt idx="169">
                  <c:v>44055</c:v>
                </c:pt>
                <c:pt idx="170">
                  <c:v>44056</c:v>
                </c:pt>
                <c:pt idx="171">
                  <c:v>44057</c:v>
                </c:pt>
                <c:pt idx="172">
                  <c:v>44058</c:v>
                </c:pt>
                <c:pt idx="173">
                  <c:v>44059</c:v>
                </c:pt>
                <c:pt idx="174">
                  <c:v>44060</c:v>
                </c:pt>
                <c:pt idx="175">
                  <c:v>44061</c:v>
                </c:pt>
                <c:pt idx="176">
                  <c:v>44062</c:v>
                </c:pt>
                <c:pt idx="177">
                  <c:v>44063</c:v>
                </c:pt>
                <c:pt idx="178">
                  <c:v>44064</c:v>
                </c:pt>
                <c:pt idx="179">
                  <c:v>44065</c:v>
                </c:pt>
                <c:pt idx="180">
                  <c:v>44066</c:v>
                </c:pt>
                <c:pt idx="181">
                  <c:v>44067</c:v>
                </c:pt>
                <c:pt idx="182">
                  <c:v>44068</c:v>
                </c:pt>
                <c:pt idx="183">
                  <c:v>44069</c:v>
                </c:pt>
                <c:pt idx="184">
                  <c:v>44070</c:v>
                </c:pt>
                <c:pt idx="185">
                  <c:v>44071</c:v>
                </c:pt>
                <c:pt idx="186">
                  <c:v>44072</c:v>
                </c:pt>
                <c:pt idx="187">
                  <c:v>44073</c:v>
                </c:pt>
                <c:pt idx="188">
                  <c:v>44074</c:v>
                </c:pt>
                <c:pt idx="189">
                  <c:v>44075</c:v>
                </c:pt>
                <c:pt idx="190">
                  <c:v>44076</c:v>
                </c:pt>
                <c:pt idx="191">
                  <c:v>44077</c:v>
                </c:pt>
                <c:pt idx="192">
                  <c:v>44078</c:v>
                </c:pt>
                <c:pt idx="193">
                  <c:v>44079</c:v>
                </c:pt>
                <c:pt idx="194">
                  <c:v>44080</c:v>
                </c:pt>
                <c:pt idx="195">
                  <c:v>44081</c:v>
                </c:pt>
                <c:pt idx="196">
                  <c:v>44082</c:v>
                </c:pt>
                <c:pt idx="197">
                  <c:v>44083</c:v>
                </c:pt>
                <c:pt idx="198">
                  <c:v>44084</c:v>
                </c:pt>
                <c:pt idx="199">
                  <c:v>44085</c:v>
                </c:pt>
                <c:pt idx="200">
                  <c:v>44086</c:v>
                </c:pt>
                <c:pt idx="201">
                  <c:v>44087</c:v>
                </c:pt>
                <c:pt idx="202">
                  <c:v>44088</c:v>
                </c:pt>
                <c:pt idx="203">
                  <c:v>44089</c:v>
                </c:pt>
                <c:pt idx="204">
                  <c:v>44090</c:v>
                </c:pt>
                <c:pt idx="205">
                  <c:v>44091</c:v>
                </c:pt>
                <c:pt idx="206">
                  <c:v>44092</c:v>
                </c:pt>
                <c:pt idx="207">
                  <c:v>44093</c:v>
                </c:pt>
                <c:pt idx="208">
                  <c:v>44094</c:v>
                </c:pt>
                <c:pt idx="209">
                  <c:v>44095</c:v>
                </c:pt>
                <c:pt idx="210">
                  <c:v>44096</c:v>
                </c:pt>
                <c:pt idx="211">
                  <c:v>44097</c:v>
                </c:pt>
                <c:pt idx="212">
                  <c:v>44098</c:v>
                </c:pt>
                <c:pt idx="213">
                  <c:v>44099</c:v>
                </c:pt>
                <c:pt idx="214">
                  <c:v>44100</c:v>
                </c:pt>
                <c:pt idx="215">
                  <c:v>44101</c:v>
                </c:pt>
                <c:pt idx="216">
                  <c:v>44102</c:v>
                </c:pt>
                <c:pt idx="217">
                  <c:v>44103</c:v>
                </c:pt>
                <c:pt idx="218">
                  <c:v>44104</c:v>
                </c:pt>
                <c:pt idx="219">
                  <c:v>44105</c:v>
                </c:pt>
                <c:pt idx="220">
                  <c:v>44106</c:v>
                </c:pt>
                <c:pt idx="221">
                  <c:v>44107</c:v>
                </c:pt>
                <c:pt idx="222">
                  <c:v>44108</c:v>
                </c:pt>
                <c:pt idx="223">
                  <c:v>44109</c:v>
                </c:pt>
                <c:pt idx="224">
                  <c:v>44110</c:v>
                </c:pt>
                <c:pt idx="225">
                  <c:v>44111</c:v>
                </c:pt>
                <c:pt idx="226">
                  <c:v>44112</c:v>
                </c:pt>
                <c:pt idx="227">
                  <c:v>44113</c:v>
                </c:pt>
                <c:pt idx="228">
                  <c:v>44114</c:v>
                </c:pt>
                <c:pt idx="229">
                  <c:v>44115</c:v>
                </c:pt>
                <c:pt idx="230">
                  <c:v>44116</c:v>
                </c:pt>
                <c:pt idx="231">
                  <c:v>44117</c:v>
                </c:pt>
                <c:pt idx="232">
                  <c:v>44118</c:v>
                </c:pt>
                <c:pt idx="233">
                  <c:v>44119</c:v>
                </c:pt>
                <c:pt idx="234">
                  <c:v>44120</c:v>
                </c:pt>
                <c:pt idx="235">
                  <c:v>44121</c:v>
                </c:pt>
                <c:pt idx="236">
                  <c:v>44122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44128</c:v>
                </c:pt>
                <c:pt idx="243">
                  <c:v>44129</c:v>
                </c:pt>
                <c:pt idx="244">
                  <c:v>44130</c:v>
                </c:pt>
                <c:pt idx="245">
                  <c:v>44131</c:v>
                </c:pt>
                <c:pt idx="246">
                  <c:v>44132</c:v>
                </c:pt>
                <c:pt idx="247">
                  <c:v>44133</c:v>
                </c:pt>
                <c:pt idx="248">
                  <c:v>44134</c:v>
                </c:pt>
                <c:pt idx="249">
                  <c:v>44135</c:v>
                </c:pt>
                <c:pt idx="250">
                  <c:v>44136</c:v>
                </c:pt>
                <c:pt idx="251">
                  <c:v>44137</c:v>
                </c:pt>
                <c:pt idx="252">
                  <c:v>44138</c:v>
                </c:pt>
                <c:pt idx="253">
                  <c:v>44139</c:v>
                </c:pt>
                <c:pt idx="254">
                  <c:v>44140</c:v>
                </c:pt>
                <c:pt idx="255">
                  <c:v>44141</c:v>
                </c:pt>
                <c:pt idx="256">
                  <c:v>44142</c:v>
                </c:pt>
                <c:pt idx="257">
                  <c:v>44143</c:v>
                </c:pt>
                <c:pt idx="258">
                  <c:v>44144</c:v>
                </c:pt>
                <c:pt idx="259">
                  <c:v>44145</c:v>
                </c:pt>
                <c:pt idx="260">
                  <c:v>44146</c:v>
                </c:pt>
                <c:pt idx="261">
                  <c:v>44147</c:v>
                </c:pt>
                <c:pt idx="262">
                  <c:v>44148</c:v>
                </c:pt>
                <c:pt idx="263">
                  <c:v>44149</c:v>
                </c:pt>
                <c:pt idx="264">
                  <c:v>44150</c:v>
                </c:pt>
                <c:pt idx="265">
                  <c:v>44151</c:v>
                </c:pt>
                <c:pt idx="266">
                  <c:v>44152</c:v>
                </c:pt>
                <c:pt idx="267">
                  <c:v>44153</c:v>
                </c:pt>
                <c:pt idx="268">
                  <c:v>44154</c:v>
                </c:pt>
                <c:pt idx="269">
                  <c:v>44155</c:v>
                </c:pt>
                <c:pt idx="270">
                  <c:v>44156</c:v>
                </c:pt>
                <c:pt idx="271">
                  <c:v>44157</c:v>
                </c:pt>
                <c:pt idx="272">
                  <c:v>44158</c:v>
                </c:pt>
                <c:pt idx="273">
                  <c:v>44159</c:v>
                </c:pt>
                <c:pt idx="274">
                  <c:v>44160</c:v>
                </c:pt>
                <c:pt idx="275">
                  <c:v>44161</c:v>
                </c:pt>
                <c:pt idx="276">
                  <c:v>44162</c:v>
                </c:pt>
                <c:pt idx="277">
                  <c:v>44163</c:v>
                </c:pt>
                <c:pt idx="278">
                  <c:v>44164</c:v>
                </c:pt>
                <c:pt idx="279">
                  <c:v>44165</c:v>
                </c:pt>
                <c:pt idx="280">
                  <c:v>44166</c:v>
                </c:pt>
                <c:pt idx="281">
                  <c:v>44167</c:v>
                </c:pt>
                <c:pt idx="282">
                  <c:v>44168</c:v>
                </c:pt>
                <c:pt idx="283">
                  <c:v>44169</c:v>
                </c:pt>
                <c:pt idx="284">
                  <c:v>44170</c:v>
                </c:pt>
                <c:pt idx="285">
                  <c:v>44171</c:v>
                </c:pt>
                <c:pt idx="286">
                  <c:v>44172</c:v>
                </c:pt>
                <c:pt idx="287">
                  <c:v>44173</c:v>
                </c:pt>
                <c:pt idx="288">
                  <c:v>44174</c:v>
                </c:pt>
                <c:pt idx="289">
                  <c:v>44175</c:v>
                </c:pt>
                <c:pt idx="290">
                  <c:v>44176</c:v>
                </c:pt>
                <c:pt idx="291">
                  <c:v>44177</c:v>
                </c:pt>
                <c:pt idx="292">
                  <c:v>44178</c:v>
                </c:pt>
                <c:pt idx="293">
                  <c:v>44179</c:v>
                </c:pt>
                <c:pt idx="294">
                  <c:v>44180</c:v>
                </c:pt>
                <c:pt idx="295">
                  <c:v>44181</c:v>
                </c:pt>
                <c:pt idx="296">
                  <c:v>44182</c:v>
                </c:pt>
                <c:pt idx="297">
                  <c:v>44183</c:v>
                </c:pt>
                <c:pt idx="298">
                  <c:v>44184</c:v>
                </c:pt>
                <c:pt idx="299">
                  <c:v>44185</c:v>
                </c:pt>
                <c:pt idx="300">
                  <c:v>44186</c:v>
                </c:pt>
                <c:pt idx="301">
                  <c:v>44187</c:v>
                </c:pt>
                <c:pt idx="302">
                  <c:v>44188</c:v>
                </c:pt>
                <c:pt idx="303">
                  <c:v>44189</c:v>
                </c:pt>
                <c:pt idx="304">
                  <c:v>44190</c:v>
                </c:pt>
                <c:pt idx="305">
                  <c:v>44191</c:v>
                </c:pt>
                <c:pt idx="306">
                  <c:v>44192</c:v>
                </c:pt>
                <c:pt idx="307">
                  <c:v>44193</c:v>
                </c:pt>
                <c:pt idx="308">
                  <c:v>44194</c:v>
                </c:pt>
                <c:pt idx="309">
                  <c:v>44195</c:v>
                </c:pt>
                <c:pt idx="310">
                  <c:v>44196</c:v>
                </c:pt>
                <c:pt idx="311">
                  <c:v>44197</c:v>
                </c:pt>
                <c:pt idx="312">
                  <c:v>44198</c:v>
                </c:pt>
                <c:pt idx="313">
                  <c:v>44199</c:v>
                </c:pt>
                <c:pt idx="314">
                  <c:v>44200</c:v>
                </c:pt>
                <c:pt idx="315">
                  <c:v>44201</c:v>
                </c:pt>
                <c:pt idx="316">
                  <c:v>44202</c:v>
                </c:pt>
                <c:pt idx="317">
                  <c:v>44203</c:v>
                </c:pt>
                <c:pt idx="318">
                  <c:v>44204</c:v>
                </c:pt>
                <c:pt idx="319">
                  <c:v>44205</c:v>
                </c:pt>
                <c:pt idx="320">
                  <c:v>44206</c:v>
                </c:pt>
                <c:pt idx="321">
                  <c:v>44207</c:v>
                </c:pt>
                <c:pt idx="322">
                  <c:v>44208</c:v>
                </c:pt>
                <c:pt idx="323">
                  <c:v>44209</c:v>
                </c:pt>
                <c:pt idx="324">
                  <c:v>44210</c:v>
                </c:pt>
                <c:pt idx="325">
                  <c:v>44211</c:v>
                </c:pt>
                <c:pt idx="326">
                  <c:v>44212</c:v>
                </c:pt>
                <c:pt idx="327">
                  <c:v>44213</c:v>
                </c:pt>
                <c:pt idx="328">
                  <c:v>44214</c:v>
                </c:pt>
                <c:pt idx="329">
                  <c:v>44215</c:v>
                </c:pt>
                <c:pt idx="330">
                  <c:v>44216</c:v>
                </c:pt>
                <c:pt idx="331">
                  <c:v>44217</c:v>
                </c:pt>
                <c:pt idx="332">
                  <c:v>44218</c:v>
                </c:pt>
                <c:pt idx="333">
                  <c:v>44219</c:v>
                </c:pt>
                <c:pt idx="334">
                  <c:v>44220</c:v>
                </c:pt>
                <c:pt idx="335">
                  <c:v>44221</c:v>
                </c:pt>
                <c:pt idx="336">
                  <c:v>44222</c:v>
                </c:pt>
                <c:pt idx="337">
                  <c:v>44223</c:v>
                </c:pt>
                <c:pt idx="338">
                  <c:v>44224</c:v>
                </c:pt>
                <c:pt idx="339">
                  <c:v>44225</c:v>
                </c:pt>
                <c:pt idx="340">
                  <c:v>44226</c:v>
                </c:pt>
                <c:pt idx="341">
                  <c:v>44227</c:v>
                </c:pt>
                <c:pt idx="342">
                  <c:v>44228</c:v>
                </c:pt>
                <c:pt idx="343">
                  <c:v>44229</c:v>
                </c:pt>
                <c:pt idx="344">
                  <c:v>44230</c:v>
                </c:pt>
                <c:pt idx="345">
                  <c:v>44231</c:v>
                </c:pt>
                <c:pt idx="346">
                  <c:v>44232</c:v>
                </c:pt>
                <c:pt idx="347">
                  <c:v>44233</c:v>
                </c:pt>
                <c:pt idx="348">
                  <c:v>44234</c:v>
                </c:pt>
                <c:pt idx="349">
                  <c:v>44235</c:v>
                </c:pt>
                <c:pt idx="350">
                  <c:v>44236</c:v>
                </c:pt>
                <c:pt idx="351">
                  <c:v>44237</c:v>
                </c:pt>
                <c:pt idx="352">
                  <c:v>44238</c:v>
                </c:pt>
                <c:pt idx="353">
                  <c:v>44239</c:v>
                </c:pt>
                <c:pt idx="354">
                  <c:v>44240</c:v>
                </c:pt>
                <c:pt idx="355">
                  <c:v>44241</c:v>
                </c:pt>
                <c:pt idx="356">
                  <c:v>44242</c:v>
                </c:pt>
                <c:pt idx="357">
                  <c:v>44243</c:v>
                </c:pt>
                <c:pt idx="358">
                  <c:v>44244</c:v>
                </c:pt>
                <c:pt idx="359">
                  <c:v>44245</c:v>
                </c:pt>
                <c:pt idx="360">
                  <c:v>44246</c:v>
                </c:pt>
                <c:pt idx="361">
                  <c:v>44247</c:v>
                </c:pt>
                <c:pt idx="362">
                  <c:v>44248</c:v>
                </c:pt>
                <c:pt idx="363">
                  <c:v>44249</c:v>
                </c:pt>
                <c:pt idx="364">
                  <c:v>44250</c:v>
                </c:pt>
                <c:pt idx="365">
                  <c:v>44251</c:v>
                </c:pt>
                <c:pt idx="366">
                  <c:v>44252</c:v>
                </c:pt>
                <c:pt idx="367">
                  <c:v>44253</c:v>
                </c:pt>
                <c:pt idx="368">
                  <c:v>44254</c:v>
                </c:pt>
                <c:pt idx="369">
                  <c:v>44255</c:v>
                </c:pt>
                <c:pt idx="370">
                  <c:v>44256</c:v>
                </c:pt>
                <c:pt idx="371">
                  <c:v>44257</c:v>
                </c:pt>
                <c:pt idx="372">
                  <c:v>44258</c:v>
                </c:pt>
                <c:pt idx="373">
                  <c:v>44259</c:v>
                </c:pt>
                <c:pt idx="374">
                  <c:v>44260</c:v>
                </c:pt>
                <c:pt idx="375">
                  <c:v>44261</c:v>
                </c:pt>
                <c:pt idx="376">
                  <c:v>44262</c:v>
                </c:pt>
                <c:pt idx="377">
                  <c:v>44263</c:v>
                </c:pt>
                <c:pt idx="378">
                  <c:v>44264</c:v>
                </c:pt>
                <c:pt idx="379">
                  <c:v>44265</c:v>
                </c:pt>
                <c:pt idx="380">
                  <c:v>44266</c:v>
                </c:pt>
                <c:pt idx="381">
                  <c:v>44267</c:v>
                </c:pt>
                <c:pt idx="382">
                  <c:v>44268</c:v>
                </c:pt>
                <c:pt idx="383">
                  <c:v>44269</c:v>
                </c:pt>
                <c:pt idx="384">
                  <c:v>44270</c:v>
                </c:pt>
                <c:pt idx="385">
                  <c:v>44271</c:v>
                </c:pt>
                <c:pt idx="386">
                  <c:v>44272</c:v>
                </c:pt>
                <c:pt idx="387">
                  <c:v>44273</c:v>
                </c:pt>
                <c:pt idx="388">
                  <c:v>44274</c:v>
                </c:pt>
                <c:pt idx="389">
                  <c:v>44275</c:v>
                </c:pt>
                <c:pt idx="390">
                  <c:v>44276</c:v>
                </c:pt>
                <c:pt idx="391">
                  <c:v>44277</c:v>
                </c:pt>
                <c:pt idx="392">
                  <c:v>44278</c:v>
                </c:pt>
                <c:pt idx="393">
                  <c:v>44279</c:v>
                </c:pt>
                <c:pt idx="394">
                  <c:v>44280</c:v>
                </c:pt>
                <c:pt idx="395">
                  <c:v>44281</c:v>
                </c:pt>
                <c:pt idx="396">
                  <c:v>44282</c:v>
                </c:pt>
                <c:pt idx="397">
                  <c:v>44283</c:v>
                </c:pt>
                <c:pt idx="398">
                  <c:v>44284</c:v>
                </c:pt>
                <c:pt idx="399">
                  <c:v>44285</c:v>
                </c:pt>
                <c:pt idx="400">
                  <c:v>44286</c:v>
                </c:pt>
                <c:pt idx="401">
                  <c:v>44287</c:v>
                </c:pt>
                <c:pt idx="402">
                  <c:v>44288</c:v>
                </c:pt>
                <c:pt idx="403">
                  <c:v>44289</c:v>
                </c:pt>
                <c:pt idx="404">
                  <c:v>44290</c:v>
                </c:pt>
                <c:pt idx="405">
                  <c:v>44291</c:v>
                </c:pt>
                <c:pt idx="406">
                  <c:v>44292</c:v>
                </c:pt>
                <c:pt idx="407">
                  <c:v>44293</c:v>
                </c:pt>
                <c:pt idx="408">
                  <c:v>44294</c:v>
                </c:pt>
                <c:pt idx="409">
                  <c:v>44295</c:v>
                </c:pt>
                <c:pt idx="410">
                  <c:v>44296</c:v>
                </c:pt>
                <c:pt idx="411">
                  <c:v>44297</c:v>
                </c:pt>
                <c:pt idx="412">
                  <c:v>44298</c:v>
                </c:pt>
                <c:pt idx="413">
                  <c:v>44299</c:v>
                </c:pt>
                <c:pt idx="414">
                  <c:v>44300</c:v>
                </c:pt>
                <c:pt idx="415">
                  <c:v>44301</c:v>
                </c:pt>
                <c:pt idx="416">
                  <c:v>44302</c:v>
                </c:pt>
                <c:pt idx="417">
                  <c:v>44303</c:v>
                </c:pt>
                <c:pt idx="418">
                  <c:v>44304</c:v>
                </c:pt>
                <c:pt idx="419">
                  <c:v>44305</c:v>
                </c:pt>
                <c:pt idx="420">
                  <c:v>44306</c:v>
                </c:pt>
                <c:pt idx="421">
                  <c:v>44307</c:v>
                </c:pt>
                <c:pt idx="422">
                  <c:v>44308</c:v>
                </c:pt>
                <c:pt idx="423">
                  <c:v>44309</c:v>
                </c:pt>
                <c:pt idx="424">
                  <c:v>44310</c:v>
                </c:pt>
                <c:pt idx="425">
                  <c:v>44311</c:v>
                </c:pt>
                <c:pt idx="426">
                  <c:v>44312</c:v>
                </c:pt>
                <c:pt idx="427">
                  <c:v>44313</c:v>
                </c:pt>
                <c:pt idx="428">
                  <c:v>44314</c:v>
                </c:pt>
                <c:pt idx="429">
                  <c:v>44315</c:v>
                </c:pt>
                <c:pt idx="430">
                  <c:v>44316</c:v>
                </c:pt>
                <c:pt idx="431">
                  <c:v>44317</c:v>
                </c:pt>
                <c:pt idx="432">
                  <c:v>44318</c:v>
                </c:pt>
                <c:pt idx="433">
                  <c:v>44319</c:v>
                </c:pt>
                <c:pt idx="434">
                  <c:v>44320</c:v>
                </c:pt>
                <c:pt idx="435">
                  <c:v>44321</c:v>
                </c:pt>
                <c:pt idx="436">
                  <c:v>44322</c:v>
                </c:pt>
                <c:pt idx="437">
                  <c:v>44323</c:v>
                </c:pt>
                <c:pt idx="438">
                  <c:v>44324</c:v>
                </c:pt>
                <c:pt idx="439">
                  <c:v>44325</c:v>
                </c:pt>
                <c:pt idx="440">
                  <c:v>44326</c:v>
                </c:pt>
                <c:pt idx="441">
                  <c:v>44327</c:v>
                </c:pt>
                <c:pt idx="442">
                  <c:v>44328</c:v>
                </c:pt>
                <c:pt idx="443">
                  <c:v>44329</c:v>
                </c:pt>
                <c:pt idx="444">
                  <c:v>44330</c:v>
                </c:pt>
                <c:pt idx="445">
                  <c:v>44331</c:v>
                </c:pt>
                <c:pt idx="446">
                  <c:v>44332</c:v>
                </c:pt>
                <c:pt idx="447">
                  <c:v>44333</c:v>
                </c:pt>
                <c:pt idx="448">
                  <c:v>44334</c:v>
                </c:pt>
                <c:pt idx="449">
                  <c:v>44335</c:v>
                </c:pt>
                <c:pt idx="450">
                  <c:v>44336</c:v>
                </c:pt>
                <c:pt idx="451">
                  <c:v>44337</c:v>
                </c:pt>
                <c:pt idx="452">
                  <c:v>44338</c:v>
                </c:pt>
                <c:pt idx="453">
                  <c:v>44339</c:v>
                </c:pt>
                <c:pt idx="454">
                  <c:v>44340</c:v>
                </c:pt>
                <c:pt idx="455">
                  <c:v>44341</c:v>
                </c:pt>
                <c:pt idx="456">
                  <c:v>44342</c:v>
                </c:pt>
                <c:pt idx="457">
                  <c:v>44343</c:v>
                </c:pt>
                <c:pt idx="458">
                  <c:v>44344</c:v>
                </c:pt>
                <c:pt idx="459">
                  <c:v>44345</c:v>
                </c:pt>
                <c:pt idx="460">
                  <c:v>44346</c:v>
                </c:pt>
                <c:pt idx="461">
                  <c:v>44347</c:v>
                </c:pt>
                <c:pt idx="462">
                  <c:v>44348</c:v>
                </c:pt>
                <c:pt idx="463">
                  <c:v>44349</c:v>
                </c:pt>
                <c:pt idx="464">
                  <c:v>44350</c:v>
                </c:pt>
                <c:pt idx="465">
                  <c:v>44351</c:v>
                </c:pt>
                <c:pt idx="466">
                  <c:v>44352</c:v>
                </c:pt>
                <c:pt idx="467">
                  <c:v>44353</c:v>
                </c:pt>
                <c:pt idx="468">
                  <c:v>44354</c:v>
                </c:pt>
                <c:pt idx="469">
                  <c:v>44355</c:v>
                </c:pt>
                <c:pt idx="470">
                  <c:v>44356</c:v>
                </c:pt>
                <c:pt idx="471">
                  <c:v>44357</c:v>
                </c:pt>
                <c:pt idx="472">
                  <c:v>44358</c:v>
                </c:pt>
                <c:pt idx="473">
                  <c:v>44359</c:v>
                </c:pt>
                <c:pt idx="474">
                  <c:v>44360</c:v>
                </c:pt>
                <c:pt idx="475">
                  <c:v>44361</c:v>
                </c:pt>
                <c:pt idx="476">
                  <c:v>44362</c:v>
                </c:pt>
                <c:pt idx="477">
                  <c:v>44363</c:v>
                </c:pt>
                <c:pt idx="478">
                  <c:v>44364</c:v>
                </c:pt>
                <c:pt idx="479">
                  <c:v>44365</c:v>
                </c:pt>
                <c:pt idx="480">
                  <c:v>44366</c:v>
                </c:pt>
                <c:pt idx="481">
                  <c:v>44367</c:v>
                </c:pt>
                <c:pt idx="482">
                  <c:v>44368</c:v>
                </c:pt>
                <c:pt idx="483">
                  <c:v>44369</c:v>
                </c:pt>
                <c:pt idx="484">
                  <c:v>44370</c:v>
                </c:pt>
                <c:pt idx="485">
                  <c:v>44371</c:v>
                </c:pt>
                <c:pt idx="486">
                  <c:v>44372</c:v>
                </c:pt>
                <c:pt idx="487">
                  <c:v>44373</c:v>
                </c:pt>
                <c:pt idx="488">
                  <c:v>44374</c:v>
                </c:pt>
                <c:pt idx="489">
                  <c:v>44375</c:v>
                </c:pt>
                <c:pt idx="490">
                  <c:v>44376</c:v>
                </c:pt>
                <c:pt idx="491">
                  <c:v>44377</c:v>
                </c:pt>
                <c:pt idx="492">
                  <c:v>44378</c:v>
                </c:pt>
                <c:pt idx="493">
                  <c:v>44379</c:v>
                </c:pt>
                <c:pt idx="494">
                  <c:v>44380</c:v>
                </c:pt>
                <c:pt idx="495">
                  <c:v>44381</c:v>
                </c:pt>
                <c:pt idx="496">
                  <c:v>44382</c:v>
                </c:pt>
                <c:pt idx="497">
                  <c:v>44383</c:v>
                </c:pt>
                <c:pt idx="498">
                  <c:v>44384</c:v>
                </c:pt>
                <c:pt idx="499">
                  <c:v>44385</c:v>
                </c:pt>
                <c:pt idx="500">
                  <c:v>44386</c:v>
                </c:pt>
                <c:pt idx="501">
                  <c:v>44387</c:v>
                </c:pt>
                <c:pt idx="502">
                  <c:v>44388</c:v>
                </c:pt>
                <c:pt idx="503">
                  <c:v>44389</c:v>
                </c:pt>
                <c:pt idx="504">
                  <c:v>44390</c:v>
                </c:pt>
                <c:pt idx="505">
                  <c:v>44391</c:v>
                </c:pt>
                <c:pt idx="506">
                  <c:v>44392</c:v>
                </c:pt>
                <c:pt idx="507">
                  <c:v>44393</c:v>
                </c:pt>
                <c:pt idx="508">
                  <c:v>44394</c:v>
                </c:pt>
                <c:pt idx="509">
                  <c:v>44395</c:v>
                </c:pt>
                <c:pt idx="510">
                  <c:v>44396</c:v>
                </c:pt>
                <c:pt idx="511">
                  <c:v>44397</c:v>
                </c:pt>
                <c:pt idx="512">
                  <c:v>44398</c:v>
                </c:pt>
                <c:pt idx="513">
                  <c:v>44399</c:v>
                </c:pt>
                <c:pt idx="514">
                  <c:v>44400</c:v>
                </c:pt>
                <c:pt idx="515">
                  <c:v>44401</c:v>
                </c:pt>
                <c:pt idx="516">
                  <c:v>44402</c:v>
                </c:pt>
                <c:pt idx="517">
                  <c:v>44403</c:v>
                </c:pt>
                <c:pt idx="518">
                  <c:v>44404</c:v>
                </c:pt>
                <c:pt idx="519">
                  <c:v>44405</c:v>
                </c:pt>
                <c:pt idx="520">
                  <c:v>44406</c:v>
                </c:pt>
                <c:pt idx="521">
                  <c:v>44407</c:v>
                </c:pt>
                <c:pt idx="522">
                  <c:v>44408</c:v>
                </c:pt>
              </c:numCache>
            </c:numRef>
          </c:cat>
          <c:val>
            <c:numRef>
              <c:f>casos_diagnostico_ccaa!$E$2:$E$524</c:f>
              <c:numCache>
                <c:formatCode>#,##0</c:formatCode>
                <c:ptCount val="52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171.35714285714286</c:v>
                </c:pt>
                <c:pt idx="15">
                  <c:v>230.28571428571428</c:v>
                </c:pt>
                <c:pt idx="16">
                  <c:v>290.64285714285717</c:v>
                </c:pt>
                <c:pt idx="17">
                  <c:v>363.14285714285717</c:v>
                </c:pt>
                <c:pt idx="18">
                  <c:v>430.5</c:v>
                </c:pt>
                <c:pt idx="19">
                  <c:v>489.28571428571428</c:v>
                </c:pt>
                <c:pt idx="20">
                  <c:v>579.92857142857144</c:v>
                </c:pt>
                <c:pt idx="21">
                  <c:v>721.21428571428567</c:v>
                </c:pt>
                <c:pt idx="22">
                  <c:v>847.35714285714289</c:v>
                </c:pt>
                <c:pt idx="23">
                  <c:v>990.85714285714289</c:v>
                </c:pt>
                <c:pt idx="24">
                  <c:v>1149.7857142857142</c:v>
                </c:pt>
                <c:pt idx="25">
                  <c:v>1256.5714285714287</c:v>
                </c:pt>
                <c:pt idx="26">
                  <c:v>1347.9285714285713</c:v>
                </c:pt>
                <c:pt idx="27">
                  <c:v>1508.6428571428571</c:v>
                </c:pt>
                <c:pt idx="28">
                  <c:v>1667.3571428571429</c:v>
                </c:pt>
                <c:pt idx="29">
                  <c:v>1829.7857142857142</c:v>
                </c:pt>
                <c:pt idx="30">
                  <c:v>2020</c:v>
                </c:pt>
                <c:pt idx="31">
                  <c:v>2125.3571428571427</c:v>
                </c:pt>
                <c:pt idx="32">
                  <c:v>2134.9285714285716</c:v>
                </c:pt>
                <c:pt idx="33">
                  <c:v>2138.9285714285716</c:v>
                </c:pt>
                <c:pt idx="34">
                  <c:v>2235.7142857142858</c:v>
                </c:pt>
                <c:pt idx="35">
                  <c:v>2229.6428571428573</c:v>
                </c:pt>
                <c:pt idx="36">
                  <c:v>2235.5714285714284</c:v>
                </c:pt>
                <c:pt idx="37">
                  <c:v>2222.6428571428573</c:v>
                </c:pt>
                <c:pt idx="38">
                  <c:v>2184.2857142857142</c:v>
                </c:pt>
                <c:pt idx="39">
                  <c:v>2127.9285714285716</c:v>
                </c:pt>
                <c:pt idx="40">
                  <c:v>2057.5714285714284</c:v>
                </c:pt>
                <c:pt idx="41">
                  <c:v>1983.4285714285713</c:v>
                </c:pt>
                <c:pt idx="42">
                  <c:v>1884.6428571428571</c:v>
                </c:pt>
                <c:pt idx="43">
                  <c:v>1777.7857142857142</c:v>
                </c:pt>
                <c:pt idx="44">
                  <c:v>1606.3571428571429</c:v>
                </c:pt>
                <c:pt idx="45">
                  <c:v>1499.6428571428571</c:v>
                </c:pt>
                <c:pt idx="46">
                  <c:v>1466.6428571428571</c:v>
                </c:pt>
                <c:pt idx="47">
                  <c:v>1431.1428571428571</c:v>
                </c:pt>
                <c:pt idx="48">
                  <c:v>1327.3571428571429</c:v>
                </c:pt>
                <c:pt idx="49">
                  <c:v>1286.1428571428571</c:v>
                </c:pt>
                <c:pt idx="50">
                  <c:v>1231.9285714285713</c:v>
                </c:pt>
                <c:pt idx="51">
                  <c:v>1168.4285714285713</c:v>
                </c:pt>
                <c:pt idx="52">
                  <c:v>1110</c:v>
                </c:pt>
                <c:pt idx="53">
                  <c:v>1085.7142857142858</c:v>
                </c:pt>
                <c:pt idx="54">
                  <c:v>1063.4285714285713</c:v>
                </c:pt>
                <c:pt idx="55">
                  <c:v>1000.7857142857143</c:v>
                </c:pt>
                <c:pt idx="56">
                  <c:v>953.42857142857144</c:v>
                </c:pt>
                <c:pt idx="57">
                  <c:v>909.92857142857144</c:v>
                </c:pt>
                <c:pt idx="58">
                  <c:v>885.35714285714289</c:v>
                </c:pt>
                <c:pt idx="59">
                  <c:v>881.71428571428567</c:v>
                </c:pt>
                <c:pt idx="60">
                  <c:v>866.42857142857144</c:v>
                </c:pt>
                <c:pt idx="61">
                  <c:v>853.07142857142856</c:v>
                </c:pt>
                <c:pt idx="62">
                  <c:v>836.78571428571433</c:v>
                </c:pt>
                <c:pt idx="63">
                  <c:v>806.85714285714289</c:v>
                </c:pt>
                <c:pt idx="64">
                  <c:v>788.5</c:v>
                </c:pt>
                <c:pt idx="65">
                  <c:v>762.78571428571433</c:v>
                </c:pt>
                <c:pt idx="66">
                  <c:v>707.42857142857144</c:v>
                </c:pt>
                <c:pt idx="67">
                  <c:v>678.07142857142856</c:v>
                </c:pt>
                <c:pt idx="68">
                  <c:v>673.21428571428567</c:v>
                </c:pt>
                <c:pt idx="69">
                  <c:v>666.35714285714289</c:v>
                </c:pt>
                <c:pt idx="70">
                  <c:v>656.07142857142856</c:v>
                </c:pt>
                <c:pt idx="71">
                  <c:v>637.35714285714289</c:v>
                </c:pt>
                <c:pt idx="72">
                  <c:v>627.35714285714289</c:v>
                </c:pt>
                <c:pt idx="73">
                  <c:v>604.28571428571433</c:v>
                </c:pt>
                <c:pt idx="74">
                  <c:v>588.21428571428567</c:v>
                </c:pt>
                <c:pt idx="75">
                  <c:v>582.14285714285711</c:v>
                </c:pt>
                <c:pt idx="76">
                  <c:v>559.28571428571433</c:v>
                </c:pt>
                <c:pt idx="77">
                  <c:v>536.42857142857144</c:v>
                </c:pt>
                <c:pt idx="78">
                  <c:v>519.21428571428567</c:v>
                </c:pt>
                <c:pt idx="79">
                  <c:v>519.92857142857144</c:v>
                </c:pt>
                <c:pt idx="80">
                  <c:v>528.28571428571433</c:v>
                </c:pt>
                <c:pt idx="81">
                  <c:v>521.64285714285711</c:v>
                </c:pt>
                <c:pt idx="82">
                  <c:v>516.78571428571433</c:v>
                </c:pt>
                <c:pt idx="83">
                  <c:v>497.71428571428572</c:v>
                </c:pt>
                <c:pt idx="84">
                  <c:v>482.85714285714283</c:v>
                </c:pt>
                <c:pt idx="85">
                  <c:v>475.35714285714283</c:v>
                </c:pt>
                <c:pt idx="86">
                  <c:v>462.71428571428572</c:v>
                </c:pt>
                <c:pt idx="87">
                  <c:v>457.5</c:v>
                </c:pt>
                <c:pt idx="88">
                  <c:v>456.14285714285717</c:v>
                </c:pt>
                <c:pt idx="89">
                  <c:v>454.14285714285717</c:v>
                </c:pt>
                <c:pt idx="90">
                  <c:v>435.42857142857144</c:v>
                </c:pt>
                <c:pt idx="91">
                  <c:v>435.57142857142856</c:v>
                </c:pt>
                <c:pt idx="92">
                  <c:v>431.5</c:v>
                </c:pt>
                <c:pt idx="93">
                  <c:v>422.28571428571428</c:v>
                </c:pt>
                <c:pt idx="94">
                  <c:v>432.64285714285717</c:v>
                </c:pt>
                <c:pt idx="95">
                  <c:v>439.5</c:v>
                </c:pt>
                <c:pt idx="96">
                  <c:v>441.35714285714283</c:v>
                </c:pt>
                <c:pt idx="97">
                  <c:v>437.71428571428572</c:v>
                </c:pt>
                <c:pt idx="98">
                  <c:v>440.07142857142856</c:v>
                </c:pt>
                <c:pt idx="99">
                  <c:v>439.14285714285717</c:v>
                </c:pt>
                <c:pt idx="100">
                  <c:v>444.71428571428572</c:v>
                </c:pt>
                <c:pt idx="101">
                  <c:v>444.78571428571428</c:v>
                </c:pt>
                <c:pt idx="102">
                  <c:v>450.35714285714283</c:v>
                </c:pt>
                <c:pt idx="103">
                  <c:v>449</c:v>
                </c:pt>
                <c:pt idx="104">
                  <c:v>448.42857142857144</c:v>
                </c:pt>
                <c:pt idx="105">
                  <c:v>435.14285714285717</c:v>
                </c:pt>
                <c:pt idx="106">
                  <c:v>423.5</c:v>
                </c:pt>
                <c:pt idx="107">
                  <c:v>415.92857142857144</c:v>
                </c:pt>
                <c:pt idx="108">
                  <c:v>414.57142857142856</c:v>
                </c:pt>
                <c:pt idx="109">
                  <c:v>411.85714285714283</c:v>
                </c:pt>
                <c:pt idx="110">
                  <c:v>404.92857142857144</c:v>
                </c:pt>
                <c:pt idx="111">
                  <c:v>404.07142857142856</c:v>
                </c:pt>
                <c:pt idx="112">
                  <c:v>391</c:v>
                </c:pt>
                <c:pt idx="113">
                  <c:v>376.85714285714283</c:v>
                </c:pt>
                <c:pt idx="114">
                  <c:v>373.78571428571428</c:v>
                </c:pt>
                <c:pt idx="115">
                  <c:v>372.14285714285717</c:v>
                </c:pt>
                <c:pt idx="116">
                  <c:v>366.07142857142856</c:v>
                </c:pt>
                <c:pt idx="117">
                  <c:v>366.42857142857144</c:v>
                </c:pt>
                <c:pt idx="118">
                  <c:v>355.28571428571428</c:v>
                </c:pt>
                <c:pt idx="119">
                  <c:v>353.35714285714283</c:v>
                </c:pt>
                <c:pt idx="120">
                  <c:v>353.42857142857144</c:v>
                </c:pt>
                <c:pt idx="121">
                  <c:v>348.57142857142856</c:v>
                </c:pt>
                <c:pt idx="122">
                  <c:v>341.85714285714283</c:v>
                </c:pt>
                <c:pt idx="123">
                  <c:v>341.35714285714283</c:v>
                </c:pt>
                <c:pt idx="124">
                  <c:v>342.14285714285717</c:v>
                </c:pt>
                <c:pt idx="125">
                  <c:v>327.78571428571428</c:v>
                </c:pt>
                <c:pt idx="126">
                  <c:v>326.64285714285717</c:v>
                </c:pt>
                <c:pt idx="127">
                  <c:v>320.14285714285717</c:v>
                </c:pt>
                <c:pt idx="128">
                  <c:v>308.35714285714283</c:v>
                </c:pt>
                <c:pt idx="129">
                  <c:v>298.78571428571428</c:v>
                </c:pt>
                <c:pt idx="130">
                  <c:v>299.21428571428572</c:v>
                </c:pt>
                <c:pt idx="131">
                  <c:v>297.92857142857144</c:v>
                </c:pt>
                <c:pt idx="132">
                  <c:v>295.57142857142856</c:v>
                </c:pt>
                <c:pt idx="133">
                  <c:v>292.21428571428572</c:v>
                </c:pt>
                <c:pt idx="134">
                  <c:v>283.42857142857144</c:v>
                </c:pt>
                <c:pt idx="135">
                  <c:v>276.07142857142856</c:v>
                </c:pt>
                <c:pt idx="136">
                  <c:v>277.21428571428572</c:v>
                </c:pt>
                <c:pt idx="137">
                  <c:v>276</c:v>
                </c:pt>
                <c:pt idx="138">
                  <c:v>276.71428571428572</c:v>
                </c:pt>
                <c:pt idx="139">
                  <c:v>276.57142857142856</c:v>
                </c:pt>
                <c:pt idx="140">
                  <c:v>279.5</c:v>
                </c:pt>
                <c:pt idx="141">
                  <c:v>283.28571428571428</c:v>
                </c:pt>
                <c:pt idx="142">
                  <c:v>283.21428571428572</c:v>
                </c:pt>
                <c:pt idx="143">
                  <c:v>290.71428571428572</c:v>
                </c:pt>
                <c:pt idx="144">
                  <c:v>290.35714285714283</c:v>
                </c:pt>
                <c:pt idx="145">
                  <c:v>291.78571428571428</c:v>
                </c:pt>
                <c:pt idx="146">
                  <c:v>298.57142857142856</c:v>
                </c:pt>
                <c:pt idx="147">
                  <c:v>307.35714285714283</c:v>
                </c:pt>
                <c:pt idx="148">
                  <c:v>317.42857142857144</c:v>
                </c:pt>
                <c:pt idx="149">
                  <c:v>331.57142857142856</c:v>
                </c:pt>
                <c:pt idx="150">
                  <c:v>353.78571428571428</c:v>
                </c:pt>
                <c:pt idx="151">
                  <c:v>362.5</c:v>
                </c:pt>
                <c:pt idx="152">
                  <c:v>368</c:v>
                </c:pt>
                <c:pt idx="153">
                  <c:v>382</c:v>
                </c:pt>
                <c:pt idx="154">
                  <c:v>410.14285714285717</c:v>
                </c:pt>
                <c:pt idx="155">
                  <c:v>440.5</c:v>
                </c:pt>
                <c:pt idx="156">
                  <c:v>487.85714285714283</c:v>
                </c:pt>
                <c:pt idx="157">
                  <c:v>551.42857142857144</c:v>
                </c:pt>
                <c:pt idx="158">
                  <c:v>569.57142857142856</c:v>
                </c:pt>
                <c:pt idx="159">
                  <c:v>579.71428571428567</c:v>
                </c:pt>
                <c:pt idx="160">
                  <c:v>609.57142857142856</c:v>
                </c:pt>
                <c:pt idx="161">
                  <c:v>682.5</c:v>
                </c:pt>
                <c:pt idx="162">
                  <c:v>748.07142857142856</c:v>
                </c:pt>
                <c:pt idx="163">
                  <c:v>821.5</c:v>
                </c:pt>
                <c:pt idx="164">
                  <c:v>916.21428571428567</c:v>
                </c:pt>
                <c:pt idx="165">
                  <c:v>942.57142857142856</c:v>
                </c:pt>
                <c:pt idx="166">
                  <c:v>959.5</c:v>
                </c:pt>
                <c:pt idx="167">
                  <c:v>993.57142857142856</c:v>
                </c:pt>
                <c:pt idx="168">
                  <c:v>1112.5714285714287</c:v>
                </c:pt>
                <c:pt idx="169">
                  <c:v>1214.3571428571429</c:v>
                </c:pt>
                <c:pt idx="170">
                  <c:v>1322.2142857142858</c:v>
                </c:pt>
                <c:pt idx="171">
                  <c:v>1461.7857142857142</c:v>
                </c:pt>
                <c:pt idx="172">
                  <c:v>1498.9285714285713</c:v>
                </c:pt>
                <c:pt idx="173">
                  <c:v>1520.2142857142858</c:v>
                </c:pt>
                <c:pt idx="174">
                  <c:v>1562</c:v>
                </c:pt>
                <c:pt idx="175">
                  <c:v>1708.7857142857142</c:v>
                </c:pt>
                <c:pt idx="176">
                  <c:v>1852.5</c:v>
                </c:pt>
                <c:pt idx="177">
                  <c:v>1976</c:v>
                </c:pt>
                <c:pt idx="178">
                  <c:v>2158</c:v>
                </c:pt>
                <c:pt idx="179">
                  <c:v>2207.7857142857142</c:v>
                </c:pt>
                <c:pt idx="180">
                  <c:v>2228.4285714285716</c:v>
                </c:pt>
                <c:pt idx="181">
                  <c:v>2267.5714285714284</c:v>
                </c:pt>
                <c:pt idx="182">
                  <c:v>2390.0714285714284</c:v>
                </c:pt>
                <c:pt idx="183">
                  <c:v>2492.2857142857142</c:v>
                </c:pt>
                <c:pt idx="184">
                  <c:v>2566.8571428571427</c:v>
                </c:pt>
                <c:pt idx="185">
                  <c:v>2664.2857142857142</c:v>
                </c:pt>
                <c:pt idx="186">
                  <c:v>2683.3571428571427</c:v>
                </c:pt>
                <c:pt idx="187">
                  <c:v>2714.8571428571427</c:v>
                </c:pt>
                <c:pt idx="188">
                  <c:v>2736.9285714285716</c:v>
                </c:pt>
                <c:pt idx="189">
                  <c:v>2784.3571428571427</c:v>
                </c:pt>
                <c:pt idx="190">
                  <c:v>2815.1428571428573</c:v>
                </c:pt>
                <c:pt idx="191">
                  <c:v>2851.5714285714284</c:v>
                </c:pt>
                <c:pt idx="192">
                  <c:v>2888.7857142857142</c:v>
                </c:pt>
                <c:pt idx="193">
                  <c:v>2913.4285714285716</c:v>
                </c:pt>
                <c:pt idx="194">
                  <c:v>2941</c:v>
                </c:pt>
                <c:pt idx="195">
                  <c:v>2971.2142857142858</c:v>
                </c:pt>
                <c:pt idx="196">
                  <c:v>3021.5</c:v>
                </c:pt>
                <c:pt idx="197">
                  <c:v>3110.2857142857142</c:v>
                </c:pt>
                <c:pt idx="198">
                  <c:v>3189.7857142857142</c:v>
                </c:pt>
                <c:pt idx="199">
                  <c:v>3299.9285714285716</c:v>
                </c:pt>
                <c:pt idx="200">
                  <c:v>3361.5</c:v>
                </c:pt>
                <c:pt idx="201">
                  <c:v>3395.7142857142858</c:v>
                </c:pt>
                <c:pt idx="202">
                  <c:v>3449.7142857142858</c:v>
                </c:pt>
                <c:pt idx="203">
                  <c:v>3576.0714285714284</c:v>
                </c:pt>
                <c:pt idx="204">
                  <c:v>3698.6428571428573</c:v>
                </c:pt>
                <c:pt idx="205">
                  <c:v>3812.7857142857142</c:v>
                </c:pt>
                <c:pt idx="206">
                  <c:v>3959.3571428571427</c:v>
                </c:pt>
                <c:pt idx="207">
                  <c:v>3966</c:v>
                </c:pt>
                <c:pt idx="208">
                  <c:v>3967.5</c:v>
                </c:pt>
                <c:pt idx="209">
                  <c:v>3994.6428571428573</c:v>
                </c:pt>
                <c:pt idx="210">
                  <c:v>4010.3571428571427</c:v>
                </c:pt>
                <c:pt idx="211">
                  <c:v>3997.5714285714284</c:v>
                </c:pt>
                <c:pt idx="212">
                  <c:v>3979.1428571428573</c:v>
                </c:pt>
                <c:pt idx="213">
                  <c:v>3918.5</c:v>
                </c:pt>
                <c:pt idx="214">
                  <c:v>3872.7142857142858</c:v>
                </c:pt>
                <c:pt idx="215">
                  <c:v>3833.2142857142858</c:v>
                </c:pt>
                <c:pt idx="216">
                  <c:v>3791.9285714285716</c:v>
                </c:pt>
                <c:pt idx="217">
                  <c:v>3664.5714285714284</c:v>
                </c:pt>
                <c:pt idx="218">
                  <c:v>3523.4285714285716</c:v>
                </c:pt>
                <c:pt idx="219">
                  <c:v>3359.3571428571427</c:v>
                </c:pt>
                <c:pt idx="220">
                  <c:v>3113.5</c:v>
                </c:pt>
                <c:pt idx="221">
                  <c:v>3056.2857142857142</c:v>
                </c:pt>
                <c:pt idx="222">
                  <c:v>3011.2142857142858</c:v>
                </c:pt>
                <c:pt idx="223">
                  <c:v>3004.7857142857142</c:v>
                </c:pt>
                <c:pt idx="224">
                  <c:v>2863.5714285714284</c:v>
                </c:pt>
                <c:pt idx="225">
                  <c:v>2734.5714285714284</c:v>
                </c:pt>
                <c:pt idx="226">
                  <c:v>2620.9285714285716</c:v>
                </c:pt>
                <c:pt idx="227">
                  <c:v>2447.2857142857142</c:v>
                </c:pt>
                <c:pt idx="228">
                  <c:v>2391.9285714285716</c:v>
                </c:pt>
                <c:pt idx="229">
                  <c:v>2367</c:v>
                </c:pt>
                <c:pt idx="230">
                  <c:v>2277.4285714285716</c:v>
                </c:pt>
                <c:pt idx="231">
                  <c:v>2168</c:v>
                </c:pt>
                <c:pt idx="232">
                  <c:v>2115.3571428571427</c:v>
                </c:pt>
                <c:pt idx="233">
                  <c:v>2080.7142857142858</c:v>
                </c:pt>
                <c:pt idx="234">
                  <c:v>2009.7142857142858</c:v>
                </c:pt>
                <c:pt idx="235">
                  <c:v>1988.5</c:v>
                </c:pt>
                <c:pt idx="236">
                  <c:v>1991.7142857142858</c:v>
                </c:pt>
                <c:pt idx="237">
                  <c:v>2002.8571428571429</c:v>
                </c:pt>
                <c:pt idx="238">
                  <c:v>1964.2857142857142</c:v>
                </c:pt>
                <c:pt idx="239">
                  <c:v>1931.1428571428571</c:v>
                </c:pt>
                <c:pt idx="240">
                  <c:v>1892.7857142857142</c:v>
                </c:pt>
                <c:pt idx="241">
                  <c:v>1856.4285714285713</c:v>
                </c:pt>
                <c:pt idx="242">
                  <c:v>1851.9285714285713</c:v>
                </c:pt>
                <c:pt idx="243">
                  <c:v>1849.5</c:v>
                </c:pt>
                <c:pt idx="244">
                  <c:v>1961.2142857142858</c:v>
                </c:pt>
                <c:pt idx="245">
                  <c:v>1930.0714285714287</c:v>
                </c:pt>
                <c:pt idx="246">
                  <c:v>1873.7142857142858</c:v>
                </c:pt>
                <c:pt idx="247">
                  <c:v>1835.2857142857142</c:v>
                </c:pt>
                <c:pt idx="248">
                  <c:v>1794.5714285714287</c:v>
                </c:pt>
                <c:pt idx="249">
                  <c:v>1785.3571428571429</c:v>
                </c:pt>
                <c:pt idx="250">
                  <c:v>1783.5</c:v>
                </c:pt>
                <c:pt idx="251">
                  <c:v>1656.2857142857142</c:v>
                </c:pt>
                <c:pt idx="252">
                  <c:v>1618.7142857142858</c:v>
                </c:pt>
                <c:pt idx="253">
                  <c:v>1589.3571428571429</c:v>
                </c:pt>
                <c:pt idx="254">
                  <c:v>1558</c:v>
                </c:pt>
                <c:pt idx="255">
                  <c:v>1524.6428571428571</c:v>
                </c:pt>
                <c:pt idx="256">
                  <c:v>1522.4285714285713</c:v>
                </c:pt>
                <c:pt idx="257">
                  <c:v>1515.0714285714287</c:v>
                </c:pt>
                <c:pt idx="258">
                  <c:v>1436.0714285714287</c:v>
                </c:pt>
                <c:pt idx="259">
                  <c:v>1399.6428571428571</c:v>
                </c:pt>
                <c:pt idx="260">
                  <c:v>1372.3571428571429</c:v>
                </c:pt>
                <c:pt idx="261">
                  <c:v>1334.8571428571429</c:v>
                </c:pt>
                <c:pt idx="262">
                  <c:v>1288.9285714285713</c:v>
                </c:pt>
                <c:pt idx="263">
                  <c:v>1278.7142857142858</c:v>
                </c:pt>
                <c:pt idx="264">
                  <c:v>1267.5714285714287</c:v>
                </c:pt>
                <c:pt idx="265">
                  <c:v>1316.2857142857142</c:v>
                </c:pt>
                <c:pt idx="266">
                  <c:v>1263.5</c:v>
                </c:pt>
                <c:pt idx="267">
                  <c:v>1207.7857142857142</c:v>
                </c:pt>
                <c:pt idx="268">
                  <c:v>1155.0714285714287</c:v>
                </c:pt>
                <c:pt idx="269">
                  <c:v>1098.5714285714287</c:v>
                </c:pt>
                <c:pt idx="270">
                  <c:v>1081.5</c:v>
                </c:pt>
                <c:pt idx="271">
                  <c:v>1066.1428571428571</c:v>
                </c:pt>
                <c:pt idx="272">
                  <c:v>1067.4285714285713</c:v>
                </c:pt>
                <c:pt idx="273">
                  <c:v>1019.1428571428571</c:v>
                </c:pt>
                <c:pt idx="274">
                  <c:v>976.14285714285711</c:v>
                </c:pt>
                <c:pt idx="275">
                  <c:v>935.57142857142856</c:v>
                </c:pt>
                <c:pt idx="276">
                  <c:v>904</c:v>
                </c:pt>
                <c:pt idx="277">
                  <c:v>897</c:v>
                </c:pt>
                <c:pt idx="278">
                  <c:v>886.5</c:v>
                </c:pt>
                <c:pt idx="279">
                  <c:v>865.71428571428567</c:v>
                </c:pt>
                <c:pt idx="280">
                  <c:v>846.78571428571433</c:v>
                </c:pt>
                <c:pt idx="281">
                  <c:v>837.14285714285711</c:v>
                </c:pt>
                <c:pt idx="282">
                  <c:v>830.64285714285711</c:v>
                </c:pt>
                <c:pt idx="283">
                  <c:v>817.64285714285711</c:v>
                </c:pt>
                <c:pt idx="284">
                  <c:v>816.14285714285711</c:v>
                </c:pt>
                <c:pt idx="285">
                  <c:v>820.07142857142856</c:v>
                </c:pt>
                <c:pt idx="286">
                  <c:v>773.35714285714289</c:v>
                </c:pt>
                <c:pt idx="287">
                  <c:v>721.57142857142856</c:v>
                </c:pt>
                <c:pt idx="288">
                  <c:v>741.28571428571433</c:v>
                </c:pt>
                <c:pt idx="289">
                  <c:v>782</c:v>
                </c:pt>
                <c:pt idx="290">
                  <c:v>832</c:v>
                </c:pt>
                <c:pt idx="291">
                  <c:v>840.78571428571433</c:v>
                </c:pt>
                <c:pt idx="292">
                  <c:v>850.64285714285711</c:v>
                </c:pt>
                <c:pt idx="293">
                  <c:v>876.57142857142856</c:v>
                </c:pt>
                <c:pt idx="294">
                  <c:v>908.35714285714289</c:v>
                </c:pt>
                <c:pt idx="295">
                  <c:v>940.78571428571433</c:v>
                </c:pt>
                <c:pt idx="296">
                  <c:v>968.42857142857144</c:v>
                </c:pt>
                <c:pt idx="297">
                  <c:v>1005.5714285714286</c:v>
                </c:pt>
                <c:pt idx="298">
                  <c:v>1016.9285714285714</c:v>
                </c:pt>
                <c:pt idx="299">
                  <c:v>1024.2857142857142</c:v>
                </c:pt>
                <c:pt idx="300">
                  <c:v>1105.5</c:v>
                </c:pt>
                <c:pt idx="301">
                  <c:v>1200.7142857142858</c:v>
                </c:pt>
                <c:pt idx="302">
                  <c:v>1308.8571428571429</c:v>
                </c:pt>
                <c:pt idx="303">
                  <c:v>1268</c:v>
                </c:pt>
                <c:pt idx="304">
                  <c:v>1171.7142857142858</c:v>
                </c:pt>
                <c:pt idx="305">
                  <c:v>1203.8571428571429</c:v>
                </c:pt>
                <c:pt idx="306">
                  <c:v>1237.9285714285713</c:v>
                </c:pt>
                <c:pt idx="307">
                  <c:v>1378.4285714285713</c:v>
                </c:pt>
                <c:pt idx="308">
                  <c:v>1563.8571428571429</c:v>
                </c:pt>
                <c:pt idx="309">
                  <c:v>1794.7142857142858</c:v>
                </c:pt>
                <c:pt idx="310">
                  <c:v>1792</c:v>
                </c:pt>
                <c:pt idx="311">
                  <c:v>1732.0714285714287</c:v>
                </c:pt>
                <c:pt idx="312">
                  <c:v>1791.7142857142858</c:v>
                </c:pt>
                <c:pt idx="313">
                  <c:v>1845.4285714285713</c:v>
                </c:pt>
                <c:pt idx="314">
                  <c:v>2073.5714285714284</c:v>
                </c:pt>
                <c:pt idx="315">
                  <c:v>2479.2142857142858</c:v>
                </c:pt>
                <c:pt idx="316">
                  <c:v>2383.5714285714284</c:v>
                </c:pt>
                <c:pt idx="317">
                  <c:v>2646.2857142857142</c:v>
                </c:pt>
                <c:pt idx="318">
                  <c:v>3063.2857142857142</c:v>
                </c:pt>
                <c:pt idx="319">
                  <c:v>3035.5714285714284</c:v>
                </c:pt>
                <c:pt idx="320">
                  <c:v>3016.0714285714284</c:v>
                </c:pt>
                <c:pt idx="321">
                  <c:v>3099.9285714285716</c:v>
                </c:pt>
                <c:pt idx="322">
                  <c:v>3133.1428571428573</c:v>
                </c:pt>
                <c:pt idx="323">
                  <c:v>3183.5714285714284</c:v>
                </c:pt>
                <c:pt idx="324">
                  <c:v>3502.9285714285716</c:v>
                </c:pt>
                <c:pt idx="325">
                  <c:v>3926.7142857142858</c:v>
                </c:pt>
                <c:pt idx="326">
                  <c:v>3951.7142857142858</c:v>
                </c:pt>
                <c:pt idx="327">
                  <c:v>3961.2857142857142</c:v>
                </c:pt>
                <c:pt idx="328">
                  <c:v>4042</c:v>
                </c:pt>
                <c:pt idx="329">
                  <c:v>4078.3571428571427</c:v>
                </c:pt>
                <c:pt idx="330">
                  <c:v>4436.3571428571431</c:v>
                </c:pt>
                <c:pt idx="331">
                  <c:v>4537.9285714285716</c:v>
                </c:pt>
                <c:pt idx="332">
                  <c:v>4610.2142857142853</c:v>
                </c:pt>
                <c:pt idx="333">
                  <c:v>4697.8571428571431</c:v>
                </c:pt>
                <c:pt idx="334">
                  <c:v>4742.6428571428569</c:v>
                </c:pt>
                <c:pt idx="335">
                  <c:v>4828.7857142857147</c:v>
                </c:pt>
                <c:pt idx="336">
                  <c:v>4974.4285714285716</c:v>
                </c:pt>
                <c:pt idx="337">
                  <c:v>5003.5</c:v>
                </c:pt>
                <c:pt idx="338">
                  <c:v>4982.2142857142853</c:v>
                </c:pt>
                <c:pt idx="339">
                  <c:v>4943.5</c:v>
                </c:pt>
                <c:pt idx="340">
                  <c:v>4924.6428571428569</c:v>
                </c:pt>
                <c:pt idx="341">
                  <c:v>4899.5714285714284</c:v>
                </c:pt>
                <c:pt idx="342">
                  <c:v>4784</c:v>
                </c:pt>
                <c:pt idx="343">
                  <c:v>4585.9285714285716</c:v>
                </c:pt>
                <c:pt idx="344">
                  <c:v>4432.7142857142853</c:v>
                </c:pt>
                <c:pt idx="345">
                  <c:v>4276.7857142857147</c:v>
                </c:pt>
                <c:pt idx="346">
                  <c:v>4066.8571428571427</c:v>
                </c:pt>
                <c:pt idx="347">
                  <c:v>4012.6428571428573</c:v>
                </c:pt>
                <c:pt idx="348">
                  <c:v>3968.5</c:v>
                </c:pt>
                <c:pt idx="349">
                  <c:v>3773.0714285714284</c:v>
                </c:pt>
                <c:pt idx="350">
                  <c:v>3545.2142857142858</c:v>
                </c:pt>
                <c:pt idx="351">
                  <c:v>3329</c:v>
                </c:pt>
                <c:pt idx="352">
                  <c:v>3108.4285714285716</c:v>
                </c:pt>
                <c:pt idx="353">
                  <c:v>2871.5714285714284</c:v>
                </c:pt>
                <c:pt idx="354">
                  <c:v>2817.7857142857142</c:v>
                </c:pt>
                <c:pt idx="355">
                  <c:v>2782.8571428571427</c:v>
                </c:pt>
                <c:pt idx="356">
                  <c:v>2634.5714285714284</c:v>
                </c:pt>
                <c:pt idx="357">
                  <c:v>2439.3571428571427</c:v>
                </c:pt>
                <c:pt idx="358">
                  <c:v>2271.8571428571427</c:v>
                </c:pt>
                <c:pt idx="359">
                  <c:v>2128</c:v>
                </c:pt>
                <c:pt idx="360">
                  <c:v>1956.5</c:v>
                </c:pt>
                <c:pt idx="361">
                  <c:v>1923.1428571428571</c:v>
                </c:pt>
                <c:pt idx="362">
                  <c:v>1914.9285714285713</c:v>
                </c:pt>
                <c:pt idx="363">
                  <c:v>1818</c:v>
                </c:pt>
                <c:pt idx="364">
                  <c:v>1706.2857142857142</c:v>
                </c:pt>
                <c:pt idx="365">
                  <c:v>1613.0714285714287</c:v>
                </c:pt>
                <c:pt idx="366">
                  <c:v>1537.7142857142858</c:v>
                </c:pt>
                <c:pt idx="367">
                  <c:v>1454.5714285714287</c:v>
                </c:pt>
                <c:pt idx="368">
                  <c:v>1446.2857142857142</c:v>
                </c:pt>
                <c:pt idx="369">
                  <c:v>1439.8571428571429</c:v>
                </c:pt>
                <c:pt idx="370">
                  <c:v>1387.2142857142858</c:v>
                </c:pt>
                <c:pt idx="371">
                  <c:v>1325.4285714285713</c:v>
                </c:pt>
                <c:pt idx="372">
                  <c:v>1285.9285714285713</c:v>
                </c:pt>
                <c:pt idx="373">
                  <c:v>1247.9285714285713</c:v>
                </c:pt>
                <c:pt idx="374">
                  <c:v>1217.8571428571429</c:v>
                </c:pt>
                <c:pt idx="375">
                  <c:v>1211.8571428571429</c:v>
                </c:pt>
                <c:pt idx="376">
                  <c:v>1203</c:v>
                </c:pt>
                <c:pt idx="377">
                  <c:v>1184.4285714285713</c:v>
                </c:pt>
                <c:pt idx="378">
                  <c:v>1159.2142857142858</c:v>
                </c:pt>
                <c:pt idx="379">
                  <c:v>1144.2142857142858</c:v>
                </c:pt>
                <c:pt idx="380">
                  <c:v>1140.2857142857142</c:v>
                </c:pt>
                <c:pt idx="381">
                  <c:v>1142.2857142857142</c:v>
                </c:pt>
                <c:pt idx="382">
                  <c:v>1137.2142857142858</c:v>
                </c:pt>
                <c:pt idx="383">
                  <c:v>1136.5714285714287</c:v>
                </c:pt>
                <c:pt idx="384">
                  <c:v>1134.4285714285713</c:v>
                </c:pt>
                <c:pt idx="385">
                  <c:v>1145.3571428571429</c:v>
                </c:pt>
                <c:pt idx="386">
                  <c:v>1153.2142857142858</c:v>
                </c:pt>
                <c:pt idx="387">
                  <c:v>1189.7857142857142</c:v>
                </c:pt>
                <c:pt idx="388">
                  <c:v>1109.1428571428571</c:v>
                </c:pt>
                <c:pt idx="389">
                  <c:v>1117.0714285714287</c:v>
                </c:pt>
                <c:pt idx="390">
                  <c:v>1124.1428571428571</c:v>
                </c:pt>
                <c:pt idx="391">
                  <c:v>1151.2857142857142</c:v>
                </c:pt>
                <c:pt idx="392">
                  <c:v>1189.2857142857142</c:v>
                </c:pt>
                <c:pt idx="393">
                  <c:v>1228.8571428571429</c:v>
                </c:pt>
                <c:pt idx="394">
                  <c:v>1271.5</c:v>
                </c:pt>
                <c:pt idx="395">
                  <c:v>1307.7142857142858</c:v>
                </c:pt>
                <c:pt idx="396">
                  <c:v>1324.0714285714287</c:v>
                </c:pt>
                <c:pt idx="397">
                  <c:v>1336.8571428571429</c:v>
                </c:pt>
                <c:pt idx="398">
                  <c:v>1372.5714285714287</c:v>
                </c:pt>
                <c:pt idx="399">
                  <c:v>1414.2857142857142</c:v>
                </c:pt>
                <c:pt idx="400">
                  <c:v>1494.0714285714287</c:v>
                </c:pt>
                <c:pt idx="401">
                  <c:v>1414.9285714285713</c:v>
                </c:pt>
                <c:pt idx="402">
                  <c:v>1432.1428571428571</c:v>
                </c:pt>
                <c:pt idx="403">
                  <c:v>1460.4285714285713</c:v>
                </c:pt>
                <c:pt idx="404">
                  <c:v>1481.2857142857142</c:v>
                </c:pt>
                <c:pt idx="405">
                  <c:v>1542.7142857142858</c:v>
                </c:pt>
                <c:pt idx="406">
                  <c:v>1604.5714285714287</c:v>
                </c:pt>
                <c:pt idx="407">
                  <c:v>1658.5</c:v>
                </c:pt>
                <c:pt idx="408">
                  <c:v>1695.7142857142858</c:v>
                </c:pt>
                <c:pt idx="409">
                  <c:v>1744.1428571428571</c:v>
                </c:pt>
                <c:pt idx="410">
                  <c:v>1747</c:v>
                </c:pt>
                <c:pt idx="411">
                  <c:v>1756.2857142857142</c:v>
                </c:pt>
                <c:pt idx="412">
                  <c:v>1783.1428571428571</c:v>
                </c:pt>
                <c:pt idx="413">
                  <c:v>1818.2142857142858</c:v>
                </c:pt>
                <c:pt idx="414">
                  <c:v>1806.7142857142858</c:v>
                </c:pt>
                <c:pt idx="415">
                  <c:v>1924.7857142857142</c:v>
                </c:pt>
                <c:pt idx="416">
                  <c:v>2075.9285714285716</c:v>
                </c:pt>
                <c:pt idx="417">
                  <c:v>2072.0714285714284</c:v>
                </c:pt>
                <c:pt idx="418">
                  <c:v>2067.7857142857142</c:v>
                </c:pt>
                <c:pt idx="419">
                  <c:v>2055.3571428571427</c:v>
                </c:pt>
                <c:pt idx="420">
                  <c:v>2042.2857142857142</c:v>
                </c:pt>
                <c:pt idx="421">
                  <c:v>2023.2857142857142</c:v>
                </c:pt>
                <c:pt idx="422">
                  <c:v>2019.2857142857142</c:v>
                </c:pt>
                <c:pt idx="423">
                  <c:v>2014.6428571428571</c:v>
                </c:pt>
                <c:pt idx="424">
                  <c:v>2011.9285714285713</c:v>
                </c:pt>
                <c:pt idx="425">
                  <c:v>2003.9285714285713</c:v>
                </c:pt>
                <c:pt idx="426">
                  <c:v>1998.0714285714287</c:v>
                </c:pt>
                <c:pt idx="427">
                  <c:v>1983.9285714285713</c:v>
                </c:pt>
                <c:pt idx="428">
                  <c:v>1965</c:v>
                </c:pt>
                <c:pt idx="429">
                  <c:v>1944.8571428571429</c:v>
                </c:pt>
                <c:pt idx="430">
                  <c:v>1912.5714285714287</c:v>
                </c:pt>
                <c:pt idx="431">
                  <c:v>1890.2142857142858</c:v>
                </c:pt>
                <c:pt idx="432">
                  <c:v>1879.7857142857142</c:v>
                </c:pt>
                <c:pt idx="433">
                  <c:v>1749.3571428571429</c:v>
                </c:pt>
                <c:pt idx="434">
                  <c:v>1671.4285714285713</c:v>
                </c:pt>
                <c:pt idx="435">
                  <c:v>1646.7142857142858</c:v>
                </c:pt>
                <c:pt idx="436">
                  <c:v>1610.1428571428571</c:v>
                </c:pt>
                <c:pt idx="437">
                  <c:v>1562.3571428571429</c:v>
                </c:pt>
                <c:pt idx="438">
                  <c:v>1548.7857142857142</c:v>
                </c:pt>
                <c:pt idx="439">
                  <c:v>1538.4285714285713</c:v>
                </c:pt>
                <c:pt idx="440">
                  <c:v>1484.7857142857142</c:v>
                </c:pt>
                <c:pt idx="441">
                  <c:v>1412.4285714285713</c:v>
                </c:pt>
                <c:pt idx="442">
                  <c:v>1353.2142857142858</c:v>
                </c:pt>
                <c:pt idx="443">
                  <c:v>1293.7142857142858</c:v>
                </c:pt>
                <c:pt idx="444">
                  <c:v>1235.2857142857142</c:v>
                </c:pt>
                <c:pt idx="445">
                  <c:v>1222.5714285714287</c:v>
                </c:pt>
                <c:pt idx="446">
                  <c:v>1212.9285714285713</c:v>
                </c:pt>
                <c:pt idx="447">
                  <c:v>1263.7142857142858</c:v>
                </c:pt>
                <c:pt idx="448">
                  <c:v>1247.8571428571429</c:v>
                </c:pt>
                <c:pt idx="449">
                  <c:v>1187.2857142857142</c:v>
                </c:pt>
                <c:pt idx="450">
                  <c:v>1135.4285714285713</c:v>
                </c:pt>
                <c:pt idx="451">
                  <c:v>1084.3571428571429</c:v>
                </c:pt>
                <c:pt idx="452">
                  <c:v>1073.7142857142858</c:v>
                </c:pt>
                <c:pt idx="453">
                  <c:v>1067.5714285714287</c:v>
                </c:pt>
                <c:pt idx="454">
                  <c:v>1038.9285714285713</c:v>
                </c:pt>
                <c:pt idx="455">
                  <c:v>1014.7857142857143</c:v>
                </c:pt>
                <c:pt idx="456">
                  <c:v>985.5</c:v>
                </c:pt>
                <c:pt idx="457">
                  <c:v>965.71428571428567</c:v>
                </c:pt>
                <c:pt idx="458">
                  <c:v>933.85714285714289</c:v>
                </c:pt>
                <c:pt idx="459">
                  <c:v>928.35714285714289</c:v>
                </c:pt>
                <c:pt idx="460">
                  <c:v>921.71428571428567</c:v>
                </c:pt>
                <c:pt idx="461">
                  <c:v>895</c:v>
                </c:pt>
                <c:pt idx="462">
                  <c:v>854.5</c:v>
                </c:pt>
                <c:pt idx="463">
                  <c:v>826.35714285714289</c:v>
                </c:pt>
                <c:pt idx="464">
                  <c:v>797.57142857142856</c:v>
                </c:pt>
                <c:pt idx="465">
                  <c:v>750.21428571428567</c:v>
                </c:pt>
                <c:pt idx="466">
                  <c:v>745.21428571428567</c:v>
                </c:pt>
                <c:pt idx="467">
                  <c:v>735</c:v>
                </c:pt>
                <c:pt idx="468">
                  <c:v>707.5</c:v>
                </c:pt>
                <c:pt idx="469">
                  <c:v>671.78571428571433</c:v>
                </c:pt>
                <c:pt idx="470">
                  <c:v>640.42857142857144</c:v>
                </c:pt>
                <c:pt idx="471">
                  <c:v>603.42857142857144</c:v>
                </c:pt>
                <c:pt idx="472">
                  <c:v>568.71428571428567</c:v>
                </c:pt>
                <c:pt idx="473">
                  <c:v>559.85714285714289</c:v>
                </c:pt>
                <c:pt idx="474">
                  <c:v>550.85714285714289</c:v>
                </c:pt>
                <c:pt idx="475">
                  <c:v>522.07142857142856</c:v>
                </c:pt>
                <c:pt idx="476">
                  <c:v>499.5</c:v>
                </c:pt>
                <c:pt idx="477">
                  <c:v>471.64285714285717</c:v>
                </c:pt>
                <c:pt idx="478">
                  <c:v>446.64285714285717</c:v>
                </c:pt>
                <c:pt idx="479">
                  <c:v>427.64285714285717</c:v>
                </c:pt>
                <c:pt idx="480">
                  <c:v>420.85714285714283</c:v>
                </c:pt>
                <c:pt idx="481">
                  <c:v>423.5</c:v>
                </c:pt>
                <c:pt idx="482">
                  <c:v>414.07142857142856</c:v>
                </c:pt>
                <c:pt idx="483">
                  <c:v>403.5</c:v>
                </c:pt>
                <c:pt idx="484">
                  <c:v>400.35714285714283</c:v>
                </c:pt>
                <c:pt idx="485">
                  <c:v>404.42857142857144</c:v>
                </c:pt>
                <c:pt idx="486">
                  <c:v>407.42857142857144</c:v>
                </c:pt>
                <c:pt idx="487">
                  <c:v>410.92857142857144</c:v>
                </c:pt>
                <c:pt idx="488">
                  <c:v>414.57142857142856</c:v>
                </c:pt>
                <c:pt idx="489">
                  <c:v>426.57142857142856</c:v>
                </c:pt>
                <c:pt idx="490">
                  <c:v>446.21428571428572</c:v>
                </c:pt>
                <c:pt idx="491">
                  <c:v>476.28571428571428</c:v>
                </c:pt>
                <c:pt idx="492">
                  <c:v>511.5</c:v>
                </c:pt>
                <c:pt idx="493">
                  <c:v>554.14285714285711</c:v>
                </c:pt>
                <c:pt idx="494">
                  <c:v>573.57142857142856</c:v>
                </c:pt>
                <c:pt idx="495">
                  <c:v>589.07142857142856</c:v>
                </c:pt>
                <c:pt idx="496">
                  <c:v>640.42857142857144</c:v>
                </c:pt>
                <c:pt idx="497">
                  <c:v>733.71428571428567</c:v>
                </c:pt>
                <c:pt idx="498">
                  <c:v>831.28571428571433</c:v>
                </c:pt>
                <c:pt idx="499">
                  <c:v>948.64285714285711</c:v>
                </c:pt>
                <c:pt idx="500">
                  <c:v>1080.3571428571429</c:v>
                </c:pt>
                <c:pt idx="501">
                  <c:v>1144.0714285714287</c:v>
                </c:pt>
                <c:pt idx="502">
                  <c:v>1204.7857142857142</c:v>
                </c:pt>
                <c:pt idx="503">
                  <c:v>1365.4285714285713</c:v>
                </c:pt>
                <c:pt idx="504">
                  <c:v>1573.1428571428571</c:v>
                </c:pt>
                <c:pt idx="505">
                  <c:v>1807.0714285714287</c:v>
                </c:pt>
                <c:pt idx="506">
                  <c:v>2033.7857142857142</c:v>
                </c:pt>
                <c:pt idx="507">
                  <c:v>2288</c:v>
                </c:pt>
                <c:pt idx="508">
                  <c:v>2388.4285714285716</c:v>
                </c:pt>
                <c:pt idx="509">
                  <c:v>2471.3571428571427</c:v>
                </c:pt>
                <c:pt idx="510">
                  <c:v>2696.2142857142858</c:v>
                </c:pt>
                <c:pt idx="511">
                  <c:v>2934.2142857142858</c:v>
                </c:pt>
                <c:pt idx="512">
                  <c:v>3160.6428571428573</c:v>
                </c:pt>
                <c:pt idx="513">
                  <c:v>3346.5</c:v>
                </c:pt>
                <c:pt idx="514">
                  <c:v>3547.5</c:v>
                </c:pt>
                <c:pt idx="515">
                  <c:v>3587.5</c:v>
                </c:pt>
                <c:pt idx="516">
                  <c:v>3602.2142857142858</c:v>
                </c:pt>
                <c:pt idx="517">
                  <c:v>3691.1428571428573</c:v>
                </c:pt>
                <c:pt idx="518">
                  <c:v>3767.4285714285716</c:v>
                </c:pt>
                <c:pt idx="519">
                  <c:v>3799.7857142857142</c:v>
                </c:pt>
                <c:pt idx="520">
                  <c:v>3810.5714285714284</c:v>
                </c:pt>
                <c:pt idx="521">
                  <c:v>3799.5</c:v>
                </c:pt>
                <c:pt idx="522">
                  <c:v>3725.8571428571427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B-46AE-945E-3EBC9A05DBBC}"/>
            </c:ext>
          </c:extLst>
        </c:ser>
        <c:ser>
          <c:idx val="2"/>
          <c:order val="2"/>
          <c:tx>
            <c:strRef>
              <c:f>casos_diagnostico_ccaa!$G$1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casos_diagnostico_ccaa!$A$2:$A$524</c:f>
              <c:numCache>
                <c:formatCode>m/d/yyyy</c:formatCode>
                <c:ptCount val="52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44002</c:v>
                </c:pt>
                <c:pt idx="117">
                  <c:v>44003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44009</c:v>
                </c:pt>
                <c:pt idx="124">
                  <c:v>44010</c:v>
                </c:pt>
                <c:pt idx="125">
                  <c:v>44011</c:v>
                </c:pt>
                <c:pt idx="126">
                  <c:v>44012</c:v>
                </c:pt>
                <c:pt idx="127">
                  <c:v>44013</c:v>
                </c:pt>
                <c:pt idx="128">
                  <c:v>44014</c:v>
                </c:pt>
                <c:pt idx="129">
                  <c:v>44015</c:v>
                </c:pt>
                <c:pt idx="130">
                  <c:v>44016</c:v>
                </c:pt>
                <c:pt idx="131">
                  <c:v>44017</c:v>
                </c:pt>
                <c:pt idx="132">
                  <c:v>44018</c:v>
                </c:pt>
                <c:pt idx="133">
                  <c:v>44019</c:v>
                </c:pt>
                <c:pt idx="134">
                  <c:v>44020</c:v>
                </c:pt>
                <c:pt idx="135">
                  <c:v>44021</c:v>
                </c:pt>
                <c:pt idx="136">
                  <c:v>44022</c:v>
                </c:pt>
                <c:pt idx="137">
                  <c:v>44023</c:v>
                </c:pt>
                <c:pt idx="138">
                  <c:v>44024</c:v>
                </c:pt>
                <c:pt idx="139">
                  <c:v>44025</c:v>
                </c:pt>
                <c:pt idx="140">
                  <c:v>44026</c:v>
                </c:pt>
                <c:pt idx="141">
                  <c:v>44027</c:v>
                </c:pt>
                <c:pt idx="142">
                  <c:v>44028</c:v>
                </c:pt>
                <c:pt idx="143">
                  <c:v>44029</c:v>
                </c:pt>
                <c:pt idx="144">
                  <c:v>44030</c:v>
                </c:pt>
                <c:pt idx="145">
                  <c:v>44031</c:v>
                </c:pt>
                <c:pt idx="146">
                  <c:v>44032</c:v>
                </c:pt>
                <c:pt idx="147">
                  <c:v>44033</c:v>
                </c:pt>
                <c:pt idx="148">
                  <c:v>44034</c:v>
                </c:pt>
                <c:pt idx="149">
                  <c:v>44035</c:v>
                </c:pt>
                <c:pt idx="150">
                  <c:v>44036</c:v>
                </c:pt>
                <c:pt idx="151">
                  <c:v>44037</c:v>
                </c:pt>
                <c:pt idx="152">
                  <c:v>44038</c:v>
                </c:pt>
                <c:pt idx="153">
                  <c:v>44039</c:v>
                </c:pt>
                <c:pt idx="154">
                  <c:v>44040</c:v>
                </c:pt>
                <c:pt idx="155">
                  <c:v>44041</c:v>
                </c:pt>
                <c:pt idx="156">
                  <c:v>44042</c:v>
                </c:pt>
                <c:pt idx="157">
                  <c:v>44043</c:v>
                </c:pt>
                <c:pt idx="158">
                  <c:v>44044</c:v>
                </c:pt>
                <c:pt idx="159">
                  <c:v>44045</c:v>
                </c:pt>
                <c:pt idx="160">
                  <c:v>44046</c:v>
                </c:pt>
                <c:pt idx="161">
                  <c:v>44047</c:v>
                </c:pt>
                <c:pt idx="162">
                  <c:v>44048</c:v>
                </c:pt>
                <c:pt idx="163">
                  <c:v>44049</c:v>
                </c:pt>
                <c:pt idx="164">
                  <c:v>44050</c:v>
                </c:pt>
                <c:pt idx="165">
                  <c:v>44051</c:v>
                </c:pt>
                <c:pt idx="166">
                  <c:v>44052</c:v>
                </c:pt>
                <c:pt idx="167">
                  <c:v>44053</c:v>
                </c:pt>
                <c:pt idx="168">
                  <c:v>44054</c:v>
                </c:pt>
                <c:pt idx="169">
                  <c:v>44055</c:v>
                </c:pt>
                <c:pt idx="170">
                  <c:v>44056</c:v>
                </c:pt>
                <c:pt idx="171">
                  <c:v>44057</c:v>
                </c:pt>
                <c:pt idx="172">
                  <c:v>44058</c:v>
                </c:pt>
                <c:pt idx="173">
                  <c:v>44059</c:v>
                </c:pt>
                <c:pt idx="174">
                  <c:v>44060</c:v>
                </c:pt>
                <c:pt idx="175">
                  <c:v>44061</c:v>
                </c:pt>
                <c:pt idx="176">
                  <c:v>44062</c:v>
                </c:pt>
                <c:pt idx="177">
                  <c:v>44063</c:v>
                </c:pt>
                <c:pt idx="178">
                  <c:v>44064</c:v>
                </c:pt>
                <c:pt idx="179">
                  <c:v>44065</c:v>
                </c:pt>
                <c:pt idx="180">
                  <c:v>44066</c:v>
                </c:pt>
                <c:pt idx="181">
                  <c:v>44067</c:v>
                </c:pt>
                <c:pt idx="182">
                  <c:v>44068</c:v>
                </c:pt>
                <c:pt idx="183">
                  <c:v>44069</c:v>
                </c:pt>
                <c:pt idx="184">
                  <c:v>44070</c:v>
                </c:pt>
                <c:pt idx="185">
                  <c:v>44071</c:v>
                </c:pt>
                <c:pt idx="186">
                  <c:v>44072</c:v>
                </c:pt>
                <c:pt idx="187">
                  <c:v>44073</c:v>
                </c:pt>
                <c:pt idx="188">
                  <c:v>44074</c:v>
                </c:pt>
                <c:pt idx="189">
                  <c:v>44075</c:v>
                </c:pt>
                <c:pt idx="190">
                  <c:v>44076</c:v>
                </c:pt>
                <c:pt idx="191">
                  <c:v>44077</c:v>
                </c:pt>
                <c:pt idx="192">
                  <c:v>44078</c:v>
                </c:pt>
                <c:pt idx="193">
                  <c:v>44079</c:v>
                </c:pt>
                <c:pt idx="194">
                  <c:v>44080</c:v>
                </c:pt>
                <c:pt idx="195">
                  <c:v>44081</c:v>
                </c:pt>
                <c:pt idx="196">
                  <c:v>44082</c:v>
                </c:pt>
                <c:pt idx="197">
                  <c:v>44083</c:v>
                </c:pt>
                <c:pt idx="198">
                  <c:v>44084</c:v>
                </c:pt>
                <c:pt idx="199">
                  <c:v>44085</c:v>
                </c:pt>
                <c:pt idx="200">
                  <c:v>44086</c:v>
                </c:pt>
                <c:pt idx="201">
                  <c:v>44087</c:v>
                </c:pt>
                <c:pt idx="202">
                  <c:v>44088</c:v>
                </c:pt>
                <c:pt idx="203">
                  <c:v>44089</c:v>
                </c:pt>
                <c:pt idx="204">
                  <c:v>44090</c:v>
                </c:pt>
                <c:pt idx="205">
                  <c:v>44091</c:v>
                </c:pt>
                <c:pt idx="206">
                  <c:v>44092</c:v>
                </c:pt>
                <c:pt idx="207">
                  <c:v>44093</c:v>
                </c:pt>
                <c:pt idx="208">
                  <c:v>44094</c:v>
                </c:pt>
                <c:pt idx="209">
                  <c:v>44095</c:v>
                </c:pt>
                <c:pt idx="210">
                  <c:v>44096</c:v>
                </c:pt>
                <c:pt idx="211">
                  <c:v>44097</c:v>
                </c:pt>
                <c:pt idx="212">
                  <c:v>44098</c:v>
                </c:pt>
                <c:pt idx="213">
                  <c:v>44099</c:v>
                </c:pt>
                <c:pt idx="214">
                  <c:v>44100</c:v>
                </c:pt>
                <c:pt idx="215">
                  <c:v>44101</c:v>
                </c:pt>
                <c:pt idx="216">
                  <c:v>44102</c:v>
                </c:pt>
                <c:pt idx="217">
                  <c:v>44103</c:v>
                </c:pt>
                <c:pt idx="218">
                  <c:v>44104</c:v>
                </c:pt>
                <c:pt idx="219">
                  <c:v>44105</c:v>
                </c:pt>
                <c:pt idx="220">
                  <c:v>44106</c:v>
                </c:pt>
                <c:pt idx="221">
                  <c:v>44107</c:v>
                </c:pt>
                <c:pt idx="222">
                  <c:v>44108</c:v>
                </c:pt>
                <c:pt idx="223">
                  <c:v>44109</c:v>
                </c:pt>
                <c:pt idx="224">
                  <c:v>44110</c:v>
                </c:pt>
                <c:pt idx="225">
                  <c:v>44111</c:v>
                </c:pt>
                <c:pt idx="226">
                  <c:v>44112</c:v>
                </c:pt>
                <c:pt idx="227">
                  <c:v>44113</c:v>
                </c:pt>
                <c:pt idx="228">
                  <c:v>44114</c:v>
                </c:pt>
                <c:pt idx="229">
                  <c:v>44115</c:v>
                </c:pt>
                <c:pt idx="230">
                  <c:v>44116</c:v>
                </c:pt>
                <c:pt idx="231">
                  <c:v>44117</c:v>
                </c:pt>
                <c:pt idx="232">
                  <c:v>44118</c:v>
                </c:pt>
                <c:pt idx="233">
                  <c:v>44119</c:v>
                </c:pt>
                <c:pt idx="234">
                  <c:v>44120</c:v>
                </c:pt>
                <c:pt idx="235">
                  <c:v>44121</c:v>
                </c:pt>
                <c:pt idx="236">
                  <c:v>44122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44128</c:v>
                </c:pt>
                <c:pt idx="243">
                  <c:v>44129</c:v>
                </c:pt>
                <c:pt idx="244">
                  <c:v>44130</c:v>
                </c:pt>
                <c:pt idx="245">
                  <c:v>44131</c:v>
                </c:pt>
                <c:pt idx="246">
                  <c:v>44132</c:v>
                </c:pt>
                <c:pt idx="247">
                  <c:v>44133</c:v>
                </c:pt>
                <c:pt idx="248">
                  <c:v>44134</c:v>
                </c:pt>
                <c:pt idx="249">
                  <c:v>44135</c:v>
                </c:pt>
                <c:pt idx="250">
                  <c:v>44136</c:v>
                </c:pt>
                <c:pt idx="251">
                  <c:v>44137</c:v>
                </c:pt>
                <c:pt idx="252">
                  <c:v>44138</c:v>
                </c:pt>
                <c:pt idx="253">
                  <c:v>44139</c:v>
                </c:pt>
                <c:pt idx="254">
                  <c:v>44140</c:v>
                </c:pt>
                <c:pt idx="255">
                  <c:v>44141</c:v>
                </c:pt>
                <c:pt idx="256">
                  <c:v>44142</c:v>
                </c:pt>
                <c:pt idx="257">
                  <c:v>44143</c:v>
                </c:pt>
                <c:pt idx="258">
                  <c:v>44144</c:v>
                </c:pt>
                <c:pt idx="259">
                  <c:v>44145</c:v>
                </c:pt>
                <c:pt idx="260">
                  <c:v>44146</c:v>
                </c:pt>
                <c:pt idx="261">
                  <c:v>44147</c:v>
                </c:pt>
                <c:pt idx="262">
                  <c:v>44148</c:v>
                </c:pt>
                <c:pt idx="263">
                  <c:v>44149</c:v>
                </c:pt>
                <c:pt idx="264">
                  <c:v>44150</c:v>
                </c:pt>
                <c:pt idx="265">
                  <c:v>44151</c:v>
                </c:pt>
                <c:pt idx="266">
                  <c:v>44152</c:v>
                </c:pt>
                <c:pt idx="267">
                  <c:v>44153</c:v>
                </c:pt>
                <c:pt idx="268">
                  <c:v>44154</c:v>
                </c:pt>
                <c:pt idx="269">
                  <c:v>44155</c:v>
                </c:pt>
                <c:pt idx="270">
                  <c:v>44156</c:v>
                </c:pt>
                <c:pt idx="271">
                  <c:v>44157</c:v>
                </c:pt>
                <c:pt idx="272">
                  <c:v>44158</c:v>
                </c:pt>
                <c:pt idx="273">
                  <c:v>44159</c:v>
                </c:pt>
                <c:pt idx="274">
                  <c:v>44160</c:v>
                </c:pt>
                <c:pt idx="275">
                  <c:v>44161</c:v>
                </c:pt>
                <c:pt idx="276">
                  <c:v>44162</c:v>
                </c:pt>
                <c:pt idx="277">
                  <c:v>44163</c:v>
                </c:pt>
                <c:pt idx="278">
                  <c:v>44164</c:v>
                </c:pt>
                <c:pt idx="279">
                  <c:v>44165</c:v>
                </c:pt>
                <c:pt idx="280">
                  <c:v>44166</c:v>
                </c:pt>
                <c:pt idx="281">
                  <c:v>44167</c:v>
                </c:pt>
                <c:pt idx="282">
                  <c:v>44168</c:v>
                </c:pt>
                <c:pt idx="283">
                  <c:v>44169</c:v>
                </c:pt>
                <c:pt idx="284">
                  <c:v>44170</c:v>
                </c:pt>
                <c:pt idx="285">
                  <c:v>44171</c:v>
                </c:pt>
                <c:pt idx="286">
                  <c:v>44172</c:v>
                </c:pt>
                <c:pt idx="287">
                  <c:v>44173</c:v>
                </c:pt>
                <c:pt idx="288">
                  <c:v>44174</c:v>
                </c:pt>
                <c:pt idx="289">
                  <c:v>44175</c:v>
                </c:pt>
                <c:pt idx="290">
                  <c:v>44176</c:v>
                </c:pt>
                <c:pt idx="291">
                  <c:v>44177</c:v>
                </c:pt>
                <c:pt idx="292">
                  <c:v>44178</c:v>
                </c:pt>
                <c:pt idx="293">
                  <c:v>44179</c:v>
                </c:pt>
                <c:pt idx="294">
                  <c:v>44180</c:v>
                </c:pt>
                <c:pt idx="295">
                  <c:v>44181</c:v>
                </c:pt>
                <c:pt idx="296">
                  <c:v>44182</c:v>
                </c:pt>
                <c:pt idx="297">
                  <c:v>44183</c:v>
                </c:pt>
                <c:pt idx="298">
                  <c:v>44184</c:v>
                </c:pt>
                <c:pt idx="299">
                  <c:v>44185</c:v>
                </c:pt>
                <c:pt idx="300">
                  <c:v>44186</c:v>
                </c:pt>
                <c:pt idx="301">
                  <c:v>44187</c:v>
                </c:pt>
                <c:pt idx="302">
                  <c:v>44188</c:v>
                </c:pt>
                <c:pt idx="303">
                  <c:v>44189</c:v>
                </c:pt>
                <c:pt idx="304">
                  <c:v>44190</c:v>
                </c:pt>
                <c:pt idx="305">
                  <c:v>44191</c:v>
                </c:pt>
                <c:pt idx="306">
                  <c:v>44192</c:v>
                </c:pt>
                <c:pt idx="307">
                  <c:v>44193</c:v>
                </c:pt>
                <c:pt idx="308">
                  <c:v>44194</c:v>
                </c:pt>
                <c:pt idx="309">
                  <c:v>44195</c:v>
                </c:pt>
                <c:pt idx="310">
                  <c:v>44196</c:v>
                </c:pt>
                <c:pt idx="311">
                  <c:v>44197</c:v>
                </c:pt>
                <c:pt idx="312">
                  <c:v>44198</c:v>
                </c:pt>
                <c:pt idx="313">
                  <c:v>44199</c:v>
                </c:pt>
                <c:pt idx="314">
                  <c:v>44200</c:v>
                </c:pt>
                <c:pt idx="315">
                  <c:v>44201</c:v>
                </c:pt>
                <c:pt idx="316">
                  <c:v>44202</c:v>
                </c:pt>
                <c:pt idx="317">
                  <c:v>44203</c:v>
                </c:pt>
                <c:pt idx="318">
                  <c:v>44204</c:v>
                </c:pt>
                <c:pt idx="319">
                  <c:v>44205</c:v>
                </c:pt>
                <c:pt idx="320">
                  <c:v>44206</c:v>
                </c:pt>
                <c:pt idx="321">
                  <c:v>44207</c:v>
                </c:pt>
                <c:pt idx="322">
                  <c:v>44208</c:v>
                </c:pt>
                <c:pt idx="323">
                  <c:v>44209</c:v>
                </c:pt>
                <c:pt idx="324">
                  <c:v>44210</c:v>
                </c:pt>
                <c:pt idx="325">
                  <c:v>44211</c:v>
                </c:pt>
                <c:pt idx="326">
                  <c:v>44212</c:v>
                </c:pt>
                <c:pt idx="327">
                  <c:v>44213</c:v>
                </c:pt>
                <c:pt idx="328">
                  <c:v>44214</c:v>
                </c:pt>
                <c:pt idx="329">
                  <c:v>44215</c:v>
                </c:pt>
                <c:pt idx="330">
                  <c:v>44216</c:v>
                </c:pt>
                <c:pt idx="331">
                  <c:v>44217</c:v>
                </c:pt>
                <c:pt idx="332">
                  <c:v>44218</c:v>
                </c:pt>
                <c:pt idx="333">
                  <c:v>44219</c:v>
                </c:pt>
                <c:pt idx="334">
                  <c:v>44220</c:v>
                </c:pt>
                <c:pt idx="335">
                  <c:v>44221</c:v>
                </c:pt>
                <c:pt idx="336">
                  <c:v>44222</c:v>
                </c:pt>
                <c:pt idx="337">
                  <c:v>44223</c:v>
                </c:pt>
                <c:pt idx="338">
                  <c:v>44224</c:v>
                </c:pt>
                <c:pt idx="339">
                  <c:v>44225</c:v>
                </c:pt>
                <c:pt idx="340">
                  <c:v>44226</c:v>
                </c:pt>
                <c:pt idx="341">
                  <c:v>44227</c:v>
                </c:pt>
                <c:pt idx="342">
                  <c:v>44228</c:v>
                </c:pt>
                <c:pt idx="343">
                  <c:v>44229</c:v>
                </c:pt>
                <c:pt idx="344">
                  <c:v>44230</c:v>
                </c:pt>
                <c:pt idx="345">
                  <c:v>44231</c:v>
                </c:pt>
                <c:pt idx="346">
                  <c:v>44232</c:v>
                </c:pt>
                <c:pt idx="347">
                  <c:v>44233</c:v>
                </c:pt>
                <c:pt idx="348">
                  <c:v>44234</c:v>
                </c:pt>
                <c:pt idx="349">
                  <c:v>44235</c:v>
                </c:pt>
                <c:pt idx="350">
                  <c:v>44236</c:v>
                </c:pt>
                <c:pt idx="351">
                  <c:v>44237</c:v>
                </c:pt>
                <c:pt idx="352">
                  <c:v>44238</c:v>
                </c:pt>
                <c:pt idx="353">
                  <c:v>44239</c:v>
                </c:pt>
                <c:pt idx="354">
                  <c:v>44240</c:v>
                </c:pt>
                <c:pt idx="355">
                  <c:v>44241</c:v>
                </c:pt>
                <c:pt idx="356">
                  <c:v>44242</c:v>
                </c:pt>
                <c:pt idx="357">
                  <c:v>44243</c:v>
                </c:pt>
                <c:pt idx="358">
                  <c:v>44244</c:v>
                </c:pt>
                <c:pt idx="359">
                  <c:v>44245</c:v>
                </c:pt>
                <c:pt idx="360">
                  <c:v>44246</c:v>
                </c:pt>
                <c:pt idx="361">
                  <c:v>44247</c:v>
                </c:pt>
                <c:pt idx="362">
                  <c:v>44248</c:v>
                </c:pt>
                <c:pt idx="363">
                  <c:v>44249</c:v>
                </c:pt>
                <c:pt idx="364">
                  <c:v>44250</c:v>
                </c:pt>
                <c:pt idx="365">
                  <c:v>44251</c:v>
                </c:pt>
                <c:pt idx="366">
                  <c:v>44252</c:v>
                </c:pt>
                <c:pt idx="367">
                  <c:v>44253</c:v>
                </c:pt>
                <c:pt idx="368">
                  <c:v>44254</c:v>
                </c:pt>
                <c:pt idx="369">
                  <c:v>44255</c:v>
                </c:pt>
                <c:pt idx="370">
                  <c:v>44256</c:v>
                </c:pt>
                <c:pt idx="371">
                  <c:v>44257</c:v>
                </c:pt>
                <c:pt idx="372">
                  <c:v>44258</c:v>
                </c:pt>
                <c:pt idx="373">
                  <c:v>44259</c:v>
                </c:pt>
                <c:pt idx="374">
                  <c:v>44260</c:v>
                </c:pt>
                <c:pt idx="375">
                  <c:v>44261</c:v>
                </c:pt>
                <c:pt idx="376">
                  <c:v>44262</c:v>
                </c:pt>
                <c:pt idx="377">
                  <c:v>44263</c:v>
                </c:pt>
                <c:pt idx="378">
                  <c:v>44264</c:v>
                </c:pt>
                <c:pt idx="379">
                  <c:v>44265</c:v>
                </c:pt>
                <c:pt idx="380">
                  <c:v>44266</c:v>
                </c:pt>
                <c:pt idx="381">
                  <c:v>44267</c:v>
                </c:pt>
                <c:pt idx="382">
                  <c:v>44268</c:v>
                </c:pt>
                <c:pt idx="383">
                  <c:v>44269</c:v>
                </c:pt>
                <c:pt idx="384">
                  <c:v>44270</c:v>
                </c:pt>
                <c:pt idx="385">
                  <c:v>44271</c:v>
                </c:pt>
                <c:pt idx="386">
                  <c:v>44272</c:v>
                </c:pt>
                <c:pt idx="387">
                  <c:v>44273</c:v>
                </c:pt>
                <c:pt idx="388">
                  <c:v>44274</c:v>
                </c:pt>
                <c:pt idx="389">
                  <c:v>44275</c:v>
                </c:pt>
                <c:pt idx="390">
                  <c:v>44276</c:v>
                </c:pt>
                <c:pt idx="391">
                  <c:v>44277</c:v>
                </c:pt>
                <c:pt idx="392">
                  <c:v>44278</c:v>
                </c:pt>
                <c:pt idx="393">
                  <c:v>44279</c:v>
                </c:pt>
                <c:pt idx="394">
                  <c:v>44280</c:v>
                </c:pt>
                <c:pt idx="395">
                  <c:v>44281</c:v>
                </c:pt>
                <c:pt idx="396">
                  <c:v>44282</c:v>
                </c:pt>
                <c:pt idx="397">
                  <c:v>44283</c:v>
                </c:pt>
                <c:pt idx="398">
                  <c:v>44284</c:v>
                </c:pt>
                <c:pt idx="399">
                  <c:v>44285</c:v>
                </c:pt>
                <c:pt idx="400">
                  <c:v>44286</c:v>
                </c:pt>
                <c:pt idx="401">
                  <c:v>44287</c:v>
                </c:pt>
                <c:pt idx="402">
                  <c:v>44288</c:v>
                </c:pt>
                <c:pt idx="403">
                  <c:v>44289</c:v>
                </c:pt>
                <c:pt idx="404">
                  <c:v>44290</c:v>
                </c:pt>
                <c:pt idx="405">
                  <c:v>44291</c:v>
                </c:pt>
                <c:pt idx="406">
                  <c:v>44292</c:v>
                </c:pt>
                <c:pt idx="407">
                  <c:v>44293</c:v>
                </c:pt>
                <c:pt idx="408">
                  <c:v>44294</c:v>
                </c:pt>
                <c:pt idx="409">
                  <c:v>44295</c:v>
                </c:pt>
                <c:pt idx="410">
                  <c:v>44296</c:v>
                </c:pt>
                <c:pt idx="411">
                  <c:v>44297</c:v>
                </c:pt>
                <c:pt idx="412">
                  <c:v>44298</c:v>
                </c:pt>
                <c:pt idx="413">
                  <c:v>44299</c:v>
                </c:pt>
                <c:pt idx="414">
                  <c:v>44300</c:v>
                </c:pt>
                <c:pt idx="415">
                  <c:v>44301</c:v>
                </c:pt>
                <c:pt idx="416">
                  <c:v>44302</c:v>
                </c:pt>
                <c:pt idx="417">
                  <c:v>44303</c:v>
                </c:pt>
                <c:pt idx="418">
                  <c:v>44304</c:v>
                </c:pt>
                <c:pt idx="419">
                  <c:v>44305</c:v>
                </c:pt>
                <c:pt idx="420">
                  <c:v>44306</c:v>
                </c:pt>
                <c:pt idx="421">
                  <c:v>44307</c:v>
                </c:pt>
                <c:pt idx="422">
                  <c:v>44308</c:v>
                </c:pt>
                <c:pt idx="423">
                  <c:v>44309</c:v>
                </c:pt>
                <c:pt idx="424">
                  <c:v>44310</c:v>
                </c:pt>
                <c:pt idx="425">
                  <c:v>44311</c:v>
                </c:pt>
                <c:pt idx="426">
                  <c:v>44312</c:v>
                </c:pt>
                <c:pt idx="427">
                  <c:v>44313</c:v>
                </c:pt>
                <c:pt idx="428">
                  <c:v>44314</c:v>
                </c:pt>
                <c:pt idx="429">
                  <c:v>44315</c:v>
                </c:pt>
                <c:pt idx="430">
                  <c:v>44316</c:v>
                </c:pt>
                <c:pt idx="431">
                  <c:v>44317</c:v>
                </c:pt>
                <c:pt idx="432">
                  <c:v>44318</c:v>
                </c:pt>
                <c:pt idx="433">
                  <c:v>44319</c:v>
                </c:pt>
                <c:pt idx="434">
                  <c:v>44320</c:v>
                </c:pt>
                <c:pt idx="435">
                  <c:v>44321</c:v>
                </c:pt>
                <c:pt idx="436">
                  <c:v>44322</c:v>
                </c:pt>
                <c:pt idx="437">
                  <c:v>44323</c:v>
                </c:pt>
                <c:pt idx="438">
                  <c:v>44324</c:v>
                </c:pt>
                <c:pt idx="439">
                  <c:v>44325</c:v>
                </c:pt>
                <c:pt idx="440">
                  <c:v>44326</c:v>
                </c:pt>
                <c:pt idx="441">
                  <c:v>44327</c:v>
                </c:pt>
                <c:pt idx="442">
                  <c:v>44328</c:v>
                </c:pt>
                <c:pt idx="443">
                  <c:v>44329</c:v>
                </c:pt>
                <c:pt idx="444">
                  <c:v>44330</c:v>
                </c:pt>
                <c:pt idx="445">
                  <c:v>44331</c:v>
                </c:pt>
                <c:pt idx="446">
                  <c:v>44332</c:v>
                </c:pt>
                <c:pt idx="447">
                  <c:v>44333</c:v>
                </c:pt>
                <c:pt idx="448">
                  <c:v>44334</c:v>
                </c:pt>
                <c:pt idx="449">
                  <c:v>44335</c:v>
                </c:pt>
                <c:pt idx="450">
                  <c:v>44336</c:v>
                </c:pt>
                <c:pt idx="451">
                  <c:v>44337</c:v>
                </c:pt>
                <c:pt idx="452">
                  <c:v>44338</c:v>
                </c:pt>
                <c:pt idx="453">
                  <c:v>44339</c:v>
                </c:pt>
                <c:pt idx="454">
                  <c:v>44340</c:v>
                </c:pt>
                <c:pt idx="455">
                  <c:v>44341</c:v>
                </c:pt>
                <c:pt idx="456">
                  <c:v>44342</c:v>
                </c:pt>
                <c:pt idx="457">
                  <c:v>44343</c:v>
                </c:pt>
                <c:pt idx="458">
                  <c:v>44344</c:v>
                </c:pt>
                <c:pt idx="459">
                  <c:v>44345</c:v>
                </c:pt>
                <c:pt idx="460">
                  <c:v>44346</c:v>
                </c:pt>
                <c:pt idx="461">
                  <c:v>44347</c:v>
                </c:pt>
                <c:pt idx="462">
                  <c:v>44348</c:v>
                </c:pt>
                <c:pt idx="463">
                  <c:v>44349</c:v>
                </c:pt>
                <c:pt idx="464">
                  <c:v>44350</c:v>
                </c:pt>
                <c:pt idx="465">
                  <c:v>44351</c:v>
                </c:pt>
                <c:pt idx="466">
                  <c:v>44352</c:v>
                </c:pt>
                <c:pt idx="467">
                  <c:v>44353</c:v>
                </c:pt>
                <c:pt idx="468">
                  <c:v>44354</c:v>
                </c:pt>
                <c:pt idx="469">
                  <c:v>44355</c:v>
                </c:pt>
                <c:pt idx="470">
                  <c:v>44356</c:v>
                </c:pt>
                <c:pt idx="471">
                  <c:v>44357</c:v>
                </c:pt>
                <c:pt idx="472">
                  <c:v>44358</c:v>
                </c:pt>
                <c:pt idx="473">
                  <c:v>44359</c:v>
                </c:pt>
                <c:pt idx="474">
                  <c:v>44360</c:v>
                </c:pt>
                <c:pt idx="475">
                  <c:v>44361</c:v>
                </c:pt>
                <c:pt idx="476">
                  <c:v>44362</c:v>
                </c:pt>
                <c:pt idx="477">
                  <c:v>44363</c:v>
                </c:pt>
                <c:pt idx="478">
                  <c:v>44364</c:v>
                </c:pt>
                <c:pt idx="479">
                  <c:v>44365</c:v>
                </c:pt>
                <c:pt idx="480">
                  <c:v>44366</c:v>
                </c:pt>
                <c:pt idx="481">
                  <c:v>44367</c:v>
                </c:pt>
                <c:pt idx="482">
                  <c:v>44368</c:v>
                </c:pt>
                <c:pt idx="483">
                  <c:v>44369</c:v>
                </c:pt>
                <c:pt idx="484">
                  <c:v>44370</c:v>
                </c:pt>
                <c:pt idx="485">
                  <c:v>44371</c:v>
                </c:pt>
                <c:pt idx="486">
                  <c:v>44372</c:v>
                </c:pt>
                <c:pt idx="487">
                  <c:v>44373</c:v>
                </c:pt>
                <c:pt idx="488">
                  <c:v>44374</c:v>
                </c:pt>
                <c:pt idx="489">
                  <c:v>44375</c:v>
                </c:pt>
                <c:pt idx="490">
                  <c:v>44376</c:v>
                </c:pt>
                <c:pt idx="491">
                  <c:v>44377</c:v>
                </c:pt>
                <c:pt idx="492">
                  <c:v>44378</c:v>
                </c:pt>
                <c:pt idx="493">
                  <c:v>44379</c:v>
                </c:pt>
                <c:pt idx="494">
                  <c:v>44380</c:v>
                </c:pt>
                <c:pt idx="495">
                  <c:v>44381</c:v>
                </c:pt>
                <c:pt idx="496">
                  <c:v>44382</c:v>
                </c:pt>
                <c:pt idx="497">
                  <c:v>44383</c:v>
                </c:pt>
                <c:pt idx="498">
                  <c:v>44384</c:v>
                </c:pt>
                <c:pt idx="499">
                  <c:v>44385</c:v>
                </c:pt>
                <c:pt idx="500">
                  <c:v>44386</c:v>
                </c:pt>
                <c:pt idx="501">
                  <c:v>44387</c:v>
                </c:pt>
                <c:pt idx="502">
                  <c:v>44388</c:v>
                </c:pt>
                <c:pt idx="503">
                  <c:v>44389</c:v>
                </c:pt>
                <c:pt idx="504">
                  <c:v>44390</c:v>
                </c:pt>
                <c:pt idx="505">
                  <c:v>44391</c:v>
                </c:pt>
                <c:pt idx="506">
                  <c:v>44392</c:v>
                </c:pt>
                <c:pt idx="507">
                  <c:v>44393</c:v>
                </c:pt>
                <c:pt idx="508">
                  <c:v>44394</c:v>
                </c:pt>
                <c:pt idx="509">
                  <c:v>44395</c:v>
                </c:pt>
                <c:pt idx="510">
                  <c:v>44396</c:v>
                </c:pt>
                <c:pt idx="511">
                  <c:v>44397</c:v>
                </c:pt>
                <c:pt idx="512">
                  <c:v>44398</c:v>
                </c:pt>
                <c:pt idx="513">
                  <c:v>44399</c:v>
                </c:pt>
                <c:pt idx="514">
                  <c:v>44400</c:v>
                </c:pt>
                <c:pt idx="515">
                  <c:v>44401</c:v>
                </c:pt>
                <c:pt idx="516">
                  <c:v>44402</c:v>
                </c:pt>
                <c:pt idx="517">
                  <c:v>44403</c:v>
                </c:pt>
                <c:pt idx="518">
                  <c:v>44404</c:v>
                </c:pt>
                <c:pt idx="519">
                  <c:v>44405</c:v>
                </c:pt>
                <c:pt idx="520">
                  <c:v>44406</c:v>
                </c:pt>
                <c:pt idx="521">
                  <c:v>44407</c:v>
                </c:pt>
                <c:pt idx="522">
                  <c:v>44408</c:v>
                </c:pt>
              </c:numCache>
            </c:numRef>
          </c:cat>
          <c:val>
            <c:numRef>
              <c:f>casos_diagnostico_ccaa!$G$2:$G$524</c:f>
              <c:numCache>
                <c:formatCode>0.00E+00</c:formatCode>
                <c:ptCount val="523"/>
                <c:pt idx="0">
                  <c:v>1596.6749521988527</c:v>
                </c:pt>
                <c:pt idx="1">
                  <c:v>1596.6749521988527</c:v>
                </c:pt>
                <c:pt idx="2">
                  <c:v>1596.6749521988527</c:v>
                </c:pt>
                <c:pt idx="3">
                  <c:v>1596.6749521988527</c:v>
                </c:pt>
                <c:pt idx="4">
                  <c:v>1596.6749521988527</c:v>
                </c:pt>
                <c:pt idx="5">
                  <c:v>1596.6749521988527</c:v>
                </c:pt>
                <c:pt idx="6">
                  <c:v>1596.6749521988527</c:v>
                </c:pt>
                <c:pt idx="7">
                  <c:v>1596.6749521988527</c:v>
                </c:pt>
                <c:pt idx="8">
                  <c:v>1596.6749521988527</c:v>
                </c:pt>
                <c:pt idx="9">
                  <c:v>1596.6749521988527</c:v>
                </c:pt>
                <c:pt idx="10">
                  <c:v>1596.6749521988527</c:v>
                </c:pt>
                <c:pt idx="11">
                  <c:v>1596.6749521988527</c:v>
                </c:pt>
                <c:pt idx="12">
                  <c:v>1596.6749521988527</c:v>
                </c:pt>
                <c:pt idx="13">
                  <c:v>1596.6749521988527</c:v>
                </c:pt>
                <c:pt idx="14">
                  <c:v>1596.6749521988527</c:v>
                </c:pt>
                <c:pt idx="15">
                  <c:v>1596.6749521988527</c:v>
                </c:pt>
                <c:pt idx="16">
                  <c:v>1596.6749521988527</c:v>
                </c:pt>
                <c:pt idx="17">
                  <c:v>1596.6749521988527</c:v>
                </c:pt>
                <c:pt idx="18">
                  <c:v>1596.6749521988527</c:v>
                </c:pt>
                <c:pt idx="19">
                  <c:v>1596.6749521988527</c:v>
                </c:pt>
                <c:pt idx="20">
                  <c:v>1596.6749521988527</c:v>
                </c:pt>
                <c:pt idx="21">
                  <c:v>1596.6749521988527</c:v>
                </c:pt>
                <c:pt idx="22">
                  <c:v>1596.6749521988527</c:v>
                </c:pt>
                <c:pt idx="23">
                  <c:v>1596.6749521988527</c:v>
                </c:pt>
                <c:pt idx="24">
                  <c:v>1596.6749521988527</c:v>
                </c:pt>
                <c:pt idx="25">
                  <c:v>1596.6749521988527</c:v>
                </c:pt>
                <c:pt idx="26">
                  <c:v>1596.6749521988527</c:v>
                </c:pt>
                <c:pt idx="27">
                  <c:v>1596.6749521988527</c:v>
                </c:pt>
                <c:pt idx="28">
                  <c:v>1596.6749521988527</c:v>
                </c:pt>
                <c:pt idx="29">
                  <c:v>1596.6749521988527</c:v>
                </c:pt>
                <c:pt idx="30">
                  <c:v>1596.6749521988527</c:v>
                </c:pt>
                <c:pt idx="31">
                  <c:v>1596.6749521988527</c:v>
                </c:pt>
                <c:pt idx="32">
                  <c:v>1596.6749521988527</c:v>
                </c:pt>
                <c:pt idx="33">
                  <c:v>1596.6749521988527</c:v>
                </c:pt>
                <c:pt idx="34">
                  <c:v>1596.6749521988527</c:v>
                </c:pt>
                <c:pt idx="35">
                  <c:v>1596.6749521988527</c:v>
                </c:pt>
                <c:pt idx="36">
                  <c:v>1596.6749521988527</c:v>
                </c:pt>
                <c:pt idx="37">
                  <c:v>1596.6749521988527</c:v>
                </c:pt>
                <c:pt idx="38">
                  <c:v>1596.6749521988527</c:v>
                </c:pt>
                <c:pt idx="39">
                  <c:v>1596.6749521988527</c:v>
                </c:pt>
                <c:pt idx="40">
                  <c:v>1596.6749521988527</c:v>
                </c:pt>
                <c:pt idx="41">
                  <c:v>1596.6749521988527</c:v>
                </c:pt>
                <c:pt idx="42">
                  <c:v>1596.6749521988527</c:v>
                </c:pt>
                <c:pt idx="43">
                  <c:v>1596.6749521988527</c:v>
                </c:pt>
                <c:pt idx="44">
                  <c:v>1596.6749521988527</c:v>
                </c:pt>
                <c:pt idx="45">
                  <c:v>1596.6749521988527</c:v>
                </c:pt>
                <c:pt idx="46">
                  <c:v>1596.6749521988527</c:v>
                </c:pt>
                <c:pt idx="47">
                  <c:v>1596.6749521988527</c:v>
                </c:pt>
                <c:pt idx="48">
                  <c:v>1596.6749521988527</c:v>
                </c:pt>
                <c:pt idx="49">
                  <c:v>1596.6749521988527</c:v>
                </c:pt>
                <c:pt idx="50">
                  <c:v>1596.6749521988527</c:v>
                </c:pt>
                <c:pt idx="51">
                  <c:v>1596.6749521988527</c:v>
                </c:pt>
                <c:pt idx="52">
                  <c:v>1596.6749521988527</c:v>
                </c:pt>
                <c:pt idx="53">
                  <c:v>1596.6749521988527</c:v>
                </c:pt>
                <c:pt idx="54">
                  <c:v>1596.6749521988527</c:v>
                </c:pt>
                <c:pt idx="55">
                  <c:v>1596.6749521988527</c:v>
                </c:pt>
                <c:pt idx="56">
                  <c:v>1596.6749521988527</c:v>
                </c:pt>
                <c:pt idx="57">
                  <c:v>1596.6749521988527</c:v>
                </c:pt>
                <c:pt idx="58">
                  <c:v>1596.6749521988527</c:v>
                </c:pt>
                <c:pt idx="59">
                  <c:v>1596.6749521988527</c:v>
                </c:pt>
                <c:pt idx="60">
                  <c:v>1596.6749521988527</c:v>
                </c:pt>
                <c:pt idx="61">
                  <c:v>1596.6749521988527</c:v>
                </c:pt>
                <c:pt idx="62">
                  <c:v>1596.6749521988527</c:v>
                </c:pt>
                <c:pt idx="63">
                  <c:v>1596.6749521988527</c:v>
                </c:pt>
                <c:pt idx="64">
                  <c:v>1596.6749521988527</c:v>
                </c:pt>
                <c:pt idx="65">
                  <c:v>1596.6749521988527</c:v>
                </c:pt>
                <c:pt idx="66">
                  <c:v>1596.6749521988527</c:v>
                </c:pt>
                <c:pt idx="67">
                  <c:v>1596.6749521988527</c:v>
                </c:pt>
                <c:pt idx="68">
                  <c:v>1596.6749521988527</c:v>
                </c:pt>
                <c:pt idx="69">
                  <c:v>1596.6749521988527</c:v>
                </c:pt>
                <c:pt idx="70">
                  <c:v>1596.6749521988527</c:v>
                </c:pt>
                <c:pt idx="71">
                  <c:v>1596.6749521988527</c:v>
                </c:pt>
                <c:pt idx="72">
                  <c:v>1596.6749521988527</c:v>
                </c:pt>
                <c:pt idx="73">
                  <c:v>1596.6749521988527</c:v>
                </c:pt>
                <c:pt idx="74">
                  <c:v>1596.6749521988527</c:v>
                </c:pt>
                <c:pt idx="75">
                  <c:v>1596.6749521988527</c:v>
                </c:pt>
                <c:pt idx="76">
                  <c:v>1596.6749521988527</c:v>
                </c:pt>
                <c:pt idx="77">
                  <c:v>1596.6749521988527</c:v>
                </c:pt>
                <c:pt idx="78">
                  <c:v>1596.6749521988527</c:v>
                </c:pt>
                <c:pt idx="79">
                  <c:v>1596.6749521988527</c:v>
                </c:pt>
                <c:pt idx="80">
                  <c:v>1596.6749521988527</c:v>
                </c:pt>
                <c:pt idx="81">
                  <c:v>1596.6749521988527</c:v>
                </c:pt>
                <c:pt idx="82">
                  <c:v>1596.6749521988527</c:v>
                </c:pt>
                <c:pt idx="83">
                  <c:v>1596.6749521988527</c:v>
                </c:pt>
                <c:pt idx="84">
                  <c:v>1596.6749521988527</c:v>
                </c:pt>
                <c:pt idx="85">
                  <c:v>1596.6749521988527</c:v>
                </c:pt>
                <c:pt idx="86">
                  <c:v>1596.6749521988527</c:v>
                </c:pt>
                <c:pt idx="87">
                  <c:v>1596.6749521988527</c:v>
                </c:pt>
                <c:pt idx="88">
                  <c:v>1596.6749521988527</c:v>
                </c:pt>
                <c:pt idx="89">
                  <c:v>1596.6749521988527</c:v>
                </c:pt>
                <c:pt idx="90">
                  <c:v>1596.6749521988527</c:v>
                </c:pt>
                <c:pt idx="91">
                  <c:v>1596.6749521988527</c:v>
                </c:pt>
                <c:pt idx="92">
                  <c:v>1596.6749521988527</c:v>
                </c:pt>
                <c:pt idx="93">
                  <c:v>1596.6749521988527</c:v>
                </c:pt>
                <c:pt idx="94">
                  <c:v>1596.6749521988527</c:v>
                </c:pt>
                <c:pt idx="95">
                  <c:v>1596.6749521988527</c:v>
                </c:pt>
                <c:pt idx="96">
                  <c:v>1596.6749521988527</c:v>
                </c:pt>
                <c:pt idx="97">
                  <c:v>1596.6749521988527</c:v>
                </c:pt>
                <c:pt idx="98">
                  <c:v>1596.6749521988527</c:v>
                </c:pt>
                <c:pt idx="99">
                  <c:v>1596.6749521988527</c:v>
                </c:pt>
                <c:pt idx="100">
                  <c:v>1596.6749521988527</c:v>
                </c:pt>
                <c:pt idx="101">
                  <c:v>1596.6749521988527</c:v>
                </c:pt>
                <c:pt idx="102">
                  <c:v>1596.6749521988527</c:v>
                </c:pt>
                <c:pt idx="103">
                  <c:v>1596.6749521988527</c:v>
                </c:pt>
                <c:pt idx="104">
                  <c:v>1596.6749521988527</c:v>
                </c:pt>
                <c:pt idx="105">
                  <c:v>1596.6749521988527</c:v>
                </c:pt>
                <c:pt idx="106">
                  <c:v>1596.6749521988527</c:v>
                </c:pt>
                <c:pt idx="107">
                  <c:v>1596.6749521988527</c:v>
                </c:pt>
                <c:pt idx="108">
                  <c:v>1596.6749521988527</c:v>
                </c:pt>
                <c:pt idx="109">
                  <c:v>1596.6749521988527</c:v>
                </c:pt>
                <c:pt idx="110">
                  <c:v>1596.6749521988527</c:v>
                </c:pt>
                <c:pt idx="111">
                  <c:v>1596.6749521988527</c:v>
                </c:pt>
                <c:pt idx="112">
                  <c:v>1596.6749521988527</c:v>
                </c:pt>
                <c:pt idx="113">
                  <c:v>1596.6749521988527</c:v>
                </c:pt>
                <c:pt idx="114">
                  <c:v>1596.6749521988527</c:v>
                </c:pt>
                <c:pt idx="115">
                  <c:v>1596.6749521988527</c:v>
                </c:pt>
                <c:pt idx="116">
                  <c:v>1596.6749521988527</c:v>
                </c:pt>
                <c:pt idx="117">
                  <c:v>1596.6749521988527</c:v>
                </c:pt>
                <c:pt idx="118">
                  <c:v>1596.6749521988527</c:v>
                </c:pt>
                <c:pt idx="119">
                  <c:v>1596.6749521988527</c:v>
                </c:pt>
                <c:pt idx="120">
                  <c:v>1596.6749521988527</c:v>
                </c:pt>
                <c:pt idx="121">
                  <c:v>1596.6749521988527</c:v>
                </c:pt>
                <c:pt idx="122">
                  <c:v>1596.6749521988527</c:v>
                </c:pt>
                <c:pt idx="123">
                  <c:v>1596.6749521988527</c:v>
                </c:pt>
                <c:pt idx="124">
                  <c:v>1596.6749521988527</c:v>
                </c:pt>
                <c:pt idx="125">
                  <c:v>1596.6749521988527</c:v>
                </c:pt>
                <c:pt idx="126">
                  <c:v>1596.6749521988527</c:v>
                </c:pt>
                <c:pt idx="127">
                  <c:v>1596.6749521988527</c:v>
                </c:pt>
                <c:pt idx="128">
                  <c:v>1596.6749521988527</c:v>
                </c:pt>
                <c:pt idx="129">
                  <c:v>1596.6749521988527</c:v>
                </c:pt>
                <c:pt idx="130">
                  <c:v>1596.6749521988527</c:v>
                </c:pt>
                <c:pt idx="131">
                  <c:v>1596.6749521988527</c:v>
                </c:pt>
                <c:pt idx="132">
                  <c:v>1596.6749521988527</c:v>
                </c:pt>
                <c:pt idx="133">
                  <c:v>1596.6749521988527</c:v>
                </c:pt>
                <c:pt idx="134">
                  <c:v>1596.6749521988527</c:v>
                </c:pt>
                <c:pt idx="135">
                  <c:v>1596.6749521988527</c:v>
                </c:pt>
                <c:pt idx="136">
                  <c:v>1596.6749521988527</c:v>
                </c:pt>
                <c:pt idx="137">
                  <c:v>1596.6749521988527</c:v>
                </c:pt>
                <c:pt idx="138">
                  <c:v>1596.6749521988527</c:v>
                </c:pt>
                <c:pt idx="139">
                  <c:v>1596.6749521988527</c:v>
                </c:pt>
                <c:pt idx="140">
                  <c:v>1596.6749521988527</c:v>
                </c:pt>
                <c:pt idx="141">
                  <c:v>1596.6749521988527</c:v>
                </c:pt>
                <c:pt idx="142">
                  <c:v>1596.6749521988527</c:v>
                </c:pt>
                <c:pt idx="143">
                  <c:v>1596.6749521988527</c:v>
                </c:pt>
                <c:pt idx="144">
                  <c:v>1596.6749521988527</c:v>
                </c:pt>
                <c:pt idx="145">
                  <c:v>1596.6749521988527</c:v>
                </c:pt>
                <c:pt idx="146">
                  <c:v>1596.6749521988527</c:v>
                </c:pt>
                <c:pt idx="147">
                  <c:v>1596.6749521988527</c:v>
                </c:pt>
                <c:pt idx="148">
                  <c:v>1596.6749521988527</c:v>
                </c:pt>
                <c:pt idx="149">
                  <c:v>1596.6749521988527</c:v>
                </c:pt>
                <c:pt idx="150">
                  <c:v>1596.6749521988527</c:v>
                </c:pt>
                <c:pt idx="151">
                  <c:v>1596.6749521988527</c:v>
                </c:pt>
                <c:pt idx="152">
                  <c:v>1596.6749521988527</c:v>
                </c:pt>
                <c:pt idx="153">
                  <c:v>1596.6749521988527</c:v>
                </c:pt>
                <c:pt idx="154">
                  <c:v>1596.6749521988527</c:v>
                </c:pt>
                <c:pt idx="155">
                  <c:v>1596.6749521988527</c:v>
                </c:pt>
                <c:pt idx="156">
                  <c:v>1596.6749521988527</c:v>
                </c:pt>
                <c:pt idx="157">
                  <c:v>1596.6749521988527</c:v>
                </c:pt>
                <c:pt idx="158">
                  <c:v>1596.6749521988527</c:v>
                </c:pt>
                <c:pt idx="159">
                  <c:v>1596.6749521988527</c:v>
                </c:pt>
                <c:pt idx="160">
                  <c:v>1596.6749521988527</c:v>
                </c:pt>
                <c:pt idx="161">
                  <c:v>1596.6749521988527</c:v>
                </c:pt>
                <c:pt idx="162">
                  <c:v>1596.6749521988527</c:v>
                </c:pt>
                <c:pt idx="163">
                  <c:v>1596.6749521988527</c:v>
                </c:pt>
                <c:pt idx="164">
                  <c:v>1596.6749521988527</c:v>
                </c:pt>
                <c:pt idx="165">
                  <c:v>1596.6749521988527</c:v>
                </c:pt>
                <c:pt idx="166">
                  <c:v>1596.6749521988527</c:v>
                </c:pt>
                <c:pt idx="167">
                  <c:v>1596.6749521988527</c:v>
                </c:pt>
                <c:pt idx="168">
                  <c:v>1596.6749521988527</c:v>
                </c:pt>
                <c:pt idx="169">
                  <c:v>1596.6749521988527</c:v>
                </c:pt>
                <c:pt idx="170">
                  <c:v>1596.6749521988527</c:v>
                </c:pt>
                <c:pt idx="171">
                  <c:v>1596.6749521988527</c:v>
                </c:pt>
                <c:pt idx="172">
                  <c:v>1596.6749521988527</c:v>
                </c:pt>
                <c:pt idx="173">
                  <c:v>1596.6749521988527</c:v>
                </c:pt>
                <c:pt idx="174">
                  <c:v>1596.6749521988527</c:v>
                </c:pt>
                <c:pt idx="175">
                  <c:v>1596.6749521988527</c:v>
                </c:pt>
                <c:pt idx="176">
                  <c:v>1596.6749521988527</c:v>
                </c:pt>
                <c:pt idx="177">
                  <c:v>1596.6749521988527</c:v>
                </c:pt>
                <c:pt idx="178">
                  <c:v>1596.6749521988527</c:v>
                </c:pt>
                <c:pt idx="179">
                  <c:v>1596.6749521988527</c:v>
                </c:pt>
                <c:pt idx="180">
                  <c:v>1596.6749521988527</c:v>
                </c:pt>
                <c:pt idx="181">
                  <c:v>1596.6749521988527</c:v>
                </c:pt>
                <c:pt idx="182">
                  <c:v>1596.6749521988527</c:v>
                </c:pt>
                <c:pt idx="183">
                  <c:v>1596.6749521988527</c:v>
                </c:pt>
                <c:pt idx="184">
                  <c:v>1596.6749521988527</c:v>
                </c:pt>
                <c:pt idx="185">
                  <c:v>1596.6749521988527</c:v>
                </c:pt>
                <c:pt idx="186">
                  <c:v>1596.6749521988527</c:v>
                </c:pt>
                <c:pt idx="187">
                  <c:v>1596.6749521988527</c:v>
                </c:pt>
                <c:pt idx="188">
                  <c:v>1596.6749521988527</c:v>
                </c:pt>
                <c:pt idx="189">
                  <c:v>1596.6749521988527</c:v>
                </c:pt>
                <c:pt idx="190">
                  <c:v>1596.6749521988527</c:v>
                </c:pt>
                <c:pt idx="191">
                  <c:v>1596.6749521988527</c:v>
                </c:pt>
                <c:pt idx="192">
                  <c:v>1596.6749521988527</c:v>
                </c:pt>
                <c:pt idx="193">
                  <c:v>1596.6749521988527</c:v>
                </c:pt>
                <c:pt idx="194">
                  <c:v>1596.6749521988527</c:v>
                </c:pt>
                <c:pt idx="195">
                  <c:v>1596.6749521988527</c:v>
                </c:pt>
                <c:pt idx="196">
                  <c:v>1596.6749521988527</c:v>
                </c:pt>
                <c:pt idx="197">
                  <c:v>1596.6749521988527</c:v>
                </c:pt>
                <c:pt idx="198">
                  <c:v>1596.6749521988527</c:v>
                </c:pt>
                <c:pt idx="199">
                  <c:v>1596.6749521988527</c:v>
                </c:pt>
                <c:pt idx="200">
                  <c:v>1596.6749521988527</c:v>
                </c:pt>
                <c:pt idx="201">
                  <c:v>1596.6749521988527</c:v>
                </c:pt>
                <c:pt idx="202">
                  <c:v>1596.6749521988527</c:v>
                </c:pt>
                <c:pt idx="203">
                  <c:v>1596.6749521988527</c:v>
                </c:pt>
                <c:pt idx="204">
                  <c:v>1596.6749521988527</c:v>
                </c:pt>
                <c:pt idx="205">
                  <c:v>1596.6749521988527</c:v>
                </c:pt>
                <c:pt idx="206">
                  <c:v>1596.6749521988527</c:v>
                </c:pt>
                <c:pt idx="207">
                  <c:v>1596.6749521988527</c:v>
                </c:pt>
                <c:pt idx="208">
                  <c:v>1596.6749521988527</c:v>
                </c:pt>
                <c:pt idx="209">
                  <c:v>1596.6749521988527</c:v>
                </c:pt>
                <c:pt idx="210">
                  <c:v>1596.6749521988527</c:v>
                </c:pt>
                <c:pt idx="211">
                  <c:v>1596.6749521988527</c:v>
                </c:pt>
                <c:pt idx="212">
                  <c:v>1596.6749521988527</c:v>
                </c:pt>
                <c:pt idx="213">
                  <c:v>1596.6749521988527</c:v>
                </c:pt>
                <c:pt idx="214">
                  <c:v>1596.6749521988527</c:v>
                </c:pt>
                <c:pt idx="215">
                  <c:v>1596.6749521988527</c:v>
                </c:pt>
                <c:pt idx="216">
                  <c:v>1596.6749521988527</c:v>
                </c:pt>
                <c:pt idx="217">
                  <c:v>1596.6749521988527</c:v>
                </c:pt>
                <c:pt idx="218">
                  <c:v>1596.6749521988527</c:v>
                </c:pt>
                <c:pt idx="219">
                  <c:v>1596.6749521988527</c:v>
                </c:pt>
                <c:pt idx="220">
                  <c:v>1596.6749521988527</c:v>
                </c:pt>
                <c:pt idx="221">
                  <c:v>1596.6749521988527</c:v>
                </c:pt>
                <c:pt idx="222">
                  <c:v>1596.6749521988527</c:v>
                </c:pt>
                <c:pt idx="223">
                  <c:v>1596.6749521988527</c:v>
                </c:pt>
                <c:pt idx="224">
                  <c:v>1596.6749521988527</c:v>
                </c:pt>
                <c:pt idx="225">
                  <c:v>1596.6749521988527</c:v>
                </c:pt>
                <c:pt idx="226">
                  <c:v>1596.6749521988527</c:v>
                </c:pt>
                <c:pt idx="227">
                  <c:v>1596.6749521988527</c:v>
                </c:pt>
                <c:pt idx="228">
                  <c:v>1596.6749521988527</c:v>
                </c:pt>
                <c:pt idx="229">
                  <c:v>1596.6749521988527</c:v>
                </c:pt>
                <c:pt idx="230">
                  <c:v>1596.6749521988527</c:v>
                </c:pt>
                <c:pt idx="231">
                  <c:v>1596.6749521988527</c:v>
                </c:pt>
                <c:pt idx="232">
                  <c:v>1596.6749521988527</c:v>
                </c:pt>
                <c:pt idx="233">
                  <c:v>1596.6749521988527</c:v>
                </c:pt>
                <c:pt idx="234">
                  <c:v>1596.6749521988527</c:v>
                </c:pt>
                <c:pt idx="235">
                  <c:v>1596.6749521988527</c:v>
                </c:pt>
                <c:pt idx="236">
                  <c:v>1596.6749521988527</c:v>
                </c:pt>
                <c:pt idx="237">
                  <c:v>1596.6749521988527</c:v>
                </c:pt>
                <c:pt idx="238">
                  <c:v>1596.6749521988527</c:v>
                </c:pt>
                <c:pt idx="239">
                  <c:v>1596.6749521988527</c:v>
                </c:pt>
                <c:pt idx="240">
                  <c:v>1596.6749521988527</c:v>
                </c:pt>
                <c:pt idx="241">
                  <c:v>1596.6749521988527</c:v>
                </c:pt>
                <c:pt idx="242">
                  <c:v>1596.6749521988527</c:v>
                </c:pt>
                <c:pt idx="243">
                  <c:v>1596.6749521988527</c:v>
                </c:pt>
                <c:pt idx="244">
                  <c:v>1596.6749521988527</c:v>
                </c:pt>
                <c:pt idx="245">
                  <c:v>1596.6749521988527</c:v>
                </c:pt>
                <c:pt idx="246">
                  <c:v>1596.6749521988527</c:v>
                </c:pt>
                <c:pt idx="247">
                  <c:v>1596.6749521988527</c:v>
                </c:pt>
                <c:pt idx="248">
                  <c:v>1596.6749521988527</c:v>
                </c:pt>
                <c:pt idx="249">
                  <c:v>1596.6749521988527</c:v>
                </c:pt>
                <c:pt idx="250">
                  <c:v>1596.6749521988527</c:v>
                </c:pt>
                <c:pt idx="251">
                  <c:v>1596.6749521988527</c:v>
                </c:pt>
                <c:pt idx="252">
                  <c:v>1596.6749521988527</c:v>
                </c:pt>
                <c:pt idx="253">
                  <c:v>1596.6749521988527</c:v>
                </c:pt>
                <c:pt idx="254">
                  <c:v>1596.6749521988527</c:v>
                </c:pt>
                <c:pt idx="255">
                  <c:v>1596.6749521988527</c:v>
                </c:pt>
                <c:pt idx="256">
                  <c:v>1596.6749521988527</c:v>
                </c:pt>
                <c:pt idx="257">
                  <c:v>1596.6749521988527</c:v>
                </c:pt>
                <c:pt idx="258">
                  <c:v>1596.6749521988527</c:v>
                </c:pt>
                <c:pt idx="259">
                  <c:v>1596.6749521988527</c:v>
                </c:pt>
                <c:pt idx="260">
                  <c:v>1596.6749521988527</c:v>
                </c:pt>
                <c:pt idx="261">
                  <c:v>1596.6749521988527</c:v>
                </c:pt>
                <c:pt idx="262">
                  <c:v>1596.6749521988527</c:v>
                </c:pt>
                <c:pt idx="263">
                  <c:v>1596.6749521988527</c:v>
                </c:pt>
                <c:pt idx="264">
                  <c:v>1596.6749521988527</c:v>
                </c:pt>
                <c:pt idx="265">
                  <c:v>1596.6749521988527</c:v>
                </c:pt>
                <c:pt idx="266">
                  <c:v>1596.6749521988527</c:v>
                </c:pt>
                <c:pt idx="267">
                  <c:v>1596.6749521988527</c:v>
                </c:pt>
                <c:pt idx="268">
                  <c:v>1596.6749521988527</c:v>
                </c:pt>
                <c:pt idx="269">
                  <c:v>1596.6749521988527</c:v>
                </c:pt>
                <c:pt idx="270">
                  <c:v>1596.6749521988527</c:v>
                </c:pt>
                <c:pt idx="271">
                  <c:v>1596.6749521988527</c:v>
                </c:pt>
                <c:pt idx="272">
                  <c:v>1596.6749521988527</c:v>
                </c:pt>
                <c:pt idx="273">
                  <c:v>1596.6749521988527</c:v>
                </c:pt>
                <c:pt idx="274">
                  <c:v>1596.6749521988527</c:v>
                </c:pt>
                <c:pt idx="275">
                  <c:v>1596.6749521988527</c:v>
                </c:pt>
                <c:pt idx="276">
                  <c:v>1596.6749521988527</c:v>
                </c:pt>
                <c:pt idx="277">
                  <c:v>1596.6749521988527</c:v>
                </c:pt>
                <c:pt idx="278">
                  <c:v>1596.6749521988527</c:v>
                </c:pt>
                <c:pt idx="279">
                  <c:v>1596.6749521988527</c:v>
                </c:pt>
                <c:pt idx="280">
                  <c:v>1596.6749521988527</c:v>
                </c:pt>
                <c:pt idx="281">
                  <c:v>1596.6749521988527</c:v>
                </c:pt>
                <c:pt idx="282">
                  <c:v>1596.6749521988527</c:v>
                </c:pt>
                <c:pt idx="283">
                  <c:v>1596.6749521988527</c:v>
                </c:pt>
                <c:pt idx="284">
                  <c:v>1596.6749521988527</c:v>
                </c:pt>
                <c:pt idx="285">
                  <c:v>1596.6749521988527</c:v>
                </c:pt>
                <c:pt idx="286">
                  <c:v>1596.6749521988527</c:v>
                </c:pt>
                <c:pt idx="287">
                  <c:v>1596.6749521988527</c:v>
                </c:pt>
                <c:pt idx="288">
                  <c:v>1596.6749521988527</c:v>
                </c:pt>
                <c:pt idx="289">
                  <c:v>1596.6749521988527</c:v>
                </c:pt>
                <c:pt idx="290">
                  <c:v>1596.6749521988527</c:v>
                </c:pt>
                <c:pt idx="291">
                  <c:v>1596.6749521988527</c:v>
                </c:pt>
                <c:pt idx="292">
                  <c:v>1596.6749521988527</c:v>
                </c:pt>
                <c:pt idx="293">
                  <c:v>1596.6749521988527</c:v>
                </c:pt>
                <c:pt idx="294">
                  <c:v>1596.6749521988527</c:v>
                </c:pt>
                <c:pt idx="295">
                  <c:v>1596.6749521988527</c:v>
                </c:pt>
                <c:pt idx="296">
                  <c:v>1596.6749521988527</c:v>
                </c:pt>
                <c:pt idx="297">
                  <c:v>1596.6749521988527</c:v>
                </c:pt>
                <c:pt idx="298">
                  <c:v>1596.6749521988527</c:v>
                </c:pt>
                <c:pt idx="299">
                  <c:v>1596.6749521988527</c:v>
                </c:pt>
                <c:pt idx="300">
                  <c:v>1596.6749521988527</c:v>
                </c:pt>
                <c:pt idx="301">
                  <c:v>1596.6749521988527</c:v>
                </c:pt>
                <c:pt idx="302">
                  <c:v>1596.6749521988527</c:v>
                </c:pt>
                <c:pt idx="303">
                  <c:v>1596.6749521988527</c:v>
                </c:pt>
                <c:pt idx="304">
                  <c:v>1596.6749521988527</c:v>
                </c:pt>
                <c:pt idx="305">
                  <c:v>1596.6749521988527</c:v>
                </c:pt>
                <c:pt idx="306">
                  <c:v>1596.6749521988527</c:v>
                </c:pt>
                <c:pt idx="307">
                  <c:v>1596.6749521988527</c:v>
                </c:pt>
                <c:pt idx="308">
                  <c:v>1596.6749521988527</c:v>
                </c:pt>
                <c:pt idx="309">
                  <c:v>1596.6749521988527</c:v>
                </c:pt>
                <c:pt idx="310">
                  <c:v>1596.6749521988527</c:v>
                </c:pt>
                <c:pt idx="311">
                  <c:v>1596.6749521988527</c:v>
                </c:pt>
                <c:pt idx="312">
                  <c:v>1596.6749521988527</c:v>
                </c:pt>
                <c:pt idx="313">
                  <c:v>1596.6749521988527</c:v>
                </c:pt>
                <c:pt idx="314">
                  <c:v>1596.6749521988527</c:v>
                </c:pt>
                <c:pt idx="315">
                  <c:v>1596.6749521988527</c:v>
                </c:pt>
                <c:pt idx="316">
                  <c:v>1596.6749521988527</c:v>
                </c:pt>
                <c:pt idx="317">
                  <c:v>1596.6749521988527</c:v>
                </c:pt>
                <c:pt idx="318">
                  <c:v>1596.6749521988527</c:v>
                </c:pt>
                <c:pt idx="319">
                  <c:v>1596.6749521988527</c:v>
                </c:pt>
                <c:pt idx="320">
                  <c:v>1596.6749521988527</c:v>
                </c:pt>
                <c:pt idx="321">
                  <c:v>1596.6749521988527</c:v>
                </c:pt>
                <c:pt idx="322">
                  <c:v>1596.6749521988527</c:v>
                </c:pt>
                <c:pt idx="323">
                  <c:v>1596.6749521988527</c:v>
                </c:pt>
                <c:pt idx="324">
                  <c:v>1596.6749521988527</c:v>
                </c:pt>
                <c:pt idx="325">
                  <c:v>1596.6749521988527</c:v>
                </c:pt>
                <c:pt idx="326">
                  <c:v>1596.6749521988527</c:v>
                </c:pt>
                <c:pt idx="327">
                  <c:v>1596.6749521988527</c:v>
                </c:pt>
                <c:pt idx="328">
                  <c:v>1596.6749521988527</c:v>
                </c:pt>
                <c:pt idx="329">
                  <c:v>1596.6749521988527</c:v>
                </c:pt>
                <c:pt idx="330">
                  <c:v>1596.6749521988527</c:v>
                </c:pt>
                <c:pt idx="331">
                  <c:v>1596.6749521988527</c:v>
                </c:pt>
                <c:pt idx="332">
                  <c:v>1596.6749521988527</c:v>
                </c:pt>
                <c:pt idx="333">
                  <c:v>1596.6749521988527</c:v>
                </c:pt>
                <c:pt idx="334">
                  <c:v>1596.6749521988527</c:v>
                </c:pt>
                <c:pt idx="335">
                  <c:v>1596.6749521988527</c:v>
                </c:pt>
                <c:pt idx="336">
                  <c:v>1596.6749521988527</c:v>
                </c:pt>
                <c:pt idx="337">
                  <c:v>1596.6749521988527</c:v>
                </c:pt>
                <c:pt idx="338">
                  <c:v>1596.6749521988527</c:v>
                </c:pt>
                <c:pt idx="339">
                  <c:v>1596.6749521988527</c:v>
                </c:pt>
                <c:pt idx="340">
                  <c:v>1596.6749521988527</c:v>
                </c:pt>
                <c:pt idx="341">
                  <c:v>1596.6749521988527</c:v>
                </c:pt>
                <c:pt idx="342">
                  <c:v>1596.6749521988527</c:v>
                </c:pt>
                <c:pt idx="343">
                  <c:v>1596.6749521988527</c:v>
                </c:pt>
                <c:pt idx="344">
                  <c:v>1596.6749521988527</c:v>
                </c:pt>
                <c:pt idx="345">
                  <c:v>1596.6749521988527</c:v>
                </c:pt>
                <c:pt idx="346">
                  <c:v>1596.6749521988527</c:v>
                </c:pt>
                <c:pt idx="347">
                  <c:v>1596.6749521988527</c:v>
                </c:pt>
                <c:pt idx="348">
                  <c:v>1596.6749521988527</c:v>
                </c:pt>
                <c:pt idx="349">
                  <c:v>1596.6749521988527</c:v>
                </c:pt>
                <c:pt idx="350">
                  <c:v>1596.6749521988527</c:v>
                </c:pt>
                <c:pt idx="351">
                  <c:v>1596.6749521988527</c:v>
                </c:pt>
                <c:pt idx="352">
                  <c:v>1596.6749521988527</c:v>
                </c:pt>
                <c:pt idx="353">
                  <c:v>1596.6749521988527</c:v>
                </c:pt>
                <c:pt idx="354">
                  <c:v>1596.6749521988527</c:v>
                </c:pt>
                <c:pt idx="355">
                  <c:v>1596.6749521988527</c:v>
                </c:pt>
                <c:pt idx="356">
                  <c:v>1596.6749521988527</c:v>
                </c:pt>
                <c:pt idx="357">
                  <c:v>1596.6749521988527</c:v>
                </c:pt>
                <c:pt idx="358">
                  <c:v>1596.6749521988527</c:v>
                </c:pt>
                <c:pt idx="359">
                  <c:v>1596.6749521988527</c:v>
                </c:pt>
                <c:pt idx="360">
                  <c:v>1596.6749521988527</c:v>
                </c:pt>
                <c:pt idx="361">
                  <c:v>1596.6749521988527</c:v>
                </c:pt>
                <c:pt idx="362">
                  <c:v>1596.6749521988527</c:v>
                </c:pt>
                <c:pt idx="363">
                  <c:v>1596.6749521988527</c:v>
                </c:pt>
                <c:pt idx="364">
                  <c:v>1596.6749521988527</c:v>
                </c:pt>
                <c:pt idx="365">
                  <c:v>1596.6749521988527</c:v>
                </c:pt>
                <c:pt idx="366">
                  <c:v>1596.6749521988527</c:v>
                </c:pt>
                <c:pt idx="367">
                  <c:v>1596.6749521988527</c:v>
                </c:pt>
                <c:pt idx="368">
                  <c:v>1596.6749521988527</c:v>
                </c:pt>
                <c:pt idx="369">
                  <c:v>1596.6749521988527</c:v>
                </c:pt>
                <c:pt idx="370">
                  <c:v>1596.6749521988527</c:v>
                </c:pt>
                <c:pt idx="371">
                  <c:v>1596.6749521988527</c:v>
                </c:pt>
                <c:pt idx="372">
                  <c:v>1596.6749521988527</c:v>
                </c:pt>
                <c:pt idx="373">
                  <c:v>1596.6749521988527</c:v>
                </c:pt>
                <c:pt idx="374">
                  <c:v>1596.6749521988527</c:v>
                </c:pt>
                <c:pt idx="375">
                  <c:v>1596.6749521988527</c:v>
                </c:pt>
                <c:pt idx="376">
                  <c:v>1596.6749521988527</c:v>
                </c:pt>
                <c:pt idx="377">
                  <c:v>1596.6749521988527</c:v>
                </c:pt>
                <c:pt idx="378">
                  <c:v>1596.6749521988527</c:v>
                </c:pt>
                <c:pt idx="379">
                  <c:v>1596.6749521988527</c:v>
                </c:pt>
                <c:pt idx="380">
                  <c:v>1596.6749521988527</c:v>
                </c:pt>
                <c:pt idx="381">
                  <c:v>1596.6749521988527</c:v>
                </c:pt>
                <c:pt idx="382">
                  <c:v>1596.6749521988527</c:v>
                </c:pt>
                <c:pt idx="383">
                  <c:v>1596.6749521988527</c:v>
                </c:pt>
                <c:pt idx="384">
                  <c:v>1596.6749521988527</c:v>
                </c:pt>
                <c:pt idx="385">
                  <c:v>1596.6749521988527</c:v>
                </c:pt>
                <c:pt idx="386">
                  <c:v>1596.6749521988527</c:v>
                </c:pt>
                <c:pt idx="387">
                  <c:v>1596.6749521988527</c:v>
                </c:pt>
                <c:pt idx="388">
                  <c:v>1596.6749521988527</c:v>
                </c:pt>
                <c:pt idx="389">
                  <c:v>1596.6749521988527</c:v>
                </c:pt>
                <c:pt idx="390">
                  <c:v>1596.6749521988527</c:v>
                </c:pt>
                <c:pt idx="391">
                  <c:v>1596.6749521988527</c:v>
                </c:pt>
                <c:pt idx="392">
                  <c:v>1596.6749521988527</c:v>
                </c:pt>
                <c:pt idx="393">
                  <c:v>1596.6749521988527</c:v>
                </c:pt>
                <c:pt idx="394">
                  <c:v>1596.6749521988527</c:v>
                </c:pt>
                <c:pt idx="395">
                  <c:v>1596.6749521988527</c:v>
                </c:pt>
                <c:pt idx="396">
                  <c:v>1596.6749521988527</c:v>
                </c:pt>
                <c:pt idx="397">
                  <c:v>1596.6749521988527</c:v>
                </c:pt>
                <c:pt idx="398">
                  <c:v>1596.6749521988527</c:v>
                </c:pt>
                <c:pt idx="399">
                  <c:v>1596.6749521988527</c:v>
                </c:pt>
                <c:pt idx="400">
                  <c:v>1596.6749521988527</c:v>
                </c:pt>
                <c:pt idx="401">
                  <c:v>1596.6749521988527</c:v>
                </c:pt>
                <c:pt idx="402">
                  <c:v>1596.6749521988527</c:v>
                </c:pt>
                <c:pt idx="403">
                  <c:v>1596.6749521988527</c:v>
                </c:pt>
                <c:pt idx="404">
                  <c:v>1596.6749521988527</c:v>
                </c:pt>
                <c:pt idx="405">
                  <c:v>1596.6749521988527</c:v>
                </c:pt>
                <c:pt idx="406">
                  <c:v>1596.6749521988527</c:v>
                </c:pt>
                <c:pt idx="407">
                  <c:v>1596.6749521988527</c:v>
                </c:pt>
                <c:pt idx="408">
                  <c:v>1596.6749521988527</c:v>
                </c:pt>
                <c:pt idx="409">
                  <c:v>1596.6749521988527</c:v>
                </c:pt>
                <c:pt idx="410">
                  <c:v>1596.6749521988527</c:v>
                </c:pt>
                <c:pt idx="411">
                  <c:v>1596.6749521988527</c:v>
                </c:pt>
                <c:pt idx="412">
                  <c:v>1596.6749521988527</c:v>
                </c:pt>
                <c:pt idx="413">
                  <c:v>1596.6749521988527</c:v>
                </c:pt>
                <c:pt idx="414">
                  <c:v>1596.6749521988527</c:v>
                </c:pt>
                <c:pt idx="415">
                  <c:v>1596.6749521988527</c:v>
                </c:pt>
                <c:pt idx="416">
                  <c:v>1596.6749521988527</c:v>
                </c:pt>
                <c:pt idx="417">
                  <c:v>1596.6749521988527</c:v>
                </c:pt>
                <c:pt idx="418">
                  <c:v>1596.6749521988527</c:v>
                </c:pt>
                <c:pt idx="419">
                  <c:v>1596.6749521988527</c:v>
                </c:pt>
                <c:pt idx="420">
                  <c:v>1596.6749521988527</c:v>
                </c:pt>
                <c:pt idx="421">
                  <c:v>1596.6749521988527</c:v>
                </c:pt>
                <c:pt idx="422">
                  <c:v>1596.6749521988527</c:v>
                </c:pt>
                <c:pt idx="423">
                  <c:v>1596.6749521988527</c:v>
                </c:pt>
                <c:pt idx="424">
                  <c:v>1596.6749521988527</c:v>
                </c:pt>
                <c:pt idx="425">
                  <c:v>1596.6749521988527</c:v>
                </c:pt>
                <c:pt idx="426">
                  <c:v>1596.6749521988527</c:v>
                </c:pt>
                <c:pt idx="427">
                  <c:v>1596.6749521988527</c:v>
                </c:pt>
                <c:pt idx="428">
                  <c:v>1596.6749521988527</c:v>
                </c:pt>
                <c:pt idx="429">
                  <c:v>1596.6749521988527</c:v>
                </c:pt>
                <c:pt idx="430">
                  <c:v>1596.6749521988527</c:v>
                </c:pt>
                <c:pt idx="431">
                  <c:v>1596.6749521988527</c:v>
                </c:pt>
                <c:pt idx="432">
                  <c:v>1596.6749521988527</c:v>
                </c:pt>
                <c:pt idx="433">
                  <c:v>1596.6749521988527</c:v>
                </c:pt>
                <c:pt idx="434">
                  <c:v>1596.6749521988527</c:v>
                </c:pt>
                <c:pt idx="435">
                  <c:v>1596.6749521988527</c:v>
                </c:pt>
                <c:pt idx="436">
                  <c:v>1596.6749521988527</c:v>
                </c:pt>
                <c:pt idx="437">
                  <c:v>1596.6749521988527</c:v>
                </c:pt>
                <c:pt idx="438">
                  <c:v>1596.6749521988527</c:v>
                </c:pt>
                <c:pt idx="439">
                  <c:v>1596.6749521988527</c:v>
                </c:pt>
                <c:pt idx="440">
                  <c:v>1596.6749521988527</c:v>
                </c:pt>
                <c:pt idx="441">
                  <c:v>1596.6749521988527</c:v>
                </c:pt>
                <c:pt idx="442">
                  <c:v>1596.6749521988527</c:v>
                </c:pt>
                <c:pt idx="443">
                  <c:v>1596.6749521988527</c:v>
                </c:pt>
                <c:pt idx="444">
                  <c:v>1596.6749521988527</c:v>
                </c:pt>
                <c:pt idx="445">
                  <c:v>1596.6749521988527</c:v>
                </c:pt>
                <c:pt idx="446">
                  <c:v>1596.6749521988527</c:v>
                </c:pt>
                <c:pt idx="447">
                  <c:v>1596.6749521988527</c:v>
                </c:pt>
                <c:pt idx="448">
                  <c:v>1596.6749521988527</c:v>
                </c:pt>
                <c:pt idx="449">
                  <c:v>1596.6749521988527</c:v>
                </c:pt>
                <c:pt idx="450">
                  <c:v>1596.6749521988527</c:v>
                </c:pt>
                <c:pt idx="451">
                  <c:v>1596.6749521988527</c:v>
                </c:pt>
                <c:pt idx="452">
                  <c:v>1596.6749521988527</c:v>
                </c:pt>
                <c:pt idx="453">
                  <c:v>1596.6749521988527</c:v>
                </c:pt>
                <c:pt idx="454">
                  <c:v>1596.6749521988527</c:v>
                </c:pt>
                <c:pt idx="455">
                  <c:v>1596.6749521988527</c:v>
                </c:pt>
                <c:pt idx="456">
                  <c:v>1596.6749521988527</c:v>
                </c:pt>
                <c:pt idx="457">
                  <c:v>1596.6749521988527</c:v>
                </c:pt>
                <c:pt idx="458">
                  <c:v>1596.6749521988527</c:v>
                </c:pt>
                <c:pt idx="459">
                  <c:v>1596.6749521988527</c:v>
                </c:pt>
                <c:pt idx="460">
                  <c:v>1596.6749521988527</c:v>
                </c:pt>
                <c:pt idx="461">
                  <c:v>1596.6749521988527</c:v>
                </c:pt>
                <c:pt idx="462">
                  <c:v>1596.6749521988527</c:v>
                </c:pt>
                <c:pt idx="463">
                  <c:v>1596.6749521988527</c:v>
                </c:pt>
                <c:pt idx="464">
                  <c:v>1596.6749521988527</c:v>
                </c:pt>
                <c:pt idx="465">
                  <c:v>1596.6749521988527</c:v>
                </c:pt>
                <c:pt idx="466">
                  <c:v>1596.6749521988527</c:v>
                </c:pt>
                <c:pt idx="467">
                  <c:v>1596.6749521988527</c:v>
                </c:pt>
                <c:pt idx="468">
                  <c:v>1596.6749521988527</c:v>
                </c:pt>
                <c:pt idx="469">
                  <c:v>1596.6749521988527</c:v>
                </c:pt>
                <c:pt idx="470">
                  <c:v>1596.6749521988527</c:v>
                </c:pt>
                <c:pt idx="471">
                  <c:v>1596.6749521988527</c:v>
                </c:pt>
                <c:pt idx="472">
                  <c:v>1596.6749521988527</c:v>
                </c:pt>
                <c:pt idx="473">
                  <c:v>1596.6749521988527</c:v>
                </c:pt>
                <c:pt idx="474">
                  <c:v>1596.6749521988527</c:v>
                </c:pt>
                <c:pt idx="475">
                  <c:v>1596.6749521988527</c:v>
                </c:pt>
                <c:pt idx="476">
                  <c:v>1596.6749521988527</c:v>
                </c:pt>
                <c:pt idx="477">
                  <c:v>1596.6749521988527</c:v>
                </c:pt>
                <c:pt idx="478">
                  <c:v>1596.6749521988527</c:v>
                </c:pt>
                <c:pt idx="479">
                  <c:v>1596.6749521988527</c:v>
                </c:pt>
                <c:pt idx="480">
                  <c:v>1596.6749521988527</c:v>
                </c:pt>
                <c:pt idx="481">
                  <c:v>1596.6749521988527</c:v>
                </c:pt>
                <c:pt idx="482">
                  <c:v>1596.6749521988527</c:v>
                </c:pt>
                <c:pt idx="483">
                  <c:v>1596.6749521988527</c:v>
                </c:pt>
                <c:pt idx="484">
                  <c:v>1596.6749521988527</c:v>
                </c:pt>
                <c:pt idx="485">
                  <c:v>1596.6749521988527</c:v>
                </c:pt>
                <c:pt idx="486">
                  <c:v>1596.6749521988527</c:v>
                </c:pt>
                <c:pt idx="487">
                  <c:v>1596.6749521988527</c:v>
                </c:pt>
                <c:pt idx="488">
                  <c:v>1596.6749521988527</c:v>
                </c:pt>
                <c:pt idx="489">
                  <c:v>1596.6749521988527</c:v>
                </c:pt>
                <c:pt idx="490">
                  <c:v>1596.6749521988527</c:v>
                </c:pt>
                <c:pt idx="491">
                  <c:v>1596.6749521988527</c:v>
                </c:pt>
                <c:pt idx="492">
                  <c:v>1596.6749521988527</c:v>
                </c:pt>
                <c:pt idx="493">
                  <c:v>1596.6749521988527</c:v>
                </c:pt>
                <c:pt idx="494">
                  <c:v>1596.6749521988527</c:v>
                </c:pt>
                <c:pt idx="495">
                  <c:v>1596.6749521988527</c:v>
                </c:pt>
                <c:pt idx="496">
                  <c:v>1596.6749521988527</c:v>
                </c:pt>
                <c:pt idx="497">
                  <c:v>1596.6749521988527</c:v>
                </c:pt>
                <c:pt idx="498">
                  <c:v>1596.6749521988527</c:v>
                </c:pt>
                <c:pt idx="499">
                  <c:v>1596.6749521988527</c:v>
                </c:pt>
                <c:pt idx="500">
                  <c:v>1596.6749521988527</c:v>
                </c:pt>
                <c:pt idx="501">
                  <c:v>1596.6749521988527</c:v>
                </c:pt>
                <c:pt idx="502">
                  <c:v>1596.6749521988527</c:v>
                </c:pt>
                <c:pt idx="503">
                  <c:v>1596.6749521988527</c:v>
                </c:pt>
                <c:pt idx="504">
                  <c:v>1596.6749521988527</c:v>
                </c:pt>
                <c:pt idx="505">
                  <c:v>1596.6749521988527</c:v>
                </c:pt>
                <c:pt idx="506">
                  <c:v>1596.6749521988527</c:v>
                </c:pt>
                <c:pt idx="507">
                  <c:v>1596.6749521988527</c:v>
                </c:pt>
                <c:pt idx="508">
                  <c:v>1596.6749521988527</c:v>
                </c:pt>
                <c:pt idx="509">
                  <c:v>1596.6749521988527</c:v>
                </c:pt>
                <c:pt idx="510">
                  <c:v>1596.6749521988527</c:v>
                </c:pt>
                <c:pt idx="511">
                  <c:v>1596.6749521988527</c:v>
                </c:pt>
                <c:pt idx="512">
                  <c:v>1596.6749521988527</c:v>
                </c:pt>
                <c:pt idx="513">
                  <c:v>1596.6749521988527</c:v>
                </c:pt>
                <c:pt idx="514">
                  <c:v>1596.6749521988527</c:v>
                </c:pt>
                <c:pt idx="515">
                  <c:v>1596.6749521988527</c:v>
                </c:pt>
                <c:pt idx="516">
                  <c:v>1596.6749521988527</c:v>
                </c:pt>
                <c:pt idx="517">
                  <c:v>1596.6749521988527</c:v>
                </c:pt>
                <c:pt idx="518">
                  <c:v>1596.6749521988527</c:v>
                </c:pt>
                <c:pt idx="519">
                  <c:v>1596.6749521988527</c:v>
                </c:pt>
                <c:pt idx="520">
                  <c:v>1596.6749521988527</c:v>
                </c:pt>
                <c:pt idx="521">
                  <c:v>1596.6749521988527</c:v>
                </c:pt>
                <c:pt idx="522">
                  <c:v>1596.6749521988527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B-46AE-945E-3EBC9A05DBBC}"/>
            </c:ext>
          </c:extLst>
        </c:ser>
        <c:ser>
          <c:idx val="3"/>
          <c:order val="3"/>
          <c:tx>
            <c:strRef>
              <c:f>casos_diagnostico_ccaa!$H$1</c:f>
              <c:strCache>
                <c:ptCount val="1"/>
                <c:pt idx="0">
                  <c:v>Linea de records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numRef>
              <c:f>casos_diagnostico_ccaa!$A$2:$A$524</c:f>
              <c:numCache>
                <c:formatCode>m/d/yyyy</c:formatCode>
                <c:ptCount val="52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44002</c:v>
                </c:pt>
                <c:pt idx="117">
                  <c:v>44003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44009</c:v>
                </c:pt>
                <c:pt idx="124">
                  <c:v>44010</c:v>
                </c:pt>
                <c:pt idx="125">
                  <c:v>44011</c:v>
                </c:pt>
                <c:pt idx="126">
                  <c:v>44012</c:v>
                </c:pt>
                <c:pt idx="127">
                  <c:v>44013</c:v>
                </c:pt>
                <c:pt idx="128">
                  <c:v>44014</c:v>
                </c:pt>
                <c:pt idx="129">
                  <c:v>44015</c:v>
                </c:pt>
                <c:pt idx="130">
                  <c:v>44016</c:v>
                </c:pt>
                <c:pt idx="131">
                  <c:v>44017</c:v>
                </c:pt>
                <c:pt idx="132">
                  <c:v>44018</c:v>
                </c:pt>
                <c:pt idx="133">
                  <c:v>44019</c:v>
                </c:pt>
                <c:pt idx="134">
                  <c:v>44020</c:v>
                </c:pt>
                <c:pt idx="135">
                  <c:v>44021</c:v>
                </c:pt>
                <c:pt idx="136">
                  <c:v>44022</c:v>
                </c:pt>
                <c:pt idx="137">
                  <c:v>44023</c:v>
                </c:pt>
                <c:pt idx="138">
                  <c:v>44024</c:v>
                </c:pt>
                <c:pt idx="139">
                  <c:v>44025</c:v>
                </c:pt>
                <c:pt idx="140">
                  <c:v>44026</c:v>
                </c:pt>
                <c:pt idx="141">
                  <c:v>44027</c:v>
                </c:pt>
                <c:pt idx="142">
                  <c:v>44028</c:v>
                </c:pt>
                <c:pt idx="143">
                  <c:v>44029</c:v>
                </c:pt>
                <c:pt idx="144">
                  <c:v>44030</c:v>
                </c:pt>
                <c:pt idx="145">
                  <c:v>44031</c:v>
                </c:pt>
                <c:pt idx="146">
                  <c:v>44032</c:v>
                </c:pt>
                <c:pt idx="147">
                  <c:v>44033</c:v>
                </c:pt>
                <c:pt idx="148">
                  <c:v>44034</c:v>
                </c:pt>
                <c:pt idx="149">
                  <c:v>44035</c:v>
                </c:pt>
                <c:pt idx="150">
                  <c:v>44036</c:v>
                </c:pt>
                <c:pt idx="151">
                  <c:v>44037</c:v>
                </c:pt>
                <c:pt idx="152">
                  <c:v>44038</c:v>
                </c:pt>
                <c:pt idx="153">
                  <c:v>44039</c:v>
                </c:pt>
                <c:pt idx="154">
                  <c:v>44040</c:v>
                </c:pt>
                <c:pt idx="155">
                  <c:v>44041</c:v>
                </c:pt>
                <c:pt idx="156">
                  <c:v>44042</c:v>
                </c:pt>
                <c:pt idx="157">
                  <c:v>44043</c:v>
                </c:pt>
                <c:pt idx="158">
                  <c:v>44044</c:v>
                </c:pt>
                <c:pt idx="159">
                  <c:v>44045</c:v>
                </c:pt>
                <c:pt idx="160">
                  <c:v>44046</c:v>
                </c:pt>
                <c:pt idx="161">
                  <c:v>44047</c:v>
                </c:pt>
                <c:pt idx="162">
                  <c:v>44048</c:v>
                </c:pt>
                <c:pt idx="163">
                  <c:v>44049</c:v>
                </c:pt>
                <c:pt idx="164">
                  <c:v>44050</c:v>
                </c:pt>
                <c:pt idx="165">
                  <c:v>44051</c:v>
                </c:pt>
                <c:pt idx="166">
                  <c:v>44052</c:v>
                </c:pt>
                <c:pt idx="167">
                  <c:v>44053</c:v>
                </c:pt>
                <c:pt idx="168">
                  <c:v>44054</c:v>
                </c:pt>
                <c:pt idx="169">
                  <c:v>44055</c:v>
                </c:pt>
                <c:pt idx="170">
                  <c:v>44056</c:v>
                </c:pt>
                <c:pt idx="171">
                  <c:v>44057</c:v>
                </c:pt>
                <c:pt idx="172">
                  <c:v>44058</c:v>
                </c:pt>
                <c:pt idx="173">
                  <c:v>44059</c:v>
                </c:pt>
                <c:pt idx="174">
                  <c:v>44060</c:v>
                </c:pt>
                <c:pt idx="175">
                  <c:v>44061</c:v>
                </c:pt>
                <c:pt idx="176">
                  <c:v>44062</c:v>
                </c:pt>
                <c:pt idx="177">
                  <c:v>44063</c:v>
                </c:pt>
                <c:pt idx="178">
                  <c:v>44064</c:v>
                </c:pt>
                <c:pt idx="179">
                  <c:v>44065</c:v>
                </c:pt>
                <c:pt idx="180">
                  <c:v>44066</c:v>
                </c:pt>
                <c:pt idx="181">
                  <c:v>44067</c:v>
                </c:pt>
                <c:pt idx="182">
                  <c:v>44068</c:v>
                </c:pt>
                <c:pt idx="183">
                  <c:v>44069</c:v>
                </c:pt>
                <c:pt idx="184">
                  <c:v>44070</c:v>
                </c:pt>
                <c:pt idx="185">
                  <c:v>44071</c:v>
                </c:pt>
                <c:pt idx="186">
                  <c:v>44072</c:v>
                </c:pt>
                <c:pt idx="187">
                  <c:v>44073</c:v>
                </c:pt>
                <c:pt idx="188">
                  <c:v>44074</c:v>
                </c:pt>
                <c:pt idx="189">
                  <c:v>44075</c:v>
                </c:pt>
                <c:pt idx="190">
                  <c:v>44076</c:v>
                </c:pt>
                <c:pt idx="191">
                  <c:v>44077</c:v>
                </c:pt>
                <c:pt idx="192">
                  <c:v>44078</c:v>
                </c:pt>
                <c:pt idx="193">
                  <c:v>44079</c:v>
                </c:pt>
                <c:pt idx="194">
                  <c:v>44080</c:v>
                </c:pt>
                <c:pt idx="195">
                  <c:v>44081</c:v>
                </c:pt>
                <c:pt idx="196">
                  <c:v>44082</c:v>
                </c:pt>
                <c:pt idx="197">
                  <c:v>44083</c:v>
                </c:pt>
                <c:pt idx="198">
                  <c:v>44084</c:v>
                </c:pt>
                <c:pt idx="199">
                  <c:v>44085</c:v>
                </c:pt>
                <c:pt idx="200">
                  <c:v>44086</c:v>
                </c:pt>
                <c:pt idx="201">
                  <c:v>44087</c:v>
                </c:pt>
                <c:pt idx="202">
                  <c:v>44088</c:v>
                </c:pt>
                <c:pt idx="203">
                  <c:v>44089</c:v>
                </c:pt>
                <c:pt idx="204">
                  <c:v>44090</c:v>
                </c:pt>
                <c:pt idx="205">
                  <c:v>44091</c:v>
                </c:pt>
                <c:pt idx="206">
                  <c:v>44092</c:v>
                </c:pt>
                <c:pt idx="207">
                  <c:v>44093</c:v>
                </c:pt>
                <c:pt idx="208">
                  <c:v>44094</c:v>
                </c:pt>
                <c:pt idx="209">
                  <c:v>44095</c:v>
                </c:pt>
                <c:pt idx="210">
                  <c:v>44096</c:v>
                </c:pt>
                <c:pt idx="211">
                  <c:v>44097</c:v>
                </c:pt>
                <c:pt idx="212">
                  <c:v>44098</c:v>
                </c:pt>
                <c:pt idx="213">
                  <c:v>44099</c:v>
                </c:pt>
                <c:pt idx="214">
                  <c:v>44100</c:v>
                </c:pt>
                <c:pt idx="215">
                  <c:v>44101</c:v>
                </c:pt>
                <c:pt idx="216">
                  <c:v>44102</c:v>
                </c:pt>
                <c:pt idx="217">
                  <c:v>44103</c:v>
                </c:pt>
                <c:pt idx="218">
                  <c:v>44104</c:v>
                </c:pt>
                <c:pt idx="219">
                  <c:v>44105</c:v>
                </c:pt>
                <c:pt idx="220">
                  <c:v>44106</c:v>
                </c:pt>
                <c:pt idx="221">
                  <c:v>44107</c:v>
                </c:pt>
                <c:pt idx="222">
                  <c:v>44108</c:v>
                </c:pt>
                <c:pt idx="223">
                  <c:v>44109</c:v>
                </c:pt>
                <c:pt idx="224">
                  <c:v>44110</c:v>
                </c:pt>
                <c:pt idx="225">
                  <c:v>44111</c:v>
                </c:pt>
                <c:pt idx="226">
                  <c:v>44112</c:v>
                </c:pt>
                <c:pt idx="227">
                  <c:v>44113</c:v>
                </c:pt>
                <c:pt idx="228">
                  <c:v>44114</c:v>
                </c:pt>
                <c:pt idx="229">
                  <c:v>44115</c:v>
                </c:pt>
                <c:pt idx="230">
                  <c:v>44116</c:v>
                </c:pt>
                <c:pt idx="231">
                  <c:v>44117</c:v>
                </c:pt>
                <c:pt idx="232">
                  <c:v>44118</c:v>
                </c:pt>
                <c:pt idx="233">
                  <c:v>44119</c:v>
                </c:pt>
                <c:pt idx="234">
                  <c:v>44120</c:v>
                </c:pt>
                <c:pt idx="235">
                  <c:v>44121</c:v>
                </c:pt>
                <c:pt idx="236">
                  <c:v>44122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44128</c:v>
                </c:pt>
                <c:pt idx="243">
                  <c:v>44129</c:v>
                </c:pt>
                <c:pt idx="244">
                  <c:v>44130</c:v>
                </c:pt>
                <c:pt idx="245">
                  <c:v>44131</c:v>
                </c:pt>
                <c:pt idx="246">
                  <c:v>44132</c:v>
                </c:pt>
                <c:pt idx="247">
                  <c:v>44133</c:v>
                </c:pt>
                <c:pt idx="248">
                  <c:v>44134</c:v>
                </c:pt>
                <c:pt idx="249">
                  <c:v>44135</c:v>
                </c:pt>
                <c:pt idx="250">
                  <c:v>44136</c:v>
                </c:pt>
                <c:pt idx="251">
                  <c:v>44137</c:v>
                </c:pt>
                <c:pt idx="252">
                  <c:v>44138</c:v>
                </c:pt>
                <c:pt idx="253">
                  <c:v>44139</c:v>
                </c:pt>
                <c:pt idx="254">
                  <c:v>44140</c:v>
                </c:pt>
                <c:pt idx="255">
                  <c:v>44141</c:v>
                </c:pt>
                <c:pt idx="256">
                  <c:v>44142</c:v>
                </c:pt>
                <c:pt idx="257">
                  <c:v>44143</c:v>
                </c:pt>
                <c:pt idx="258">
                  <c:v>44144</c:v>
                </c:pt>
                <c:pt idx="259">
                  <c:v>44145</c:v>
                </c:pt>
                <c:pt idx="260">
                  <c:v>44146</c:v>
                </c:pt>
                <c:pt idx="261">
                  <c:v>44147</c:v>
                </c:pt>
                <c:pt idx="262">
                  <c:v>44148</c:v>
                </c:pt>
                <c:pt idx="263">
                  <c:v>44149</c:v>
                </c:pt>
                <c:pt idx="264">
                  <c:v>44150</c:v>
                </c:pt>
                <c:pt idx="265">
                  <c:v>44151</c:v>
                </c:pt>
                <c:pt idx="266">
                  <c:v>44152</c:v>
                </c:pt>
                <c:pt idx="267">
                  <c:v>44153</c:v>
                </c:pt>
                <c:pt idx="268">
                  <c:v>44154</c:v>
                </c:pt>
                <c:pt idx="269">
                  <c:v>44155</c:v>
                </c:pt>
                <c:pt idx="270">
                  <c:v>44156</c:v>
                </c:pt>
                <c:pt idx="271">
                  <c:v>44157</c:v>
                </c:pt>
                <c:pt idx="272">
                  <c:v>44158</c:v>
                </c:pt>
                <c:pt idx="273">
                  <c:v>44159</c:v>
                </c:pt>
                <c:pt idx="274">
                  <c:v>44160</c:v>
                </c:pt>
                <c:pt idx="275">
                  <c:v>44161</c:v>
                </c:pt>
                <c:pt idx="276">
                  <c:v>44162</c:v>
                </c:pt>
                <c:pt idx="277">
                  <c:v>44163</c:v>
                </c:pt>
                <c:pt idx="278">
                  <c:v>44164</c:v>
                </c:pt>
                <c:pt idx="279">
                  <c:v>44165</c:v>
                </c:pt>
                <c:pt idx="280">
                  <c:v>44166</c:v>
                </c:pt>
                <c:pt idx="281">
                  <c:v>44167</c:v>
                </c:pt>
                <c:pt idx="282">
                  <c:v>44168</c:v>
                </c:pt>
                <c:pt idx="283">
                  <c:v>44169</c:v>
                </c:pt>
                <c:pt idx="284">
                  <c:v>44170</c:v>
                </c:pt>
                <c:pt idx="285">
                  <c:v>44171</c:v>
                </c:pt>
                <c:pt idx="286">
                  <c:v>44172</c:v>
                </c:pt>
                <c:pt idx="287">
                  <c:v>44173</c:v>
                </c:pt>
                <c:pt idx="288">
                  <c:v>44174</c:v>
                </c:pt>
                <c:pt idx="289">
                  <c:v>44175</c:v>
                </c:pt>
                <c:pt idx="290">
                  <c:v>44176</c:v>
                </c:pt>
                <c:pt idx="291">
                  <c:v>44177</c:v>
                </c:pt>
                <c:pt idx="292">
                  <c:v>44178</c:v>
                </c:pt>
                <c:pt idx="293">
                  <c:v>44179</c:v>
                </c:pt>
                <c:pt idx="294">
                  <c:v>44180</c:v>
                </c:pt>
                <c:pt idx="295">
                  <c:v>44181</c:v>
                </c:pt>
                <c:pt idx="296">
                  <c:v>44182</c:v>
                </c:pt>
                <c:pt idx="297">
                  <c:v>44183</c:v>
                </c:pt>
                <c:pt idx="298">
                  <c:v>44184</c:v>
                </c:pt>
                <c:pt idx="299">
                  <c:v>44185</c:v>
                </c:pt>
                <c:pt idx="300">
                  <c:v>44186</c:v>
                </c:pt>
                <c:pt idx="301">
                  <c:v>44187</c:v>
                </c:pt>
                <c:pt idx="302">
                  <c:v>44188</c:v>
                </c:pt>
                <c:pt idx="303">
                  <c:v>44189</c:v>
                </c:pt>
                <c:pt idx="304">
                  <c:v>44190</c:v>
                </c:pt>
                <c:pt idx="305">
                  <c:v>44191</c:v>
                </c:pt>
                <c:pt idx="306">
                  <c:v>44192</c:v>
                </c:pt>
                <c:pt idx="307">
                  <c:v>44193</c:v>
                </c:pt>
                <c:pt idx="308">
                  <c:v>44194</c:v>
                </c:pt>
                <c:pt idx="309">
                  <c:v>44195</c:v>
                </c:pt>
                <c:pt idx="310">
                  <c:v>44196</c:v>
                </c:pt>
                <c:pt idx="311">
                  <c:v>44197</c:v>
                </c:pt>
                <c:pt idx="312">
                  <c:v>44198</c:v>
                </c:pt>
                <c:pt idx="313">
                  <c:v>44199</c:v>
                </c:pt>
                <c:pt idx="314">
                  <c:v>44200</c:v>
                </c:pt>
                <c:pt idx="315">
                  <c:v>44201</c:v>
                </c:pt>
                <c:pt idx="316">
                  <c:v>44202</c:v>
                </c:pt>
                <c:pt idx="317">
                  <c:v>44203</c:v>
                </c:pt>
                <c:pt idx="318">
                  <c:v>44204</c:v>
                </c:pt>
                <c:pt idx="319">
                  <c:v>44205</c:v>
                </c:pt>
                <c:pt idx="320">
                  <c:v>44206</c:v>
                </c:pt>
                <c:pt idx="321">
                  <c:v>44207</c:v>
                </c:pt>
                <c:pt idx="322">
                  <c:v>44208</c:v>
                </c:pt>
                <c:pt idx="323">
                  <c:v>44209</c:v>
                </c:pt>
                <c:pt idx="324">
                  <c:v>44210</c:v>
                </c:pt>
                <c:pt idx="325">
                  <c:v>44211</c:v>
                </c:pt>
                <c:pt idx="326">
                  <c:v>44212</c:v>
                </c:pt>
                <c:pt idx="327">
                  <c:v>44213</c:v>
                </c:pt>
                <c:pt idx="328">
                  <c:v>44214</c:v>
                </c:pt>
                <c:pt idx="329">
                  <c:v>44215</c:v>
                </c:pt>
                <c:pt idx="330">
                  <c:v>44216</c:v>
                </c:pt>
                <c:pt idx="331">
                  <c:v>44217</c:v>
                </c:pt>
                <c:pt idx="332">
                  <c:v>44218</c:v>
                </c:pt>
                <c:pt idx="333">
                  <c:v>44219</c:v>
                </c:pt>
                <c:pt idx="334">
                  <c:v>44220</c:v>
                </c:pt>
                <c:pt idx="335">
                  <c:v>44221</c:v>
                </c:pt>
                <c:pt idx="336">
                  <c:v>44222</c:v>
                </c:pt>
                <c:pt idx="337">
                  <c:v>44223</c:v>
                </c:pt>
                <c:pt idx="338">
                  <c:v>44224</c:v>
                </c:pt>
                <c:pt idx="339">
                  <c:v>44225</c:v>
                </c:pt>
                <c:pt idx="340">
                  <c:v>44226</c:v>
                </c:pt>
                <c:pt idx="341">
                  <c:v>44227</c:v>
                </c:pt>
                <c:pt idx="342">
                  <c:v>44228</c:v>
                </c:pt>
                <c:pt idx="343">
                  <c:v>44229</c:v>
                </c:pt>
                <c:pt idx="344">
                  <c:v>44230</c:v>
                </c:pt>
                <c:pt idx="345">
                  <c:v>44231</c:v>
                </c:pt>
                <c:pt idx="346">
                  <c:v>44232</c:v>
                </c:pt>
                <c:pt idx="347">
                  <c:v>44233</c:v>
                </c:pt>
                <c:pt idx="348">
                  <c:v>44234</c:v>
                </c:pt>
                <c:pt idx="349">
                  <c:v>44235</c:v>
                </c:pt>
                <c:pt idx="350">
                  <c:v>44236</c:v>
                </c:pt>
                <c:pt idx="351">
                  <c:v>44237</c:v>
                </c:pt>
                <c:pt idx="352">
                  <c:v>44238</c:v>
                </c:pt>
                <c:pt idx="353">
                  <c:v>44239</c:v>
                </c:pt>
                <c:pt idx="354">
                  <c:v>44240</c:v>
                </c:pt>
                <c:pt idx="355">
                  <c:v>44241</c:v>
                </c:pt>
                <c:pt idx="356">
                  <c:v>44242</c:v>
                </c:pt>
                <c:pt idx="357">
                  <c:v>44243</c:v>
                </c:pt>
                <c:pt idx="358">
                  <c:v>44244</c:v>
                </c:pt>
                <c:pt idx="359">
                  <c:v>44245</c:v>
                </c:pt>
                <c:pt idx="360">
                  <c:v>44246</c:v>
                </c:pt>
                <c:pt idx="361">
                  <c:v>44247</c:v>
                </c:pt>
                <c:pt idx="362">
                  <c:v>44248</c:v>
                </c:pt>
                <c:pt idx="363">
                  <c:v>44249</c:v>
                </c:pt>
                <c:pt idx="364">
                  <c:v>44250</c:v>
                </c:pt>
                <c:pt idx="365">
                  <c:v>44251</c:v>
                </c:pt>
                <c:pt idx="366">
                  <c:v>44252</c:v>
                </c:pt>
                <c:pt idx="367">
                  <c:v>44253</c:v>
                </c:pt>
                <c:pt idx="368">
                  <c:v>44254</c:v>
                </c:pt>
                <c:pt idx="369">
                  <c:v>44255</c:v>
                </c:pt>
                <c:pt idx="370">
                  <c:v>44256</c:v>
                </c:pt>
                <c:pt idx="371">
                  <c:v>44257</c:v>
                </c:pt>
                <c:pt idx="372">
                  <c:v>44258</c:v>
                </c:pt>
                <c:pt idx="373">
                  <c:v>44259</c:v>
                </c:pt>
                <c:pt idx="374">
                  <c:v>44260</c:v>
                </c:pt>
                <c:pt idx="375">
                  <c:v>44261</c:v>
                </c:pt>
                <c:pt idx="376">
                  <c:v>44262</c:v>
                </c:pt>
                <c:pt idx="377">
                  <c:v>44263</c:v>
                </c:pt>
                <c:pt idx="378">
                  <c:v>44264</c:v>
                </c:pt>
                <c:pt idx="379">
                  <c:v>44265</c:v>
                </c:pt>
                <c:pt idx="380">
                  <c:v>44266</c:v>
                </c:pt>
                <c:pt idx="381">
                  <c:v>44267</c:v>
                </c:pt>
                <c:pt idx="382">
                  <c:v>44268</c:v>
                </c:pt>
                <c:pt idx="383">
                  <c:v>44269</c:v>
                </c:pt>
                <c:pt idx="384">
                  <c:v>44270</c:v>
                </c:pt>
                <c:pt idx="385">
                  <c:v>44271</c:v>
                </c:pt>
                <c:pt idx="386">
                  <c:v>44272</c:v>
                </c:pt>
                <c:pt idx="387">
                  <c:v>44273</c:v>
                </c:pt>
                <c:pt idx="388">
                  <c:v>44274</c:v>
                </c:pt>
                <c:pt idx="389">
                  <c:v>44275</c:v>
                </c:pt>
                <c:pt idx="390">
                  <c:v>44276</c:v>
                </c:pt>
                <c:pt idx="391">
                  <c:v>44277</c:v>
                </c:pt>
                <c:pt idx="392">
                  <c:v>44278</c:v>
                </c:pt>
                <c:pt idx="393">
                  <c:v>44279</c:v>
                </c:pt>
                <c:pt idx="394">
                  <c:v>44280</c:v>
                </c:pt>
                <c:pt idx="395">
                  <c:v>44281</c:v>
                </c:pt>
                <c:pt idx="396">
                  <c:v>44282</c:v>
                </c:pt>
                <c:pt idx="397">
                  <c:v>44283</c:v>
                </c:pt>
                <c:pt idx="398">
                  <c:v>44284</c:v>
                </c:pt>
                <c:pt idx="399">
                  <c:v>44285</c:v>
                </c:pt>
                <c:pt idx="400">
                  <c:v>44286</c:v>
                </c:pt>
                <c:pt idx="401">
                  <c:v>44287</c:v>
                </c:pt>
                <c:pt idx="402">
                  <c:v>44288</c:v>
                </c:pt>
                <c:pt idx="403">
                  <c:v>44289</c:v>
                </c:pt>
                <c:pt idx="404">
                  <c:v>44290</c:v>
                </c:pt>
                <c:pt idx="405">
                  <c:v>44291</c:v>
                </c:pt>
                <c:pt idx="406">
                  <c:v>44292</c:v>
                </c:pt>
                <c:pt idx="407">
                  <c:v>44293</c:v>
                </c:pt>
                <c:pt idx="408">
                  <c:v>44294</c:v>
                </c:pt>
                <c:pt idx="409">
                  <c:v>44295</c:v>
                </c:pt>
                <c:pt idx="410">
                  <c:v>44296</c:v>
                </c:pt>
                <c:pt idx="411">
                  <c:v>44297</c:v>
                </c:pt>
                <c:pt idx="412">
                  <c:v>44298</c:v>
                </c:pt>
                <c:pt idx="413">
                  <c:v>44299</c:v>
                </c:pt>
                <c:pt idx="414">
                  <c:v>44300</c:v>
                </c:pt>
                <c:pt idx="415">
                  <c:v>44301</c:v>
                </c:pt>
                <c:pt idx="416">
                  <c:v>44302</c:v>
                </c:pt>
                <c:pt idx="417">
                  <c:v>44303</c:v>
                </c:pt>
                <c:pt idx="418">
                  <c:v>44304</c:v>
                </c:pt>
                <c:pt idx="419">
                  <c:v>44305</c:v>
                </c:pt>
                <c:pt idx="420">
                  <c:v>44306</c:v>
                </c:pt>
                <c:pt idx="421">
                  <c:v>44307</c:v>
                </c:pt>
                <c:pt idx="422">
                  <c:v>44308</c:v>
                </c:pt>
                <c:pt idx="423">
                  <c:v>44309</c:v>
                </c:pt>
                <c:pt idx="424">
                  <c:v>44310</c:v>
                </c:pt>
                <c:pt idx="425">
                  <c:v>44311</c:v>
                </c:pt>
                <c:pt idx="426">
                  <c:v>44312</c:v>
                </c:pt>
                <c:pt idx="427">
                  <c:v>44313</c:v>
                </c:pt>
                <c:pt idx="428">
                  <c:v>44314</c:v>
                </c:pt>
                <c:pt idx="429">
                  <c:v>44315</c:v>
                </c:pt>
                <c:pt idx="430">
                  <c:v>44316</c:v>
                </c:pt>
                <c:pt idx="431">
                  <c:v>44317</c:v>
                </c:pt>
                <c:pt idx="432">
                  <c:v>44318</c:v>
                </c:pt>
                <c:pt idx="433">
                  <c:v>44319</c:v>
                </c:pt>
                <c:pt idx="434">
                  <c:v>44320</c:v>
                </c:pt>
                <c:pt idx="435">
                  <c:v>44321</c:v>
                </c:pt>
                <c:pt idx="436">
                  <c:v>44322</c:v>
                </c:pt>
                <c:pt idx="437">
                  <c:v>44323</c:v>
                </c:pt>
                <c:pt idx="438">
                  <c:v>44324</c:v>
                </c:pt>
                <c:pt idx="439">
                  <c:v>44325</c:v>
                </c:pt>
                <c:pt idx="440">
                  <c:v>44326</c:v>
                </c:pt>
                <c:pt idx="441">
                  <c:v>44327</c:v>
                </c:pt>
                <c:pt idx="442">
                  <c:v>44328</c:v>
                </c:pt>
                <c:pt idx="443">
                  <c:v>44329</c:v>
                </c:pt>
                <c:pt idx="444">
                  <c:v>44330</c:v>
                </c:pt>
                <c:pt idx="445">
                  <c:v>44331</c:v>
                </c:pt>
                <c:pt idx="446">
                  <c:v>44332</c:v>
                </c:pt>
                <c:pt idx="447">
                  <c:v>44333</c:v>
                </c:pt>
                <c:pt idx="448">
                  <c:v>44334</c:v>
                </c:pt>
                <c:pt idx="449">
                  <c:v>44335</c:v>
                </c:pt>
                <c:pt idx="450">
                  <c:v>44336</c:v>
                </c:pt>
                <c:pt idx="451">
                  <c:v>44337</c:v>
                </c:pt>
                <c:pt idx="452">
                  <c:v>44338</c:v>
                </c:pt>
                <c:pt idx="453">
                  <c:v>44339</c:v>
                </c:pt>
                <c:pt idx="454">
                  <c:v>44340</c:v>
                </c:pt>
                <c:pt idx="455">
                  <c:v>44341</c:v>
                </c:pt>
                <c:pt idx="456">
                  <c:v>44342</c:v>
                </c:pt>
                <c:pt idx="457">
                  <c:v>44343</c:v>
                </c:pt>
                <c:pt idx="458">
                  <c:v>44344</c:v>
                </c:pt>
                <c:pt idx="459">
                  <c:v>44345</c:v>
                </c:pt>
                <c:pt idx="460">
                  <c:v>44346</c:v>
                </c:pt>
                <c:pt idx="461">
                  <c:v>44347</c:v>
                </c:pt>
                <c:pt idx="462">
                  <c:v>44348</c:v>
                </c:pt>
                <c:pt idx="463">
                  <c:v>44349</c:v>
                </c:pt>
                <c:pt idx="464">
                  <c:v>44350</c:v>
                </c:pt>
                <c:pt idx="465">
                  <c:v>44351</c:v>
                </c:pt>
                <c:pt idx="466">
                  <c:v>44352</c:v>
                </c:pt>
                <c:pt idx="467">
                  <c:v>44353</c:v>
                </c:pt>
                <c:pt idx="468">
                  <c:v>44354</c:v>
                </c:pt>
                <c:pt idx="469">
                  <c:v>44355</c:v>
                </c:pt>
                <c:pt idx="470">
                  <c:v>44356</c:v>
                </c:pt>
                <c:pt idx="471">
                  <c:v>44357</c:v>
                </c:pt>
                <c:pt idx="472">
                  <c:v>44358</c:v>
                </c:pt>
                <c:pt idx="473">
                  <c:v>44359</c:v>
                </c:pt>
                <c:pt idx="474">
                  <c:v>44360</c:v>
                </c:pt>
                <c:pt idx="475">
                  <c:v>44361</c:v>
                </c:pt>
                <c:pt idx="476">
                  <c:v>44362</c:v>
                </c:pt>
                <c:pt idx="477">
                  <c:v>44363</c:v>
                </c:pt>
                <c:pt idx="478">
                  <c:v>44364</c:v>
                </c:pt>
                <c:pt idx="479">
                  <c:v>44365</c:v>
                </c:pt>
                <c:pt idx="480">
                  <c:v>44366</c:v>
                </c:pt>
                <c:pt idx="481">
                  <c:v>44367</c:v>
                </c:pt>
                <c:pt idx="482">
                  <c:v>44368</c:v>
                </c:pt>
                <c:pt idx="483">
                  <c:v>44369</c:v>
                </c:pt>
                <c:pt idx="484">
                  <c:v>44370</c:v>
                </c:pt>
                <c:pt idx="485">
                  <c:v>44371</c:v>
                </c:pt>
                <c:pt idx="486">
                  <c:v>44372</c:v>
                </c:pt>
                <c:pt idx="487">
                  <c:v>44373</c:v>
                </c:pt>
                <c:pt idx="488">
                  <c:v>44374</c:v>
                </c:pt>
                <c:pt idx="489">
                  <c:v>44375</c:v>
                </c:pt>
                <c:pt idx="490">
                  <c:v>44376</c:v>
                </c:pt>
                <c:pt idx="491">
                  <c:v>44377</c:v>
                </c:pt>
                <c:pt idx="492">
                  <c:v>44378</c:v>
                </c:pt>
                <c:pt idx="493">
                  <c:v>44379</c:v>
                </c:pt>
                <c:pt idx="494">
                  <c:v>44380</c:v>
                </c:pt>
                <c:pt idx="495">
                  <c:v>44381</c:v>
                </c:pt>
                <c:pt idx="496">
                  <c:v>44382</c:v>
                </c:pt>
                <c:pt idx="497">
                  <c:v>44383</c:v>
                </c:pt>
                <c:pt idx="498">
                  <c:v>44384</c:v>
                </c:pt>
                <c:pt idx="499">
                  <c:v>44385</c:v>
                </c:pt>
                <c:pt idx="500">
                  <c:v>44386</c:v>
                </c:pt>
                <c:pt idx="501">
                  <c:v>44387</c:v>
                </c:pt>
                <c:pt idx="502">
                  <c:v>44388</c:v>
                </c:pt>
                <c:pt idx="503">
                  <c:v>44389</c:v>
                </c:pt>
                <c:pt idx="504">
                  <c:v>44390</c:v>
                </c:pt>
                <c:pt idx="505">
                  <c:v>44391</c:v>
                </c:pt>
                <c:pt idx="506">
                  <c:v>44392</c:v>
                </c:pt>
                <c:pt idx="507">
                  <c:v>44393</c:v>
                </c:pt>
                <c:pt idx="508">
                  <c:v>44394</c:v>
                </c:pt>
                <c:pt idx="509">
                  <c:v>44395</c:v>
                </c:pt>
                <c:pt idx="510">
                  <c:v>44396</c:v>
                </c:pt>
                <c:pt idx="511">
                  <c:v>44397</c:v>
                </c:pt>
                <c:pt idx="512">
                  <c:v>44398</c:v>
                </c:pt>
                <c:pt idx="513">
                  <c:v>44399</c:v>
                </c:pt>
                <c:pt idx="514">
                  <c:v>44400</c:v>
                </c:pt>
                <c:pt idx="515">
                  <c:v>44401</c:v>
                </c:pt>
                <c:pt idx="516">
                  <c:v>44402</c:v>
                </c:pt>
                <c:pt idx="517">
                  <c:v>44403</c:v>
                </c:pt>
                <c:pt idx="518">
                  <c:v>44404</c:v>
                </c:pt>
                <c:pt idx="519">
                  <c:v>44405</c:v>
                </c:pt>
                <c:pt idx="520">
                  <c:v>44406</c:v>
                </c:pt>
                <c:pt idx="521">
                  <c:v>44407</c:v>
                </c:pt>
                <c:pt idx="522">
                  <c:v>44408</c:v>
                </c:pt>
              </c:numCache>
            </c:numRef>
          </c:cat>
          <c:val>
            <c:numRef>
              <c:f>casos_diagnostico_ccaa!$H$2:$H$524</c:f>
              <c:numCache>
                <c:formatCode>0.00E+00</c:formatCode>
                <c:ptCount val="5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3725.8571428571427</c:v>
                </c:pt>
                <c:pt idx="518">
                  <c:v>3725.8571428571427</c:v>
                </c:pt>
                <c:pt idx="519">
                  <c:v>3725.8571428571427</c:v>
                </c:pt>
                <c:pt idx="520">
                  <c:v>3725.8571428571427</c:v>
                </c:pt>
                <c:pt idx="521">
                  <c:v>3725.8571428571427</c:v>
                </c:pt>
                <c:pt idx="522">
                  <c:v>3725.8571428571427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9B-46AE-945E-3EBC9A05D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  <c:majorUnit val="500"/>
        <c:minorUnit val="500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casos_diagnostico_ccaa!$J$1</c:f>
              <c:strCache>
                <c:ptCount val="1"/>
                <c:pt idx="0">
                  <c:v>Suma parcial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casos_diagnostico_ccaa!$A$2:$A$524</c:f>
              <c:numCache>
                <c:formatCode>m/d/yyyy</c:formatCode>
                <c:ptCount val="52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44002</c:v>
                </c:pt>
                <c:pt idx="117">
                  <c:v>44003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44009</c:v>
                </c:pt>
                <c:pt idx="124">
                  <c:v>44010</c:v>
                </c:pt>
                <c:pt idx="125">
                  <c:v>44011</c:v>
                </c:pt>
                <c:pt idx="126">
                  <c:v>44012</c:v>
                </c:pt>
                <c:pt idx="127">
                  <c:v>44013</c:v>
                </c:pt>
                <c:pt idx="128">
                  <c:v>44014</c:v>
                </c:pt>
                <c:pt idx="129">
                  <c:v>44015</c:v>
                </c:pt>
                <c:pt idx="130">
                  <c:v>44016</c:v>
                </c:pt>
                <c:pt idx="131">
                  <c:v>44017</c:v>
                </c:pt>
                <c:pt idx="132">
                  <c:v>44018</c:v>
                </c:pt>
                <c:pt idx="133">
                  <c:v>44019</c:v>
                </c:pt>
                <c:pt idx="134">
                  <c:v>44020</c:v>
                </c:pt>
                <c:pt idx="135">
                  <c:v>44021</c:v>
                </c:pt>
                <c:pt idx="136">
                  <c:v>44022</c:v>
                </c:pt>
                <c:pt idx="137">
                  <c:v>44023</c:v>
                </c:pt>
                <c:pt idx="138">
                  <c:v>44024</c:v>
                </c:pt>
                <c:pt idx="139">
                  <c:v>44025</c:v>
                </c:pt>
                <c:pt idx="140">
                  <c:v>44026</c:v>
                </c:pt>
                <c:pt idx="141">
                  <c:v>44027</c:v>
                </c:pt>
                <c:pt idx="142">
                  <c:v>44028</c:v>
                </c:pt>
                <c:pt idx="143">
                  <c:v>44029</c:v>
                </c:pt>
                <c:pt idx="144">
                  <c:v>44030</c:v>
                </c:pt>
                <c:pt idx="145">
                  <c:v>44031</c:v>
                </c:pt>
                <c:pt idx="146">
                  <c:v>44032</c:v>
                </c:pt>
                <c:pt idx="147">
                  <c:v>44033</c:v>
                </c:pt>
                <c:pt idx="148">
                  <c:v>44034</c:v>
                </c:pt>
                <c:pt idx="149">
                  <c:v>44035</c:v>
                </c:pt>
                <c:pt idx="150">
                  <c:v>44036</c:v>
                </c:pt>
                <c:pt idx="151">
                  <c:v>44037</c:v>
                </c:pt>
                <c:pt idx="152">
                  <c:v>44038</c:v>
                </c:pt>
                <c:pt idx="153">
                  <c:v>44039</c:v>
                </c:pt>
                <c:pt idx="154">
                  <c:v>44040</c:v>
                </c:pt>
                <c:pt idx="155">
                  <c:v>44041</c:v>
                </c:pt>
                <c:pt idx="156">
                  <c:v>44042</c:v>
                </c:pt>
                <c:pt idx="157">
                  <c:v>44043</c:v>
                </c:pt>
                <c:pt idx="158">
                  <c:v>44044</c:v>
                </c:pt>
                <c:pt idx="159">
                  <c:v>44045</c:v>
                </c:pt>
                <c:pt idx="160">
                  <c:v>44046</c:v>
                </c:pt>
                <c:pt idx="161">
                  <c:v>44047</c:v>
                </c:pt>
                <c:pt idx="162">
                  <c:v>44048</c:v>
                </c:pt>
                <c:pt idx="163">
                  <c:v>44049</c:v>
                </c:pt>
                <c:pt idx="164">
                  <c:v>44050</c:v>
                </c:pt>
                <c:pt idx="165">
                  <c:v>44051</c:v>
                </c:pt>
                <c:pt idx="166">
                  <c:v>44052</c:v>
                </c:pt>
                <c:pt idx="167">
                  <c:v>44053</c:v>
                </c:pt>
                <c:pt idx="168">
                  <c:v>44054</c:v>
                </c:pt>
                <c:pt idx="169">
                  <c:v>44055</c:v>
                </c:pt>
                <c:pt idx="170">
                  <c:v>44056</c:v>
                </c:pt>
                <c:pt idx="171">
                  <c:v>44057</c:v>
                </c:pt>
                <c:pt idx="172">
                  <c:v>44058</c:v>
                </c:pt>
                <c:pt idx="173">
                  <c:v>44059</c:v>
                </c:pt>
                <c:pt idx="174">
                  <c:v>44060</c:v>
                </c:pt>
                <c:pt idx="175">
                  <c:v>44061</c:v>
                </c:pt>
                <c:pt idx="176">
                  <c:v>44062</c:v>
                </c:pt>
                <c:pt idx="177">
                  <c:v>44063</c:v>
                </c:pt>
                <c:pt idx="178">
                  <c:v>44064</c:v>
                </c:pt>
                <c:pt idx="179">
                  <c:v>44065</c:v>
                </c:pt>
                <c:pt idx="180">
                  <c:v>44066</c:v>
                </c:pt>
                <c:pt idx="181">
                  <c:v>44067</c:v>
                </c:pt>
                <c:pt idx="182">
                  <c:v>44068</c:v>
                </c:pt>
                <c:pt idx="183">
                  <c:v>44069</c:v>
                </c:pt>
                <c:pt idx="184">
                  <c:v>44070</c:v>
                </c:pt>
                <c:pt idx="185">
                  <c:v>44071</c:v>
                </c:pt>
                <c:pt idx="186">
                  <c:v>44072</c:v>
                </c:pt>
                <c:pt idx="187">
                  <c:v>44073</c:v>
                </c:pt>
                <c:pt idx="188">
                  <c:v>44074</c:v>
                </c:pt>
                <c:pt idx="189">
                  <c:v>44075</c:v>
                </c:pt>
                <c:pt idx="190">
                  <c:v>44076</c:v>
                </c:pt>
                <c:pt idx="191">
                  <c:v>44077</c:v>
                </c:pt>
                <c:pt idx="192">
                  <c:v>44078</c:v>
                </c:pt>
                <c:pt idx="193">
                  <c:v>44079</c:v>
                </c:pt>
                <c:pt idx="194">
                  <c:v>44080</c:v>
                </c:pt>
                <c:pt idx="195">
                  <c:v>44081</c:v>
                </c:pt>
                <c:pt idx="196">
                  <c:v>44082</c:v>
                </c:pt>
                <c:pt idx="197">
                  <c:v>44083</c:v>
                </c:pt>
                <c:pt idx="198">
                  <c:v>44084</c:v>
                </c:pt>
                <c:pt idx="199">
                  <c:v>44085</c:v>
                </c:pt>
                <c:pt idx="200">
                  <c:v>44086</c:v>
                </c:pt>
                <c:pt idx="201">
                  <c:v>44087</c:v>
                </c:pt>
                <c:pt idx="202">
                  <c:v>44088</c:v>
                </c:pt>
                <c:pt idx="203">
                  <c:v>44089</c:v>
                </c:pt>
                <c:pt idx="204">
                  <c:v>44090</c:v>
                </c:pt>
                <c:pt idx="205">
                  <c:v>44091</c:v>
                </c:pt>
                <c:pt idx="206">
                  <c:v>44092</c:v>
                </c:pt>
                <c:pt idx="207">
                  <c:v>44093</c:v>
                </c:pt>
                <c:pt idx="208">
                  <c:v>44094</c:v>
                </c:pt>
                <c:pt idx="209">
                  <c:v>44095</c:v>
                </c:pt>
                <c:pt idx="210">
                  <c:v>44096</c:v>
                </c:pt>
                <c:pt idx="211">
                  <c:v>44097</c:v>
                </c:pt>
                <c:pt idx="212">
                  <c:v>44098</c:v>
                </c:pt>
                <c:pt idx="213">
                  <c:v>44099</c:v>
                </c:pt>
                <c:pt idx="214">
                  <c:v>44100</c:v>
                </c:pt>
                <c:pt idx="215">
                  <c:v>44101</c:v>
                </c:pt>
                <c:pt idx="216">
                  <c:v>44102</c:v>
                </c:pt>
                <c:pt idx="217">
                  <c:v>44103</c:v>
                </c:pt>
                <c:pt idx="218">
                  <c:v>44104</c:v>
                </c:pt>
                <c:pt idx="219">
                  <c:v>44105</c:v>
                </c:pt>
                <c:pt idx="220">
                  <c:v>44106</c:v>
                </c:pt>
                <c:pt idx="221">
                  <c:v>44107</c:v>
                </c:pt>
                <c:pt idx="222">
                  <c:v>44108</c:v>
                </c:pt>
                <c:pt idx="223">
                  <c:v>44109</c:v>
                </c:pt>
                <c:pt idx="224">
                  <c:v>44110</c:v>
                </c:pt>
                <c:pt idx="225">
                  <c:v>44111</c:v>
                </c:pt>
                <c:pt idx="226">
                  <c:v>44112</c:v>
                </c:pt>
                <c:pt idx="227">
                  <c:v>44113</c:v>
                </c:pt>
                <c:pt idx="228">
                  <c:v>44114</c:v>
                </c:pt>
                <c:pt idx="229">
                  <c:v>44115</c:v>
                </c:pt>
                <c:pt idx="230">
                  <c:v>44116</c:v>
                </c:pt>
                <c:pt idx="231">
                  <c:v>44117</c:v>
                </c:pt>
                <c:pt idx="232">
                  <c:v>44118</c:v>
                </c:pt>
                <c:pt idx="233">
                  <c:v>44119</c:v>
                </c:pt>
                <c:pt idx="234">
                  <c:v>44120</c:v>
                </c:pt>
                <c:pt idx="235">
                  <c:v>44121</c:v>
                </c:pt>
                <c:pt idx="236">
                  <c:v>44122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44128</c:v>
                </c:pt>
                <c:pt idx="243">
                  <c:v>44129</c:v>
                </c:pt>
                <c:pt idx="244">
                  <c:v>44130</c:v>
                </c:pt>
                <c:pt idx="245">
                  <c:v>44131</c:v>
                </c:pt>
                <c:pt idx="246">
                  <c:v>44132</c:v>
                </c:pt>
                <c:pt idx="247">
                  <c:v>44133</c:v>
                </c:pt>
                <c:pt idx="248">
                  <c:v>44134</c:v>
                </c:pt>
                <c:pt idx="249">
                  <c:v>44135</c:v>
                </c:pt>
                <c:pt idx="250">
                  <c:v>44136</c:v>
                </c:pt>
                <c:pt idx="251">
                  <c:v>44137</c:v>
                </c:pt>
                <c:pt idx="252">
                  <c:v>44138</c:v>
                </c:pt>
                <c:pt idx="253">
                  <c:v>44139</c:v>
                </c:pt>
                <c:pt idx="254">
                  <c:v>44140</c:v>
                </c:pt>
                <c:pt idx="255">
                  <c:v>44141</c:v>
                </c:pt>
                <c:pt idx="256">
                  <c:v>44142</c:v>
                </c:pt>
                <c:pt idx="257">
                  <c:v>44143</c:v>
                </c:pt>
                <c:pt idx="258">
                  <c:v>44144</c:v>
                </c:pt>
                <c:pt idx="259">
                  <c:v>44145</c:v>
                </c:pt>
                <c:pt idx="260">
                  <c:v>44146</c:v>
                </c:pt>
                <c:pt idx="261">
                  <c:v>44147</c:v>
                </c:pt>
                <c:pt idx="262">
                  <c:v>44148</c:v>
                </c:pt>
                <c:pt idx="263">
                  <c:v>44149</c:v>
                </c:pt>
                <c:pt idx="264">
                  <c:v>44150</c:v>
                </c:pt>
                <c:pt idx="265">
                  <c:v>44151</c:v>
                </c:pt>
                <c:pt idx="266">
                  <c:v>44152</c:v>
                </c:pt>
                <c:pt idx="267">
                  <c:v>44153</c:v>
                </c:pt>
                <c:pt idx="268">
                  <c:v>44154</c:v>
                </c:pt>
                <c:pt idx="269">
                  <c:v>44155</c:v>
                </c:pt>
                <c:pt idx="270">
                  <c:v>44156</c:v>
                </c:pt>
                <c:pt idx="271">
                  <c:v>44157</c:v>
                </c:pt>
                <c:pt idx="272">
                  <c:v>44158</c:v>
                </c:pt>
                <c:pt idx="273">
                  <c:v>44159</c:v>
                </c:pt>
                <c:pt idx="274">
                  <c:v>44160</c:v>
                </c:pt>
                <c:pt idx="275">
                  <c:v>44161</c:v>
                </c:pt>
                <c:pt idx="276">
                  <c:v>44162</c:v>
                </c:pt>
                <c:pt idx="277">
                  <c:v>44163</c:v>
                </c:pt>
                <c:pt idx="278">
                  <c:v>44164</c:v>
                </c:pt>
                <c:pt idx="279">
                  <c:v>44165</c:v>
                </c:pt>
                <c:pt idx="280">
                  <c:v>44166</c:v>
                </c:pt>
                <c:pt idx="281">
                  <c:v>44167</c:v>
                </c:pt>
                <c:pt idx="282">
                  <c:v>44168</c:v>
                </c:pt>
                <c:pt idx="283">
                  <c:v>44169</c:v>
                </c:pt>
                <c:pt idx="284">
                  <c:v>44170</c:v>
                </c:pt>
                <c:pt idx="285">
                  <c:v>44171</c:v>
                </c:pt>
                <c:pt idx="286">
                  <c:v>44172</c:v>
                </c:pt>
                <c:pt idx="287">
                  <c:v>44173</c:v>
                </c:pt>
                <c:pt idx="288">
                  <c:v>44174</c:v>
                </c:pt>
                <c:pt idx="289">
                  <c:v>44175</c:v>
                </c:pt>
                <c:pt idx="290">
                  <c:v>44176</c:v>
                </c:pt>
                <c:pt idx="291">
                  <c:v>44177</c:v>
                </c:pt>
                <c:pt idx="292">
                  <c:v>44178</c:v>
                </c:pt>
                <c:pt idx="293">
                  <c:v>44179</c:v>
                </c:pt>
                <c:pt idx="294">
                  <c:v>44180</c:v>
                </c:pt>
                <c:pt idx="295">
                  <c:v>44181</c:v>
                </c:pt>
                <c:pt idx="296">
                  <c:v>44182</c:v>
                </c:pt>
                <c:pt idx="297">
                  <c:v>44183</c:v>
                </c:pt>
                <c:pt idx="298">
                  <c:v>44184</c:v>
                </c:pt>
                <c:pt idx="299">
                  <c:v>44185</c:v>
                </c:pt>
                <c:pt idx="300">
                  <c:v>44186</c:v>
                </c:pt>
                <c:pt idx="301">
                  <c:v>44187</c:v>
                </c:pt>
                <c:pt idx="302">
                  <c:v>44188</c:v>
                </c:pt>
                <c:pt idx="303">
                  <c:v>44189</c:v>
                </c:pt>
                <c:pt idx="304">
                  <c:v>44190</c:v>
                </c:pt>
                <c:pt idx="305">
                  <c:v>44191</c:v>
                </c:pt>
                <c:pt idx="306">
                  <c:v>44192</c:v>
                </c:pt>
                <c:pt idx="307">
                  <c:v>44193</c:v>
                </c:pt>
                <c:pt idx="308">
                  <c:v>44194</c:v>
                </c:pt>
                <c:pt idx="309">
                  <c:v>44195</c:v>
                </c:pt>
                <c:pt idx="310">
                  <c:v>44196</c:v>
                </c:pt>
                <c:pt idx="311">
                  <c:v>44197</c:v>
                </c:pt>
                <c:pt idx="312">
                  <c:v>44198</c:v>
                </c:pt>
                <c:pt idx="313">
                  <c:v>44199</c:v>
                </c:pt>
                <c:pt idx="314">
                  <c:v>44200</c:v>
                </c:pt>
                <c:pt idx="315">
                  <c:v>44201</c:v>
                </c:pt>
                <c:pt idx="316">
                  <c:v>44202</c:v>
                </c:pt>
                <c:pt idx="317">
                  <c:v>44203</c:v>
                </c:pt>
                <c:pt idx="318">
                  <c:v>44204</c:v>
                </c:pt>
                <c:pt idx="319">
                  <c:v>44205</c:v>
                </c:pt>
                <c:pt idx="320">
                  <c:v>44206</c:v>
                </c:pt>
                <c:pt idx="321">
                  <c:v>44207</c:v>
                </c:pt>
                <c:pt idx="322">
                  <c:v>44208</c:v>
                </c:pt>
                <c:pt idx="323">
                  <c:v>44209</c:v>
                </c:pt>
                <c:pt idx="324">
                  <c:v>44210</c:v>
                </c:pt>
                <c:pt idx="325">
                  <c:v>44211</c:v>
                </c:pt>
                <c:pt idx="326">
                  <c:v>44212</c:v>
                </c:pt>
                <c:pt idx="327">
                  <c:v>44213</c:v>
                </c:pt>
                <c:pt idx="328">
                  <c:v>44214</c:v>
                </c:pt>
                <c:pt idx="329">
                  <c:v>44215</c:v>
                </c:pt>
                <c:pt idx="330">
                  <c:v>44216</c:v>
                </c:pt>
                <c:pt idx="331">
                  <c:v>44217</c:v>
                </c:pt>
                <c:pt idx="332">
                  <c:v>44218</c:v>
                </c:pt>
                <c:pt idx="333">
                  <c:v>44219</c:v>
                </c:pt>
                <c:pt idx="334">
                  <c:v>44220</c:v>
                </c:pt>
                <c:pt idx="335">
                  <c:v>44221</c:v>
                </c:pt>
                <c:pt idx="336">
                  <c:v>44222</c:v>
                </c:pt>
                <c:pt idx="337">
                  <c:v>44223</c:v>
                </c:pt>
                <c:pt idx="338">
                  <c:v>44224</c:v>
                </c:pt>
                <c:pt idx="339">
                  <c:v>44225</c:v>
                </c:pt>
                <c:pt idx="340">
                  <c:v>44226</c:v>
                </c:pt>
                <c:pt idx="341">
                  <c:v>44227</c:v>
                </c:pt>
                <c:pt idx="342">
                  <c:v>44228</c:v>
                </c:pt>
                <c:pt idx="343">
                  <c:v>44229</c:v>
                </c:pt>
                <c:pt idx="344">
                  <c:v>44230</c:v>
                </c:pt>
                <c:pt idx="345">
                  <c:v>44231</c:v>
                </c:pt>
                <c:pt idx="346">
                  <c:v>44232</c:v>
                </c:pt>
                <c:pt idx="347">
                  <c:v>44233</c:v>
                </c:pt>
                <c:pt idx="348">
                  <c:v>44234</c:v>
                </c:pt>
                <c:pt idx="349">
                  <c:v>44235</c:v>
                </c:pt>
                <c:pt idx="350">
                  <c:v>44236</c:v>
                </c:pt>
                <c:pt idx="351">
                  <c:v>44237</c:v>
                </c:pt>
                <c:pt idx="352">
                  <c:v>44238</c:v>
                </c:pt>
                <c:pt idx="353">
                  <c:v>44239</c:v>
                </c:pt>
                <c:pt idx="354">
                  <c:v>44240</c:v>
                </c:pt>
                <c:pt idx="355">
                  <c:v>44241</c:v>
                </c:pt>
                <c:pt idx="356">
                  <c:v>44242</c:v>
                </c:pt>
                <c:pt idx="357">
                  <c:v>44243</c:v>
                </c:pt>
                <c:pt idx="358">
                  <c:v>44244</c:v>
                </c:pt>
                <c:pt idx="359">
                  <c:v>44245</c:v>
                </c:pt>
                <c:pt idx="360">
                  <c:v>44246</c:v>
                </c:pt>
                <c:pt idx="361">
                  <c:v>44247</c:v>
                </c:pt>
                <c:pt idx="362">
                  <c:v>44248</c:v>
                </c:pt>
                <c:pt idx="363">
                  <c:v>44249</c:v>
                </c:pt>
                <c:pt idx="364">
                  <c:v>44250</c:v>
                </c:pt>
                <c:pt idx="365">
                  <c:v>44251</c:v>
                </c:pt>
                <c:pt idx="366">
                  <c:v>44252</c:v>
                </c:pt>
                <c:pt idx="367">
                  <c:v>44253</c:v>
                </c:pt>
                <c:pt idx="368">
                  <c:v>44254</c:v>
                </c:pt>
                <c:pt idx="369">
                  <c:v>44255</c:v>
                </c:pt>
                <c:pt idx="370">
                  <c:v>44256</c:v>
                </c:pt>
                <c:pt idx="371">
                  <c:v>44257</c:v>
                </c:pt>
                <c:pt idx="372">
                  <c:v>44258</c:v>
                </c:pt>
                <c:pt idx="373">
                  <c:v>44259</c:v>
                </c:pt>
                <c:pt idx="374">
                  <c:v>44260</c:v>
                </c:pt>
                <c:pt idx="375">
                  <c:v>44261</c:v>
                </c:pt>
                <c:pt idx="376">
                  <c:v>44262</c:v>
                </c:pt>
                <c:pt idx="377">
                  <c:v>44263</c:v>
                </c:pt>
                <c:pt idx="378">
                  <c:v>44264</c:v>
                </c:pt>
                <c:pt idx="379">
                  <c:v>44265</c:v>
                </c:pt>
                <c:pt idx="380">
                  <c:v>44266</c:v>
                </c:pt>
                <c:pt idx="381">
                  <c:v>44267</c:v>
                </c:pt>
                <c:pt idx="382">
                  <c:v>44268</c:v>
                </c:pt>
                <c:pt idx="383">
                  <c:v>44269</c:v>
                </c:pt>
                <c:pt idx="384">
                  <c:v>44270</c:v>
                </c:pt>
                <c:pt idx="385">
                  <c:v>44271</c:v>
                </c:pt>
                <c:pt idx="386">
                  <c:v>44272</c:v>
                </c:pt>
                <c:pt idx="387">
                  <c:v>44273</c:v>
                </c:pt>
                <c:pt idx="388">
                  <c:v>44274</c:v>
                </c:pt>
                <c:pt idx="389">
                  <c:v>44275</c:v>
                </c:pt>
                <c:pt idx="390">
                  <c:v>44276</c:v>
                </c:pt>
                <c:pt idx="391">
                  <c:v>44277</c:v>
                </c:pt>
                <c:pt idx="392">
                  <c:v>44278</c:v>
                </c:pt>
                <c:pt idx="393">
                  <c:v>44279</c:v>
                </c:pt>
                <c:pt idx="394">
                  <c:v>44280</c:v>
                </c:pt>
                <c:pt idx="395">
                  <c:v>44281</c:v>
                </c:pt>
                <c:pt idx="396">
                  <c:v>44282</c:v>
                </c:pt>
                <c:pt idx="397">
                  <c:v>44283</c:v>
                </c:pt>
                <c:pt idx="398">
                  <c:v>44284</c:v>
                </c:pt>
                <c:pt idx="399">
                  <c:v>44285</c:v>
                </c:pt>
                <c:pt idx="400">
                  <c:v>44286</c:v>
                </c:pt>
                <c:pt idx="401">
                  <c:v>44287</c:v>
                </c:pt>
                <c:pt idx="402">
                  <c:v>44288</c:v>
                </c:pt>
                <c:pt idx="403">
                  <c:v>44289</c:v>
                </c:pt>
                <c:pt idx="404">
                  <c:v>44290</c:v>
                </c:pt>
                <c:pt idx="405">
                  <c:v>44291</c:v>
                </c:pt>
                <c:pt idx="406">
                  <c:v>44292</c:v>
                </c:pt>
                <c:pt idx="407">
                  <c:v>44293</c:v>
                </c:pt>
                <c:pt idx="408">
                  <c:v>44294</c:v>
                </c:pt>
                <c:pt idx="409">
                  <c:v>44295</c:v>
                </c:pt>
                <c:pt idx="410">
                  <c:v>44296</c:v>
                </c:pt>
                <c:pt idx="411">
                  <c:v>44297</c:v>
                </c:pt>
                <c:pt idx="412">
                  <c:v>44298</c:v>
                </c:pt>
                <c:pt idx="413">
                  <c:v>44299</c:v>
                </c:pt>
                <c:pt idx="414">
                  <c:v>44300</c:v>
                </c:pt>
                <c:pt idx="415">
                  <c:v>44301</c:v>
                </c:pt>
                <c:pt idx="416">
                  <c:v>44302</c:v>
                </c:pt>
                <c:pt idx="417">
                  <c:v>44303</c:v>
                </c:pt>
                <c:pt idx="418">
                  <c:v>44304</c:v>
                </c:pt>
                <c:pt idx="419">
                  <c:v>44305</c:v>
                </c:pt>
                <c:pt idx="420">
                  <c:v>44306</c:v>
                </c:pt>
                <c:pt idx="421">
                  <c:v>44307</c:v>
                </c:pt>
                <c:pt idx="422">
                  <c:v>44308</c:v>
                </c:pt>
                <c:pt idx="423">
                  <c:v>44309</c:v>
                </c:pt>
                <c:pt idx="424">
                  <c:v>44310</c:v>
                </c:pt>
                <c:pt idx="425">
                  <c:v>44311</c:v>
                </c:pt>
                <c:pt idx="426">
                  <c:v>44312</c:v>
                </c:pt>
                <c:pt idx="427">
                  <c:v>44313</c:v>
                </c:pt>
                <c:pt idx="428">
                  <c:v>44314</c:v>
                </c:pt>
                <c:pt idx="429">
                  <c:v>44315</c:v>
                </c:pt>
                <c:pt idx="430">
                  <c:v>44316</c:v>
                </c:pt>
                <c:pt idx="431">
                  <c:v>44317</c:v>
                </c:pt>
                <c:pt idx="432">
                  <c:v>44318</c:v>
                </c:pt>
                <c:pt idx="433">
                  <c:v>44319</c:v>
                </c:pt>
                <c:pt idx="434">
                  <c:v>44320</c:v>
                </c:pt>
                <c:pt idx="435">
                  <c:v>44321</c:v>
                </c:pt>
                <c:pt idx="436">
                  <c:v>44322</c:v>
                </c:pt>
                <c:pt idx="437">
                  <c:v>44323</c:v>
                </c:pt>
                <c:pt idx="438">
                  <c:v>44324</c:v>
                </c:pt>
                <c:pt idx="439">
                  <c:v>44325</c:v>
                </c:pt>
                <c:pt idx="440">
                  <c:v>44326</c:v>
                </c:pt>
                <c:pt idx="441">
                  <c:v>44327</c:v>
                </c:pt>
                <c:pt idx="442">
                  <c:v>44328</c:v>
                </c:pt>
                <c:pt idx="443">
                  <c:v>44329</c:v>
                </c:pt>
                <c:pt idx="444">
                  <c:v>44330</c:v>
                </c:pt>
                <c:pt idx="445">
                  <c:v>44331</c:v>
                </c:pt>
                <c:pt idx="446">
                  <c:v>44332</c:v>
                </c:pt>
                <c:pt idx="447">
                  <c:v>44333</c:v>
                </c:pt>
                <c:pt idx="448">
                  <c:v>44334</c:v>
                </c:pt>
                <c:pt idx="449">
                  <c:v>44335</c:v>
                </c:pt>
                <c:pt idx="450">
                  <c:v>44336</c:v>
                </c:pt>
                <c:pt idx="451">
                  <c:v>44337</c:v>
                </c:pt>
                <c:pt idx="452">
                  <c:v>44338</c:v>
                </c:pt>
                <c:pt idx="453">
                  <c:v>44339</c:v>
                </c:pt>
                <c:pt idx="454">
                  <c:v>44340</c:v>
                </c:pt>
                <c:pt idx="455">
                  <c:v>44341</c:v>
                </c:pt>
                <c:pt idx="456">
                  <c:v>44342</c:v>
                </c:pt>
                <c:pt idx="457">
                  <c:v>44343</c:v>
                </c:pt>
                <c:pt idx="458">
                  <c:v>44344</c:v>
                </c:pt>
                <c:pt idx="459">
                  <c:v>44345</c:v>
                </c:pt>
                <c:pt idx="460">
                  <c:v>44346</c:v>
                </c:pt>
                <c:pt idx="461">
                  <c:v>44347</c:v>
                </c:pt>
                <c:pt idx="462">
                  <c:v>44348</c:v>
                </c:pt>
                <c:pt idx="463">
                  <c:v>44349</c:v>
                </c:pt>
                <c:pt idx="464">
                  <c:v>44350</c:v>
                </c:pt>
                <c:pt idx="465">
                  <c:v>44351</c:v>
                </c:pt>
                <c:pt idx="466">
                  <c:v>44352</c:v>
                </c:pt>
                <c:pt idx="467">
                  <c:v>44353</c:v>
                </c:pt>
                <c:pt idx="468">
                  <c:v>44354</c:v>
                </c:pt>
                <c:pt idx="469">
                  <c:v>44355</c:v>
                </c:pt>
                <c:pt idx="470">
                  <c:v>44356</c:v>
                </c:pt>
                <c:pt idx="471">
                  <c:v>44357</c:v>
                </c:pt>
                <c:pt idx="472">
                  <c:v>44358</c:v>
                </c:pt>
                <c:pt idx="473">
                  <c:v>44359</c:v>
                </c:pt>
                <c:pt idx="474">
                  <c:v>44360</c:v>
                </c:pt>
                <c:pt idx="475">
                  <c:v>44361</c:v>
                </c:pt>
                <c:pt idx="476">
                  <c:v>44362</c:v>
                </c:pt>
                <c:pt idx="477">
                  <c:v>44363</c:v>
                </c:pt>
                <c:pt idx="478">
                  <c:v>44364</c:v>
                </c:pt>
                <c:pt idx="479">
                  <c:v>44365</c:v>
                </c:pt>
                <c:pt idx="480">
                  <c:v>44366</c:v>
                </c:pt>
                <c:pt idx="481">
                  <c:v>44367</c:v>
                </c:pt>
                <c:pt idx="482">
                  <c:v>44368</c:v>
                </c:pt>
                <c:pt idx="483">
                  <c:v>44369</c:v>
                </c:pt>
                <c:pt idx="484">
                  <c:v>44370</c:v>
                </c:pt>
                <c:pt idx="485">
                  <c:v>44371</c:v>
                </c:pt>
                <c:pt idx="486">
                  <c:v>44372</c:v>
                </c:pt>
                <c:pt idx="487">
                  <c:v>44373</c:v>
                </c:pt>
                <c:pt idx="488">
                  <c:v>44374</c:v>
                </c:pt>
                <c:pt idx="489">
                  <c:v>44375</c:v>
                </c:pt>
                <c:pt idx="490">
                  <c:v>44376</c:v>
                </c:pt>
                <c:pt idx="491">
                  <c:v>44377</c:v>
                </c:pt>
                <c:pt idx="492">
                  <c:v>44378</c:v>
                </c:pt>
                <c:pt idx="493">
                  <c:v>44379</c:v>
                </c:pt>
                <c:pt idx="494">
                  <c:v>44380</c:v>
                </c:pt>
                <c:pt idx="495">
                  <c:v>44381</c:v>
                </c:pt>
                <c:pt idx="496">
                  <c:v>44382</c:v>
                </c:pt>
                <c:pt idx="497">
                  <c:v>44383</c:v>
                </c:pt>
                <c:pt idx="498">
                  <c:v>44384</c:v>
                </c:pt>
                <c:pt idx="499">
                  <c:v>44385</c:v>
                </c:pt>
                <c:pt idx="500">
                  <c:v>44386</c:v>
                </c:pt>
                <c:pt idx="501">
                  <c:v>44387</c:v>
                </c:pt>
                <c:pt idx="502">
                  <c:v>44388</c:v>
                </c:pt>
                <c:pt idx="503">
                  <c:v>44389</c:v>
                </c:pt>
                <c:pt idx="504">
                  <c:v>44390</c:v>
                </c:pt>
                <c:pt idx="505">
                  <c:v>44391</c:v>
                </c:pt>
                <c:pt idx="506">
                  <c:v>44392</c:v>
                </c:pt>
                <c:pt idx="507">
                  <c:v>44393</c:v>
                </c:pt>
                <c:pt idx="508">
                  <c:v>44394</c:v>
                </c:pt>
                <c:pt idx="509">
                  <c:v>44395</c:v>
                </c:pt>
                <c:pt idx="510">
                  <c:v>44396</c:v>
                </c:pt>
                <c:pt idx="511">
                  <c:v>44397</c:v>
                </c:pt>
                <c:pt idx="512">
                  <c:v>44398</c:v>
                </c:pt>
                <c:pt idx="513">
                  <c:v>44399</c:v>
                </c:pt>
                <c:pt idx="514">
                  <c:v>44400</c:v>
                </c:pt>
                <c:pt idx="515">
                  <c:v>44401</c:v>
                </c:pt>
                <c:pt idx="516">
                  <c:v>44402</c:v>
                </c:pt>
                <c:pt idx="517">
                  <c:v>44403</c:v>
                </c:pt>
                <c:pt idx="518">
                  <c:v>44404</c:v>
                </c:pt>
                <c:pt idx="519">
                  <c:v>44405</c:v>
                </c:pt>
                <c:pt idx="520">
                  <c:v>44406</c:v>
                </c:pt>
                <c:pt idx="521">
                  <c:v>44407</c:v>
                </c:pt>
                <c:pt idx="522">
                  <c:v>44408</c:v>
                </c:pt>
              </c:numCache>
            </c:numRef>
          </c:cat>
          <c:val>
            <c:numRef>
              <c:f>casos_diagnostico_ccaa!$J$2:$J$524</c:f>
              <c:numCache>
                <c:formatCode>#,##0</c:formatCode>
                <c:ptCount val="523"/>
                <c:pt idx="0">
                  <c:v>2</c:v>
                </c:pt>
                <c:pt idx="1">
                  <c:v>8</c:v>
                </c:pt>
                <c:pt idx="2">
                  <c:v>13</c:v>
                </c:pt>
                <c:pt idx="3">
                  <c:v>26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162</c:v>
                </c:pt>
                <c:pt idx="8">
                  <c:v>230</c:v>
                </c:pt>
                <c:pt idx="9">
                  <c:v>356</c:v>
                </c:pt>
                <c:pt idx="10">
                  <c:v>568</c:v>
                </c:pt>
                <c:pt idx="11">
                  <c:v>814</c:v>
                </c:pt>
                <c:pt idx="12">
                  <c:v>1102</c:v>
                </c:pt>
                <c:pt idx="13">
                  <c:v>1645</c:v>
                </c:pt>
                <c:pt idx="14">
                  <c:v>2401</c:v>
                </c:pt>
                <c:pt idx="15">
                  <c:v>3232</c:v>
                </c:pt>
                <c:pt idx="16">
                  <c:v>4082</c:v>
                </c:pt>
                <c:pt idx="17">
                  <c:v>5110</c:v>
                </c:pt>
                <c:pt idx="18">
                  <c:v>6064</c:v>
                </c:pt>
                <c:pt idx="19">
                  <c:v>6914</c:v>
                </c:pt>
                <c:pt idx="20">
                  <c:v>8230</c:v>
                </c:pt>
                <c:pt idx="21">
                  <c:v>10259</c:v>
                </c:pt>
                <c:pt idx="22">
                  <c:v>12093</c:v>
                </c:pt>
                <c:pt idx="23">
                  <c:v>14228</c:v>
                </c:pt>
                <c:pt idx="24">
                  <c:v>16665</c:v>
                </c:pt>
                <c:pt idx="25">
                  <c:v>18406</c:v>
                </c:pt>
                <c:pt idx="26">
                  <c:v>19973</c:v>
                </c:pt>
                <c:pt idx="27">
                  <c:v>22766</c:v>
                </c:pt>
                <c:pt idx="28">
                  <c:v>25744</c:v>
                </c:pt>
                <c:pt idx="29">
                  <c:v>28849</c:v>
                </c:pt>
                <c:pt idx="30">
                  <c:v>32362</c:v>
                </c:pt>
                <c:pt idx="31">
                  <c:v>34865</c:v>
                </c:pt>
                <c:pt idx="32">
                  <c:v>35953</c:v>
                </c:pt>
                <c:pt idx="33">
                  <c:v>36859</c:v>
                </c:pt>
                <c:pt idx="34">
                  <c:v>39530</c:v>
                </c:pt>
                <c:pt idx="35">
                  <c:v>41474</c:v>
                </c:pt>
                <c:pt idx="36">
                  <c:v>43391</c:v>
                </c:pt>
                <c:pt idx="37">
                  <c:v>45345</c:v>
                </c:pt>
                <c:pt idx="38">
                  <c:v>47245</c:v>
                </c:pt>
                <c:pt idx="39">
                  <c:v>48197</c:v>
                </c:pt>
                <c:pt idx="40">
                  <c:v>48779</c:v>
                </c:pt>
                <c:pt idx="41">
                  <c:v>50534</c:v>
                </c:pt>
                <c:pt idx="42">
                  <c:v>52129</c:v>
                </c:pt>
                <c:pt idx="43">
                  <c:v>53738</c:v>
                </c:pt>
                <c:pt idx="44">
                  <c:v>54851</c:v>
                </c:pt>
                <c:pt idx="45">
                  <c:v>55860</c:v>
                </c:pt>
                <c:pt idx="46">
                  <c:v>56486</c:v>
                </c:pt>
                <c:pt idx="47">
                  <c:v>56895</c:v>
                </c:pt>
                <c:pt idx="48">
                  <c:v>58113</c:v>
                </c:pt>
                <c:pt idx="49">
                  <c:v>59480</c:v>
                </c:pt>
                <c:pt idx="50">
                  <c:v>60638</c:v>
                </c:pt>
                <c:pt idx="51">
                  <c:v>61703</c:v>
                </c:pt>
                <c:pt idx="52">
                  <c:v>62785</c:v>
                </c:pt>
                <c:pt idx="53">
                  <c:v>63397</c:v>
                </c:pt>
                <c:pt idx="54">
                  <c:v>63667</c:v>
                </c:pt>
                <c:pt idx="55">
                  <c:v>64545</c:v>
                </c:pt>
                <c:pt idx="56">
                  <c:v>65477</c:v>
                </c:pt>
                <c:pt idx="57">
                  <c:v>66477</c:v>
                </c:pt>
                <c:pt idx="58">
                  <c:v>67246</c:v>
                </c:pt>
                <c:pt idx="59">
                  <c:v>68204</c:v>
                </c:pt>
                <c:pt idx="60">
                  <c:v>68616</c:v>
                </c:pt>
                <c:pt idx="61">
                  <c:v>68838</c:v>
                </c:pt>
                <c:pt idx="62">
                  <c:v>69828</c:v>
                </c:pt>
                <c:pt idx="63">
                  <c:v>70776</c:v>
                </c:pt>
                <c:pt idx="64">
                  <c:v>71677</c:v>
                </c:pt>
                <c:pt idx="65">
                  <c:v>72382</c:v>
                </c:pt>
                <c:pt idx="66">
                  <c:v>72689</c:v>
                </c:pt>
                <c:pt idx="67">
                  <c:v>72890</c:v>
                </c:pt>
                <c:pt idx="68">
                  <c:v>73092</c:v>
                </c:pt>
                <c:pt idx="69">
                  <c:v>73874</c:v>
                </c:pt>
                <c:pt idx="70">
                  <c:v>74662</c:v>
                </c:pt>
                <c:pt idx="71">
                  <c:v>75400</c:v>
                </c:pt>
                <c:pt idx="72">
                  <c:v>76029</c:v>
                </c:pt>
                <c:pt idx="73">
                  <c:v>76664</c:v>
                </c:pt>
                <c:pt idx="74">
                  <c:v>76851</c:v>
                </c:pt>
                <c:pt idx="75">
                  <c:v>76988</c:v>
                </c:pt>
                <c:pt idx="76">
                  <c:v>77658</c:v>
                </c:pt>
                <c:pt idx="77">
                  <c:v>78286</c:v>
                </c:pt>
                <c:pt idx="78">
                  <c:v>78946</c:v>
                </c:pt>
                <c:pt idx="79">
                  <c:v>79661</c:v>
                </c:pt>
                <c:pt idx="80">
                  <c:v>80085</c:v>
                </c:pt>
                <c:pt idx="81">
                  <c:v>80193</c:v>
                </c:pt>
                <c:pt idx="82">
                  <c:v>80327</c:v>
                </c:pt>
                <c:pt idx="83">
                  <c:v>80842</c:v>
                </c:pt>
                <c:pt idx="84">
                  <c:v>81422</c:v>
                </c:pt>
                <c:pt idx="85">
                  <c:v>82055</c:v>
                </c:pt>
                <c:pt idx="86">
                  <c:v>82507</c:v>
                </c:pt>
                <c:pt idx="87">
                  <c:v>83069</c:v>
                </c:pt>
                <c:pt idx="88">
                  <c:v>83237</c:v>
                </c:pt>
                <c:pt idx="89">
                  <c:v>83346</c:v>
                </c:pt>
                <c:pt idx="90">
                  <c:v>83754</c:v>
                </c:pt>
                <c:pt idx="91">
                  <c:v>84384</c:v>
                </c:pt>
                <c:pt idx="92">
                  <c:v>84987</c:v>
                </c:pt>
                <c:pt idx="93">
                  <c:v>85573</c:v>
                </c:pt>
                <c:pt idx="94">
                  <c:v>86142</c:v>
                </c:pt>
                <c:pt idx="95">
                  <c:v>86346</c:v>
                </c:pt>
                <c:pt idx="96">
                  <c:v>86506</c:v>
                </c:pt>
                <c:pt idx="97">
                  <c:v>86970</c:v>
                </c:pt>
                <c:pt idx="98">
                  <c:v>87583</c:v>
                </c:pt>
                <c:pt idx="99">
                  <c:v>88203</c:v>
                </c:pt>
                <c:pt idx="100">
                  <c:v>88733</c:v>
                </c:pt>
                <c:pt idx="101">
                  <c:v>89296</c:v>
                </c:pt>
                <c:pt idx="102">
                  <c:v>89542</c:v>
                </c:pt>
                <c:pt idx="103">
                  <c:v>89632</c:v>
                </c:pt>
                <c:pt idx="104">
                  <c:v>90032</c:v>
                </c:pt>
                <c:pt idx="105">
                  <c:v>90476</c:v>
                </c:pt>
                <c:pt idx="106">
                  <c:v>90916</c:v>
                </c:pt>
                <c:pt idx="107">
                  <c:v>91396</c:v>
                </c:pt>
                <c:pt idx="108">
                  <c:v>91946</c:v>
                </c:pt>
                <c:pt idx="109">
                  <c:v>92112</c:v>
                </c:pt>
                <c:pt idx="110">
                  <c:v>92175</c:v>
                </c:pt>
                <c:pt idx="111">
                  <c:v>92627</c:v>
                </c:pt>
                <c:pt idx="112">
                  <c:v>93057</c:v>
                </c:pt>
                <c:pt idx="113">
                  <c:v>93479</c:v>
                </c:pt>
                <c:pt idx="114">
                  <c:v>93966</c:v>
                </c:pt>
                <c:pt idx="115">
                  <c:v>94506</c:v>
                </c:pt>
                <c:pt idx="116">
                  <c:v>94667</c:v>
                </c:pt>
                <c:pt idx="117">
                  <c:v>94762</c:v>
                </c:pt>
                <c:pt idx="118">
                  <c:v>95006</c:v>
                </c:pt>
                <c:pt idx="119">
                  <c:v>95423</c:v>
                </c:pt>
                <c:pt idx="120">
                  <c:v>95864</c:v>
                </c:pt>
                <c:pt idx="121">
                  <c:v>96276</c:v>
                </c:pt>
                <c:pt idx="122">
                  <c:v>96732</c:v>
                </c:pt>
                <c:pt idx="123">
                  <c:v>96891</c:v>
                </c:pt>
                <c:pt idx="124">
                  <c:v>96965</c:v>
                </c:pt>
                <c:pt idx="125">
                  <c:v>97216</c:v>
                </c:pt>
                <c:pt idx="126">
                  <c:v>97630</c:v>
                </c:pt>
                <c:pt idx="127">
                  <c:v>97961</c:v>
                </c:pt>
                <c:pt idx="128">
                  <c:v>98283</c:v>
                </c:pt>
                <c:pt idx="129">
                  <c:v>98689</c:v>
                </c:pt>
                <c:pt idx="130">
                  <c:v>98856</c:v>
                </c:pt>
                <c:pt idx="131">
                  <c:v>98933</c:v>
                </c:pt>
                <c:pt idx="132">
                  <c:v>99144</c:v>
                </c:pt>
                <c:pt idx="133">
                  <c:v>99514</c:v>
                </c:pt>
                <c:pt idx="134">
                  <c:v>99832</c:v>
                </c:pt>
                <c:pt idx="135">
                  <c:v>100141</c:v>
                </c:pt>
                <c:pt idx="136">
                  <c:v>100613</c:v>
                </c:pt>
                <c:pt idx="137">
                  <c:v>100755</c:v>
                </c:pt>
                <c:pt idx="138">
                  <c:v>100839</c:v>
                </c:pt>
                <c:pt idx="139">
                  <c:v>101088</c:v>
                </c:pt>
                <c:pt idx="140">
                  <c:v>101543</c:v>
                </c:pt>
                <c:pt idx="141">
                  <c:v>101927</c:v>
                </c:pt>
                <c:pt idx="142">
                  <c:v>102248</c:v>
                </c:pt>
                <c:pt idx="143">
                  <c:v>102759</c:v>
                </c:pt>
                <c:pt idx="144">
                  <c:v>102921</c:v>
                </c:pt>
                <c:pt idx="145">
                  <c:v>103018</c:v>
                </c:pt>
                <c:pt idx="146">
                  <c:v>103324</c:v>
                </c:pt>
                <c:pt idx="147">
                  <c:v>103817</c:v>
                </c:pt>
                <c:pt idx="148">
                  <c:v>104276</c:v>
                </c:pt>
                <c:pt idx="149">
                  <c:v>104783</c:v>
                </c:pt>
                <c:pt idx="150">
                  <c:v>105566</c:v>
                </c:pt>
                <c:pt idx="151">
                  <c:v>105830</c:v>
                </c:pt>
                <c:pt idx="152">
                  <c:v>105991</c:v>
                </c:pt>
                <c:pt idx="153">
                  <c:v>106436</c:v>
                </c:pt>
                <c:pt idx="154">
                  <c:v>107285</c:v>
                </c:pt>
                <c:pt idx="155">
                  <c:v>108094</c:v>
                </c:pt>
                <c:pt idx="156">
                  <c:v>109078</c:v>
                </c:pt>
                <c:pt idx="157">
                  <c:v>110479</c:v>
                </c:pt>
                <c:pt idx="158">
                  <c:v>110895</c:v>
                </c:pt>
                <c:pt idx="159">
                  <c:v>111134</c:v>
                </c:pt>
                <c:pt idx="160">
                  <c:v>111858</c:v>
                </c:pt>
                <c:pt idx="161">
                  <c:v>113372</c:v>
                </c:pt>
                <c:pt idx="162">
                  <c:v>114749</c:v>
                </c:pt>
                <c:pt idx="163">
                  <c:v>116284</c:v>
                </c:pt>
                <c:pt idx="164">
                  <c:v>118393</c:v>
                </c:pt>
                <c:pt idx="165">
                  <c:v>119026</c:v>
                </c:pt>
                <c:pt idx="166">
                  <c:v>119424</c:v>
                </c:pt>
                <c:pt idx="167">
                  <c:v>120346</c:v>
                </c:pt>
                <c:pt idx="168">
                  <c:v>122861</c:v>
                </c:pt>
                <c:pt idx="169">
                  <c:v>125095</c:v>
                </c:pt>
                <c:pt idx="170">
                  <c:v>127589</c:v>
                </c:pt>
                <c:pt idx="171">
                  <c:v>130944</c:v>
                </c:pt>
                <c:pt idx="172">
                  <c:v>131880</c:v>
                </c:pt>
                <c:pt idx="173">
                  <c:v>132417</c:v>
                </c:pt>
                <c:pt idx="174">
                  <c:v>133726</c:v>
                </c:pt>
                <c:pt idx="175">
                  <c:v>137295</c:v>
                </c:pt>
                <c:pt idx="176">
                  <c:v>140684</c:v>
                </c:pt>
                <c:pt idx="177">
                  <c:v>143948</c:v>
                </c:pt>
                <c:pt idx="178">
                  <c:v>148605</c:v>
                </c:pt>
                <c:pt idx="179">
                  <c:v>149935</c:v>
                </c:pt>
                <c:pt idx="180">
                  <c:v>150622</c:v>
                </c:pt>
                <c:pt idx="181">
                  <c:v>152092</c:v>
                </c:pt>
                <c:pt idx="182">
                  <c:v>156322</c:v>
                </c:pt>
                <c:pt idx="183">
                  <c:v>159987</c:v>
                </c:pt>
                <c:pt idx="184">
                  <c:v>163525</c:v>
                </c:pt>
                <c:pt idx="185">
                  <c:v>168244</c:v>
                </c:pt>
                <c:pt idx="186">
                  <c:v>169447</c:v>
                </c:pt>
                <c:pt idx="187">
                  <c:v>170425</c:v>
                </c:pt>
                <c:pt idx="188">
                  <c:v>172043</c:v>
                </c:pt>
                <c:pt idx="189">
                  <c:v>176276</c:v>
                </c:pt>
                <c:pt idx="190">
                  <c:v>180096</c:v>
                </c:pt>
                <c:pt idx="191">
                  <c:v>183870</c:v>
                </c:pt>
                <c:pt idx="192">
                  <c:v>189048</c:v>
                </c:pt>
                <c:pt idx="193">
                  <c:v>190723</c:v>
                </c:pt>
                <c:pt idx="194">
                  <c:v>191796</c:v>
                </c:pt>
                <c:pt idx="195">
                  <c:v>193689</c:v>
                </c:pt>
                <c:pt idx="196">
                  <c:v>198623</c:v>
                </c:pt>
                <c:pt idx="197">
                  <c:v>203531</c:v>
                </c:pt>
                <c:pt idx="198">
                  <c:v>208182</c:v>
                </c:pt>
                <c:pt idx="199">
                  <c:v>214443</c:v>
                </c:pt>
                <c:pt idx="200">
                  <c:v>216508</c:v>
                </c:pt>
                <c:pt idx="201">
                  <c:v>217965</c:v>
                </c:pt>
                <c:pt idx="202">
                  <c:v>220339</c:v>
                </c:pt>
                <c:pt idx="203">
                  <c:v>226341</c:v>
                </c:pt>
                <c:pt idx="204">
                  <c:v>231877</c:v>
                </c:pt>
                <c:pt idx="205">
                  <c:v>237249</c:v>
                </c:pt>
                <c:pt idx="206">
                  <c:v>244479</c:v>
                </c:pt>
                <c:pt idx="207">
                  <c:v>246247</c:v>
                </c:pt>
                <c:pt idx="208">
                  <c:v>247341</c:v>
                </c:pt>
                <c:pt idx="209">
                  <c:v>249614</c:v>
                </c:pt>
                <c:pt idx="210">
                  <c:v>254768</c:v>
                </c:pt>
                <c:pt idx="211">
                  <c:v>259497</c:v>
                </c:pt>
                <c:pt idx="212">
                  <c:v>263890</c:v>
                </c:pt>
                <c:pt idx="213">
                  <c:v>269302</c:v>
                </c:pt>
                <c:pt idx="214">
                  <c:v>270726</c:v>
                </c:pt>
                <c:pt idx="215">
                  <c:v>271630</c:v>
                </c:pt>
                <c:pt idx="216">
                  <c:v>273426</c:v>
                </c:pt>
                <c:pt idx="217">
                  <c:v>277645</c:v>
                </c:pt>
                <c:pt idx="218">
                  <c:v>281205</c:v>
                </c:pt>
                <c:pt idx="219">
                  <c:v>284280</c:v>
                </c:pt>
                <c:pt idx="220">
                  <c:v>288068</c:v>
                </c:pt>
                <c:pt idx="221">
                  <c:v>289035</c:v>
                </c:pt>
                <c:pt idx="222">
                  <c:v>289498</c:v>
                </c:pt>
                <c:pt idx="223">
                  <c:v>291681</c:v>
                </c:pt>
                <c:pt idx="224">
                  <c:v>294858</c:v>
                </c:pt>
                <c:pt idx="225">
                  <c:v>297781</c:v>
                </c:pt>
                <c:pt idx="226">
                  <c:v>300583</c:v>
                </c:pt>
                <c:pt idx="227">
                  <c:v>303564</c:v>
                </c:pt>
                <c:pt idx="228">
                  <c:v>304213</c:v>
                </c:pt>
                <c:pt idx="229">
                  <c:v>304768</c:v>
                </c:pt>
                <c:pt idx="230">
                  <c:v>305310</c:v>
                </c:pt>
                <c:pt idx="231">
                  <c:v>307997</c:v>
                </c:pt>
                <c:pt idx="232">
                  <c:v>310820</c:v>
                </c:pt>
                <c:pt idx="233">
                  <c:v>313410</c:v>
                </c:pt>
                <c:pt idx="234">
                  <c:v>316204</c:v>
                </c:pt>
                <c:pt idx="235">
                  <c:v>316874</c:v>
                </c:pt>
                <c:pt idx="236">
                  <c:v>317382</c:v>
                </c:pt>
                <c:pt idx="237">
                  <c:v>319721</c:v>
                </c:pt>
                <c:pt idx="238">
                  <c:v>322358</c:v>
                </c:pt>
                <c:pt idx="239">
                  <c:v>324817</c:v>
                </c:pt>
                <c:pt idx="240">
                  <c:v>327082</c:v>
                </c:pt>
                <c:pt idx="241">
                  <c:v>329554</c:v>
                </c:pt>
                <c:pt idx="242">
                  <c:v>330140</c:v>
                </c:pt>
                <c:pt idx="243">
                  <c:v>330661</c:v>
                </c:pt>
                <c:pt idx="244">
                  <c:v>332767</c:v>
                </c:pt>
                <c:pt idx="245">
                  <c:v>335018</c:v>
                </c:pt>
                <c:pt idx="246">
                  <c:v>337052</c:v>
                </c:pt>
                <c:pt idx="247">
                  <c:v>339104</c:v>
                </c:pt>
                <c:pt idx="248">
                  <c:v>341328</c:v>
                </c:pt>
                <c:pt idx="249">
                  <c:v>341869</c:v>
                </c:pt>
                <c:pt idx="250">
                  <c:v>342351</c:v>
                </c:pt>
                <c:pt idx="251">
                  <c:v>342909</c:v>
                </c:pt>
                <c:pt idx="252">
                  <c:v>345020</c:v>
                </c:pt>
                <c:pt idx="253">
                  <c:v>347068</c:v>
                </c:pt>
                <c:pt idx="254">
                  <c:v>348894</c:v>
                </c:pt>
                <c:pt idx="255">
                  <c:v>350899</c:v>
                </c:pt>
                <c:pt idx="256">
                  <c:v>351454</c:v>
                </c:pt>
                <c:pt idx="257">
                  <c:v>351872</c:v>
                </c:pt>
                <c:pt idx="258">
                  <c:v>352872</c:v>
                </c:pt>
                <c:pt idx="259">
                  <c:v>354613</c:v>
                </c:pt>
                <c:pt idx="260">
                  <c:v>356265</c:v>
                </c:pt>
                <c:pt idx="261">
                  <c:v>357792</c:v>
                </c:pt>
                <c:pt idx="262">
                  <c:v>359373</c:v>
                </c:pt>
                <c:pt idx="263">
                  <c:v>359771</c:v>
                </c:pt>
                <c:pt idx="264">
                  <c:v>360097</c:v>
                </c:pt>
                <c:pt idx="265">
                  <c:v>361337</c:v>
                </c:pt>
                <c:pt idx="266">
                  <c:v>362709</c:v>
                </c:pt>
                <c:pt idx="267">
                  <c:v>363977</c:v>
                </c:pt>
                <c:pt idx="268">
                  <c:v>365065</c:v>
                </c:pt>
                <c:pt idx="269">
                  <c:v>366279</c:v>
                </c:pt>
                <c:pt idx="270">
                  <c:v>366595</c:v>
                </c:pt>
                <c:pt idx="271">
                  <c:v>366798</c:v>
                </c:pt>
                <c:pt idx="272">
                  <c:v>367816</c:v>
                </c:pt>
                <c:pt idx="273">
                  <c:v>368881</c:v>
                </c:pt>
                <c:pt idx="274">
                  <c:v>369931</c:v>
                </c:pt>
                <c:pt idx="275">
                  <c:v>370890</c:v>
                </c:pt>
                <c:pt idx="276">
                  <c:v>372029</c:v>
                </c:pt>
                <c:pt idx="277">
                  <c:v>372329</c:v>
                </c:pt>
                <c:pt idx="278">
                  <c:v>372508</c:v>
                </c:pt>
                <c:pt idx="279">
                  <c:v>373457</c:v>
                </c:pt>
                <c:pt idx="280">
                  <c:v>374564</c:v>
                </c:pt>
                <c:pt idx="281">
                  <c:v>375697</c:v>
                </c:pt>
                <c:pt idx="282">
                  <c:v>376694</c:v>
                </c:pt>
                <c:pt idx="283">
                  <c:v>377726</c:v>
                </c:pt>
                <c:pt idx="284">
                  <c:v>378021</c:v>
                </c:pt>
                <c:pt idx="285">
                  <c:v>378279</c:v>
                </c:pt>
                <c:pt idx="286">
                  <c:v>378643</c:v>
                </c:pt>
                <c:pt idx="287">
                  <c:v>378983</c:v>
                </c:pt>
                <c:pt idx="288">
                  <c:v>380309</c:v>
                </c:pt>
                <c:pt idx="289">
                  <c:v>381838</c:v>
                </c:pt>
                <c:pt idx="290">
                  <c:v>383677</c:v>
                </c:pt>
                <c:pt idx="291">
                  <c:v>384100</c:v>
                </c:pt>
                <c:pt idx="292">
                  <c:v>384417</c:v>
                </c:pt>
                <c:pt idx="293">
                  <c:v>385729</c:v>
                </c:pt>
                <c:pt idx="294">
                  <c:v>387281</c:v>
                </c:pt>
                <c:pt idx="295">
                  <c:v>388868</c:v>
                </c:pt>
                <c:pt idx="296">
                  <c:v>390252</c:v>
                </c:pt>
                <c:pt idx="297">
                  <c:v>391804</c:v>
                </c:pt>
                <c:pt idx="298">
                  <c:v>392258</c:v>
                </c:pt>
                <c:pt idx="299">
                  <c:v>392619</c:v>
                </c:pt>
                <c:pt idx="300">
                  <c:v>394120</c:v>
                </c:pt>
                <c:pt idx="301">
                  <c:v>395793</c:v>
                </c:pt>
                <c:pt idx="302">
                  <c:v>398633</c:v>
                </c:pt>
                <c:pt idx="303">
                  <c:v>399590</c:v>
                </c:pt>
                <c:pt idx="304">
                  <c:v>400081</c:v>
                </c:pt>
                <c:pt idx="305">
                  <c:v>400954</c:v>
                </c:pt>
                <c:pt idx="306">
                  <c:v>401748</c:v>
                </c:pt>
                <c:pt idx="307">
                  <c:v>405027</c:v>
                </c:pt>
                <c:pt idx="308">
                  <c:v>409175</c:v>
                </c:pt>
                <c:pt idx="309">
                  <c:v>413994</c:v>
                </c:pt>
                <c:pt idx="310">
                  <c:v>415340</c:v>
                </c:pt>
                <c:pt idx="311">
                  <c:v>416053</c:v>
                </c:pt>
                <c:pt idx="312">
                  <c:v>417342</c:v>
                </c:pt>
                <c:pt idx="313">
                  <c:v>418455</c:v>
                </c:pt>
                <c:pt idx="314">
                  <c:v>423150</c:v>
                </c:pt>
                <c:pt idx="315">
                  <c:v>430502</c:v>
                </c:pt>
                <c:pt idx="316">
                  <c:v>432003</c:v>
                </c:pt>
                <c:pt idx="317">
                  <c:v>436638</c:v>
                </c:pt>
                <c:pt idx="318">
                  <c:v>442967</c:v>
                </c:pt>
                <c:pt idx="319">
                  <c:v>443452</c:v>
                </c:pt>
                <c:pt idx="320">
                  <c:v>443973</c:v>
                </c:pt>
                <c:pt idx="321">
                  <c:v>448426</c:v>
                </c:pt>
                <c:pt idx="322">
                  <c:v>453039</c:v>
                </c:pt>
                <c:pt idx="323">
                  <c:v>458564</c:v>
                </c:pt>
                <c:pt idx="324">
                  <c:v>464381</c:v>
                </c:pt>
                <c:pt idx="325">
                  <c:v>471027</c:v>
                </c:pt>
                <c:pt idx="326">
                  <c:v>472666</c:v>
                </c:pt>
                <c:pt idx="327">
                  <c:v>473913</c:v>
                </c:pt>
                <c:pt idx="328">
                  <c:v>479738</c:v>
                </c:pt>
                <c:pt idx="329">
                  <c:v>487599</c:v>
                </c:pt>
                <c:pt idx="330">
                  <c:v>494112</c:v>
                </c:pt>
                <c:pt idx="331">
                  <c:v>500169</c:v>
                </c:pt>
                <c:pt idx="332">
                  <c:v>507510</c:v>
                </c:pt>
                <c:pt idx="333">
                  <c:v>509222</c:v>
                </c:pt>
                <c:pt idx="334">
                  <c:v>510370</c:v>
                </c:pt>
                <c:pt idx="335">
                  <c:v>516029</c:v>
                </c:pt>
                <c:pt idx="336">
                  <c:v>522681</c:v>
                </c:pt>
                <c:pt idx="337">
                  <c:v>528613</c:v>
                </c:pt>
                <c:pt idx="338">
                  <c:v>534132</c:v>
                </c:pt>
                <c:pt idx="339">
                  <c:v>540236</c:v>
                </c:pt>
                <c:pt idx="340">
                  <c:v>541611</c:v>
                </c:pt>
                <c:pt idx="341">
                  <c:v>542507</c:v>
                </c:pt>
                <c:pt idx="342">
                  <c:v>546714</c:v>
                </c:pt>
                <c:pt idx="343">
                  <c:v>551802</c:v>
                </c:pt>
                <c:pt idx="344">
                  <c:v>556170</c:v>
                </c:pt>
                <c:pt idx="345">
                  <c:v>560044</c:v>
                </c:pt>
                <c:pt idx="346">
                  <c:v>564446</c:v>
                </c:pt>
                <c:pt idx="347">
                  <c:v>565399</c:v>
                </c:pt>
                <c:pt idx="348">
                  <c:v>565929</c:v>
                </c:pt>
                <c:pt idx="349">
                  <c:v>568852</c:v>
                </c:pt>
                <c:pt idx="350">
                  <c:v>572314</c:v>
                </c:pt>
                <c:pt idx="351">
                  <c:v>575219</c:v>
                </c:pt>
                <c:pt idx="352">
                  <c:v>577650</c:v>
                </c:pt>
                <c:pt idx="353">
                  <c:v>580438</c:v>
                </c:pt>
                <c:pt idx="354">
                  <c:v>581060</c:v>
                </c:pt>
                <c:pt idx="355">
                  <c:v>581467</c:v>
                </c:pt>
                <c:pt idx="356">
                  <c:v>583598</c:v>
                </c:pt>
                <c:pt idx="357">
                  <c:v>585953</c:v>
                </c:pt>
                <c:pt idx="358">
                  <c:v>587976</c:v>
                </c:pt>
                <c:pt idx="359">
                  <c:v>589836</c:v>
                </c:pt>
                <c:pt idx="360">
                  <c:v>591837</c:v>
                </c:pt>
                <c:pt idx="361">
                  <c:v>592323</c:v>
                </c:pt>
                <c:pt idx="362">
                  <c:v>592738</c:v>
                </c:pt>
                <c:pt idx="363">
                  <c:v>594304</c:v>
                </c:pt>
                <c:pt idx="364">
                  <c:v>596202</c:v>
                </c:pt>
                <c:pt idx="365">
                  <c:v>597802</c:v>
                </c:pt>
                <c:pt idx="366">
                  <c:v>599178</c:v>
                </c:pt>
                <c:pt idx="367">
                  <c:v>600802</c:v>
                </c:pt>
                <c:pt idx="368">
                  <c:v>601308</c:v>
                </c:pt>
                <c:pt idx="369">
                  <c:v>601625</c:v>
                </c:pt>
                <c:pt idx="370">
                  <c:v>603019</c:v>
                </c:pt>
                <c:pt idx="371">
                  <c:v>604509</c:v>
                </c:pt>
                <c:pt idx="372">
                  <c:v>605979</c:v>
                </c:pt>
                <c:pt idx="373">
                  <c:v>607307</c:v>
                </c:pt>
                <c:pt idx="374">
                  <c:v>608887</c:v>
                </c:pt>
                <c:pt idx="375">
                  <c:v>609289</c:v>
                </c:pt>
                <c:pt idx="376">
                  <c:v>609580</c:v>
                </c:pt>
                <c:pt idx="377">
                  <c:v>610886</c:v>
                </c:pt>
                <c:pt idx="378">
                  <c:v>612431</c:v>
                </c:pt>
                <c:pt idx="379">
                  <c:v>613821</c:v>
                </c:pt>
                <c:pt idx="380">
                  <c:v>615142</c:v>
                </c:pt>
                <c:pt idx="381">
                  <c:v>616794</c:v>
                </c:pt>
                <c:pt idx="382">
                  <c:v>617229</c:v>
                </c:pt>
                <c:pt idx="383">
                  <c:v>617537</c:v>
                </c:pt>
                <c:pt idx="384">
                  <c:v>618901</c:v>
                </c:pt>
                <c:pt idx="385">
                  <c:v>620544</c:v>
                </c:pt>
                <c:pt idx="386">
                  <c:v>622124</c:v>
                </c:pt>
                <c:pt idx="387">
                  <c:v>623964</c:v>
                </c:pt>
                <c:pt idx="388">
                  <c:v>624415</c:v>
                </c:pt>
                <c:pt idx="389">
                  <c:v>624928</c:v>
                </c:pt>
                <c:pt idx="390">
                  <c:v>625318</c:v>
                </c:pt>
                <c:pt idx="391">
                  <c:v>627004</c:v>
                </c:pt>
                <c:pt idx="392">
                  <c:v>629081</c:v>
                </c:pt>
                <c:pt idx="393">
                  <c:v>631025</c:v>
                </c:pt>
                <c:pt idx="394">
                  <c:v>632943</c:v>
                </c:pt>
                <c:pt idx="395">
                  <c:v>635102</c:v>
                </c:pt>
                <c:pt idx="396">
                  <c:v>635766</c:v>
                </c:pt>
                <c:pt idx="397">
                  <c:v>636253</c:v>
                </c:pt>
                <c:pt idx="398">
                  <c:v>638117</c:v>
                </c:pt>
                <c:pt idx="399">
                  <c:v>640344</c:v>
                </c:pt>
                <c:pt idx="400">
                  <c:v>643041</c:v>
                </c:pt>
                <c:pt idx="401">
                  <c:v>643773</c:v>
                </c:pt>
                <c:pt idx="402">
                  <c:v>644465</c:v>
                </c:pt>
                <c:pt idx="403">
                  <c:v>645374</c:v>
                </c:pt>
                <c:pt idx="404">
                  <c:v>646056</c:v>
                </c:pt>
                <c:pt idx="405">
                  <c:v>648602</c:v>
                </c:pt>
                <c:pt idx="406">
                  <c:v>651545</c:v>
                </c:pt>
                <c:pt idx="407">
                  <c:v>654244</c:v>
                </c:pt>
                <c:pt idx="408">
                  <c:v>656683</c:v>
                </c:pt>
                <c:pt idx="409">
                  <c:v>659520</c:v>
                </c:pt>
                <c:pt idx="410">
                  <c:v>660224</c:v>
                </c:pt>
                <c:pt idx="411">
                  <c:v>660841</c:v>
                </c:pt>
                <c:pt idx="412">
                  <c:v>663081</c:v>
                </c:pt>
                <c:pt idx="413">
                  <c:v>665799</c:v>
                </c:pt>
                <c:pt idx="414">
                  <c:v>668335</c:v>
                </c:pt>
                <c:pt idx="415">
                  <c:v>670720</c:v>
                </c:pt>
                <c:pt idx="416">
                  <c:v>673528</c:v>
                </c:pt>
                <c:pt idx="417">
                  <c:v>674383</c:v>
                </c:pt>
                <c:pt idx="418">
                  <c:v>675005</c:v>
                </c:pt>
                <c:pt idx="419">
                  <c:v>677377</c:v>
                </c:pt>
                <c:pt idx="420">
                  <c:v>680137</c:v>
                </c:pt>
                <c:pt idx="421">
                  <c:v>682570</c:v>
                </c:pt>
                <c:pt idx="422">
                  <c:v>684953</c:v>
                </c:pt>
                <c:pt idx="423">
                  <c:v>687725</c:v>
                </c:pt>
                <c:pt idx="424">
                  <c:v>688391</c:v>
                </c:pt>
                <c:pt idx="425">
                  <c:v>688896</c:v>
                </c:pt>
                <c:pt idx="426">
                  <c:v>691054</c:v>
                </c:pt>
                <c:pt idx="427">
                  <c:v>693574</c:v>
                </c:pt>
                <c:pt idx="428">
                  <c:v>695845</c:v>
                </c:pt>
                <c:pt idx="429">
                  <c:v>697948</c:v>
                </c:pt>
                <c:pt idx="430">
                  <c:v>700304</c:v>
                </c:pt>
                <c:pt idx="431">
                  <c:v>700846</c:v>
                </c:pt>
                <c:pt idx="432">
                  <c:v>701322</c:v>
                </c:pt>
                <c:pt idx="433">
                  <c:v>701868</c:v>
                </c:pt>
                <c:pt idx="434">
                  <c:v>703537</c:v>
                </c:pt>
                <c:pt idx="435">
                  <c:v>705624</c:v>
                </c:pt>
                <c:pt idx="436">
                  <c:v>707495</c:v>
                </c:pt>
                <c:pt idx="437">
                  <c:v>709598</c:v>
                </c:pt>
                <c:pt idx="438">
                  <c:v>710074</c:v>
                </c:pt>
                <c:pt idx="439">
                  <c:v>710434</c:v>
                </c:pt>
                <c:pt idx="440">
                  <c:v>711841</c:v>
                </c:pt>
                <c:pt idx="441">
                  <c:v>713348</c:v>
                </c:pt>
                <c:pt idx="442">
                  <c:v>714790</c:v>
                </c:pt>
                <c:pt idx="443">
                  <c:v>716060</c:v>
                </c:pt>
                <c:pt idx="444">
                  <c:v>717598</c:v>
                </c:pt>
                <c:pt idx="445">
                  <c:v>717962</c:v>
                </c:pt>
                <c:pt idx="446">
                  <c:v>718303</c:v>
                </c:pt>
                <c:pt idx="447">
                  <c:v>719560</c:v>
                </c:pt>
                <c:pt idx="448">
                  <c:v>721007</c:v>
                </c:pt>
                <c:pt idx="449">
                  <c:v>722246</c:v>
                </c:pt>
                <c:pt idx="450">
                  <c:v>723391</c:v>
                </c:pt>
                <c:pt idx="451">
                  <c:v>724779</c:v>
                </c:pt>
                <c:pt idx="452">
                  <c:v>725106</c:v>
                </c:pt>
                <c:pt idx="453">
                  <c:v>725380</c:v>
                </c:pt>
                <c:pt idx="454">
                  <c:v>726386</c:v>
                </c:pt>
                <c:pt idx="455">
                  <c:v>727555</c:v>
                </c:pt>
                <c:pt idx="456">
                  <c:v>728587</c:v>
                </c:pt>
                <c:pt idx="457">
                  <c:v>729580</c:v>
                </c:pt>
                <c:pt idx="458">
                  <c:v>730672</c:v>
                </c:pt>
                <c:pt idx="459">
                  <c:v>730959</c:v>
                </c:pt>
                <c:pt idx="460">
                  <c:v>731207</c:v>
                </c:pt>
                <c:pt idx="461">
                  <c:v>732090</c:v>
                </c:pt>
                <c:pt idx="462">
                  <c:v>732970</c:v>
                </c:pt>
                <c:pt idx="463">
                  <c:v>733815</c:v>
                </c:pt>
                <c:pt idx="464">
                  <c:v>734557</c:v>
                </c:pt>
                <c:pt idx="465">
                  <c:v>735282</c:v>
                </c:pt>
                <c:pt idx="466">
                  <c:v>735539</c:v>
                </c:pt>
                <c:pt idx="467">
                  <c:v>735670</c:v>
                </c:pt>
                <c:pt idx="468">
                  <c:v>736291</c:v>
                </c:pt>
                <c:pt idx="469">
                  <c:v>736960</c:v>
                </c:pt>
                <c:pt idx="470">
                  <c:v>737553</c:v>
                </c:pt>
                <c:pt idx="471">
                  <c:v>738028</c:v>
                </c:pt>
                <c:pt idx="472">
                  <c:v>738634</c:v>
                </c:pt>
                <c:pt idx="473">
                  <c:v>738797</c:v>
                </c:pt>
                <c:pt idx="474">
                  <c:v>738919</c:v>
                </c:pt>
                <c:pt idx="475">
                  <c:v>739399</c:v>
                </c:pt>
                <c:pt idx="476">
                  <c:v>739963</c:v>
                </c:pt>
                <c:pt idx="477">
                  <c:v>740418</c:v>
                </c:pt>
                <c:pt idx="478">
                  <c:v>740810</c:v>
                </c:pt>
                <c:pt idx="479">
                  <c:v>741269</c:v>
                </c:pt>
                <c:pt idx="480">
                  <c:v>741431</c:v>
                </c:pt>
                <c:pt idx="481">
                  <c:v>741599</c:v>
                </c:pt>
                <c:pt idx="482">
                  <c:v>742088</c:v>
                </c:pt>
                <c:pt idx="483">
                  <c:v>742609</c:v>
                </c:pt>
                <c:pt idx="484">
                  <c:v>743158</c:v>
                </c:pt>
                <c:pt idx="485">
                  <c:v>743690</c:v>
                </c:pt>
                <c:pt idx="486">
                  <c:v>744338</c:v>
                </c:pt>
                <c:pt idx="487">
                  <c:v>744550</c:v>
                </c:pt>
                <c:pt idx="488">
                  <c:v>744723</c:v>
                </c:pt>
                <c:pt idx="489">
                  <c:v>745371</c:v>
                </c:pt>
                <c:pt idx="490">
                  <c:v>746210</c:v>
                </c:pt>
                <c:pt idx="491">
                  <c:v>747086</c:v>
                </c:pt>
                <c:pt idx="492">
                  <c:v>747971</c:v>
                </c:pt>
                <c:pt idx="493">
                  <c:v>749027</c:v>
                </c:pt>
                <c:pt idx="494">
                  <c:v>749461</c:v>
                </c:pt>
                <c:pt idx="495">
                  <c:v>749846</c:v>
                </c:pt>
                <c:pt idx="496">
                  <c:v>751054</c:v>
                </c:pt>
                <c:pt idx="497">
                  <c:v>752881</c:v>
                </c:pt>
                <c:pt idx="498">
                  <c:v>754796</c:v>
                </c:pt>
                <c:pt idx="499">
                  <c:v>756971</c:v>
                </c:pt>
                <c:pt idx="500">
                  <c:v>759463</c:v>
                </c:pt>
                <c:pt idx="501">
                  <c:v>760567</c:v>
                </c:pt>
                <c:pt idx="502">
                  <c:v>761590</c:v>
                </c:pt>
                <c:pt idx="503">
                  <c:v>764487</c:v>
                </c:pt>
                <c:pt idx="504">
                  <c:v>768234</c:v>
                </c:pt>
                <c:pt idx="505">
                  <c:v>772385</c:v>
                </c:pt>
                <c:pt idx="506">
                  <c:v>776444</c:v>
                </c:pt>
                <c:pt idx="507">
                  <c:v>781059</c:v>
                </c:pt>
                <c:pt idx="508">
                  <c:v>782899</c:v>
                </c:pt>
                <c:pt idx="509">
                  <c:v>784445</c:v>
                </c:pt>
                <c:pt idx="510">
                  <c:v>788801</c:v>
                </c:pt>
                <c:pt idx="511">
                  <c:v>793960</c:v>
                </c:pt>
                <c:pt idx="512">
                  <c:v>799045</c:v>
                </c:pt>
                <c:pt idx="513">
                  <c:v>803822</c:v>
                </c:pt>
                <c:pt idx="514">
                  <c:v>809128</c:v>
                </c:pt>
                <c:pt idx="515">
                  <c:v>810792</c:v>
                </c:pt>
                <c:pt idx="516">
                  <c:v>812021</c:v>
                </c:pt>
                <c:pt idx="517">
                  <c:v>816163</c:v>
                </c:pt>
                <c:pt idx="518">
                  <c:v>820978</c:v>
                </c:pt>
                <c:pt idx="519">
                  <c:v>825582</c:v>
                </c:pt>
                <c:pt idx="520">
                  <c:v>829792</c:v>
                </c:pt>
                <c:pt idx="521">
                  <c:v>834252</c:v>
                </c:pt>
                <c:pt idx="522">
                  <c:v>835061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D-48C2-9A28-CADBA2508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casos_diagnostico_ccaa!$K$1</c:f>
              <c:strCache>
                <c:ptCount val="1"/>
                <c:pt idx="0">
                  <c:v>Reproductivo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casos_diagnostico_ccaa!$A$2:$A$524</c:f>
              <c:numCache>
                <c:formatCode>m/d/yyyy</c:formatCode>
                <c:ptCount val="52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44002</c:v>
                </c:pt>
                <c:pt idx="117">
                  <c:v>44003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44009</c:v>
                </c:pt>
                <c:pt idx="124">
                  <c:v>44010</c:v>
                </c:pt>
                <c:pt idx="125">
                  <c:v>44011</c:v>
                </c:pt>
                <c:pt idx="126">
                  <c:v>44012</c:v>
                </c:pt>
                <c:pt idx="127">
                  <c:v>44013</c:v>
                </c:pt>
                <c:pt idx="128">
                  <c:v>44014</c:v>
                </c:pt>
                <c:pt idx="129">
                  <c:v>44015</c:v>
                </c:pt>
                <c:pt idx="130">
                  <c:v>44016</c:v>
                </c:pt>
                <c:pt idx="131">
                  <c:v>44017</c:v>
                </c:pt>
                <c:pt idx="132">
                  <c:v>44018</c:v>
                </c:pt>
                <c:pt idx="133">
                  <c:v>44019</c:v>
                </c:pt>
                <c:pt idx="134">
                  <c:v>44020</c:v>
                </c:pt>
                <c:pt idx="135">
                  <c:v>44021</c:v>
                </c:pt>
                <c:pt idx="136">
                  <c:v>44022</c:v>
                </c:pt>
                <c:pt idx="137">
                  <c:v>44023</c:v>
                </c:pt>
                <c:pt idx="138">
                  <c:v>44024</c:v>
                </c:pt>
                <c:pt idx="139">
                  <c:v>44025</c:v>
                </c:pt>
                <c:pt idx="140">
                  <c:v>44026</c:v>
                </c:pt>
                <c:pt idx="141">
                  <c:v>44027</c:v>
                </c:pt>
                <c:pt idx="142">
                  <c:v>44028</c:v>
                </c:pt>
                <c:pt idx="143">
                  <c:v>44029</c:v>
                </c:pt>
                <c:pt idx="144">
                  <c:v>44030</c:v>
                </c:pt>
                <c:pt idx="145">
                  <c:v>44031</c:v>
                </c:pt>
                <c:pt idx="146">
                  <c:v>44032</c:v>
                </c:pt>
                <c:pt idx="147">
                  <c:v>44033</c:v>
                </c:pt>
                <c:pt idx="148">
                  <c:v>44034</c:v>
                </c:pt>
                <c:pt idx="149">
                  <c:v>44035</c:v>
                </c:pt>
                <c:pt idx="150">
                  <c:v>44036</c:v>
                </c:pt>
                <c:pt idx="151">
                  <c:v>44037</c:v>
                </c:pt>
                <c:pt idx="152">
                  <c:v>44038</c:v>
                </c:pt>
                <c:pt idx="153">
                  <c:v>44039</c:v>
                </c:pt>
                <c:pt idx="154">
                  <c:v>44040</c:v>
                </c:pt>
                <c:pt idx="155">
                  <c:v>44041</c:v>
                </c:pt>
                <c:pt idx="156">
                  <c:v>44042</c:v>
                </c:pt>
                <c:pt idx="157">
                  <c:v>44043</c:v>
                </c:pt>
                <c:pt idx="158">
                  <c:v>44044</c:v>
                </c:pt>
                <c:pt idx="159">
                  <c:v>44045</c:v>
                </c:pt>
                <c:pt idx="160">
                  <c:v>44046</c:v>
                </c:pt>
                <c:pt idx="161">
                  <c:v>44047</c:v>
                </c:pt>
                <c:pt idx="162">
                  <c:v>44048</c:v>
                </c:pt>
                <c:pt idx="163">
                  <c:v>44049</c:v>
                </c:pt>
                <c:pt idx="164">
                  <c:v>44050</c:v>
                </c:pt>
                <c:pt idx="165">
                  <c:v>44051</c:v>
                </c:pt>
                <c:pt idx="166">
                  <c:v>44052</c:v>
                </c:pt>
                <c:pt idx="167">
                  <c:v>44053</c:v>
                </c:pt>
                <c:pt idx="168">
                  <c:v>44054</c:v>
                </c:pt>
                <c:pt idx="169">
                  <c:v>44055</c:v>
                </c:pt>
                <c:pt idx="170">
                  <c:v>44056</c:v>
                </c:pt>
                <c:pt idx="171">
                  <c:v>44057</c:v>
                </c:pt>
                <c:pt idx="172">
                  <c:v>44058</c:v>
                </c:pt>
                <c:pt idx="173">
                  <c:v>44059</c:v>
                </c:pt>
                <c:pt idx="174">
                  <c:v>44060</c:v>
                </c:pt>
                <c:pt idx="175">
                  <c:v>44061</c:v>
                </c:pt>
                <c:pt idx="176">
                  <c:v>44062</c:v>
                </c:pt>
                <c:pt idx="177">
                  <c:v>44063</c:v>
                </c:pt>
                <c:pt idx="178">
                  <c:v>44064</c:v>
                </c:pt>
                <c:pt idx="179">
                  <c:v>44065</c:v>
                </c:pt>
                <c:pt idx="180">
                  <c:v>44066</c:v>
                </c:pt>
                <c:pt idx="181">
                  <c:v>44067</c:v>
                </c:pt>
                <c:pt idx="182">
                  <c:v>44068</c:v>
                </c:pt>
                <c:pt idx="183">
                  <c:v>44069</c:v>
                </c:pt>
                <c:pt idx="184">
                  <c:v>44070</c:v>
                </c:pt>
                <c:pt idx="185">
                  <c:v>44071</c:v>
                </c:pt>
                <c:pt idx="186">
                  <c:v>44072</c:v>
                </c:pt>
                <c:pt idx="187">
                  <c:v>44073</c:v>
                </c:pt>
                <c:pt idx="188">
                  <c:v>44074</c:v>
                </c:pt>
                <c:pt idx="189">
                  <c:v>44075</c:v>
                </c:pt>
                <c:pt idx="190">
                  <c:v>44076</c:v>
                </c:pt>
                <c:pt idx="191">
                  <c:v>44077</c:v>
                </c:pt>
                <c:pt idx="192">
                  <c:v>44078</c:v>
                </c:pt>
                <c:pt idx="193">
                  <c:v>44079</c:v>
                </c:pt>
                <c:pt idx="194">
                  <c:v>44080</c:v>
                </c:pt>
                <c:pt idx="195">
                  <c:v>44081</c:v>
                </c:pt>
                <c:pt idx="196">
                  <c:v>44082</c:v>
                </c:pt>
                <c:pt idx="197">
                  <c:v>44083</c:v>
                </c:pt>
                <c:pt idx="198">
                  <c:v>44084</c:v>
                </c:pt>
                <c:pt idx="199">
                  <c:v>44085</c:v>
                </c:pt>
                <c:pt idx="200">
                  <c:v>44086</c:v>
                </c:pt>
                <c:pt idx="201">
                  <c:v>44087</c:v>
                </c:pt>
                <c:pt idx="202">
                  <c:v>44088</c:v>
                </c:pt>
                <c:pt idx="203">
                  <c:v>44089</c:v>
                </c:pt>
                <c:pt idx="204">
                  <c:v>44090</c:v>
                </c:pt>
                <c:pt idx="205">
                  <c:v>44091</c:v>
                </c:pt>
                <c:pt idx="206">
                  <c:v>44092</c:v>
                </c:pt>
                <c:pt idx="207">
                  <c:v>44093</c:v>
                </c:pt>
                <c:pt idx="208">
                  <c:v>44094</c:v>
                </c:pt>
                <c:pt idx="209">
                  <c:v>44095</c:v>
                </c:pt>
                <c:pt idx="210">
                  <c:v>44096</c:v>
                </c:pt>
                <c:pt idx="211">
                  <c:v>44097</c:v>
                </c:pt>
                <c:pt idx="212">
                  <c:v>44098</c:v>
                </c:pt>
                <c:pt idx="213">
                  <c:v>44099</c:v>
                </c:pt>
                <c:pt idx="214">
                  <c:v>44100</c:v>
                </c:pt>
                <c:pt idx="215">
                  <c:v>44101</c:v>
                </c:pt>
                <c:pt idx="216">
                  <c:v>44102</c:v>
                </c:pt>
                <c:pt idx="217">
                  <c:v>44103</c:v>
                </c:pt>
                <c:pt idx="218">
                  <c:v>44104</c:v>
                </c:pt>
                <c:pt idx="219">
                  <c:v>44105</c:v>
                </c:pt>
                <c:pt idx="220">
                  <c:v>44106</c:v>
                </c:pt>
                <c:pt idx="221">
                  <c:v>44107</c:v>
                </c:pt>
                <c:pt idx="222">
                  <c:v>44108</c:v>
                </c:pt>
                <c:pt idx="223">
                  <c:v>44109</c:v>
                </c:pt>
                <c:pt idx="224">
                  <c:v>44110</c:v>
                </c:pt>
                <c:pt idx="225">
                  <c:v>44111</c:v>
                </c:pt>
                <c:pt idx="226">
                  <c:v>44112</c:v>
                </c:pt>
                <c:pt idx="227">
                  <c:v>44113</c:v>
                </c:pt>
                <c:pt idx="228">
                  <c:v>44114</c:v>
                </c:pt>
                <c:pt idx="229">
                  <c:v>44115</c:v>
                </c:pt>
                <c:pt idx="230">
                  <c:v>44116</c:v>
                </c:pt>
                <c:pt idx="231">
                  <c:v>44117</c:v>
                </c:pt>
                <c:pt idx="232">
                  <c:v>44118</c:v>
                </c:pt>
                <c:pt idx="233">
                  <c:v>44119</c:v>
                </c:pt>
                <c:pt idx="234">
                  <c:v>44120</c:v>
                </c:pt>
                <c:pt idx="235">
                  <c:v>44121</c:v>
                </c:pt>
                <c:pt idx="236">
                  <c:v>44122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44128</c:v>
                </c:pt>
                <c:pt idx="243">
                  <c:v>44129</c:v>
                </c:pt>
                <c:pt idx="244">
                  <c:v>44130</c:v>
                </c:pt>
                <c:pt idx="245">
                  <c:v>44131</c:v>
                </c:pt>
                <c:pt idx="246">
                  <c:v>44132</c:v>
                </c:pt>
                <c:pt idx="247">
                  <c:v>44133</c:v>
                </c:pt>
                <c:pt idx="248">
                  <c:v>44134</c:v>
                </c:pt>
                <c:pt idx="249">
                  <c:v>44135</c:v>
                </c:pt>
                <c:pt idx="250">
                  <c:v>44136</c:v>
                </c:pt>
                <c:pt idx="251">
                  <c:v>44137</c:v>
                </c:pt>
                <c:pt idx="252">
                  <c:v>44138</c:v>
                </c:pt>
                <c:pt idx="253">
                  <c:v>44139</c:v>
                </c:pt>
                <c:pt idx="254">
                  <c:v>44140</c:v>
                </c:pt>
                <c:pt idx="255">
                  <c:v>44141</c:v>
                </c:pt>
                <c:pt idx="256">
                  <c:v>44142</c:v>
                </c:pt>
                <c:pt idx="257">
                  <c:v>44143</c:v>
                </c:pt>
                <c:pt idx="258">
                  <c:v>44144</c:v>
                </c:pt>
                <c:pt idx="259">
                  <c:v>44145</c:v>
                </c:pt>
                <c:pt idx="260">
                  <c:v>44146</c:v>
                </c:pt>
                <c:pt idx="261">
                  <c:v>44147</c:v>
                </c:pt>
                <c:pt idx="262">
                  <c:v>44148</c:v>
                </c:pt>
                <c:pt idx="263">
                  <c:v>44149</c:v>
                </c:pt>
                <c:pt idx="264">
                  <c:v>44150</c:v>
                </c:pt>
                <c:pt idx="265">
                  <c:v>44151</c:v>
                </c:pt>
                <c:pt idx="266">
                  <c:v>44152</c:v>
                </c:pt>
                <c:pt idx="267">
                  <c:v>44153</c:v>
                </c:pt>
                <c:pt idx="268">
                  <c:v>44154</c:v>
                </c:pt>
                <c:pt idx="269">
                  <c:v>44155</c:v>
                </c:pt>
                <c:pt idx="270">
                  <c:v>44156</c:v>
                </c:pt>
                <c:pt idx="271">
                  <c:v>44157</c:v>
                </c:pt>
                <c:pt idx="272">
                  <c:v>44158</c:v>
                </c:pt>
                <c:pt idx="273">
                  <c:v>44159</c:v>
                </c:pt>
                <c:pt idx="274">
                  <c:v>44160</c:v>
                </c:pt>
                <c:pt idx="275">
                  <c:v>44161</c:v>
                </c:pt>
                <c:pt idx="276">
                  <c:v>44162</c:v>
                </c:pt>
                <c:pt idx="277">
                  <c:v>44163</c:v>
                </c:pt>
                <c:pt idx="278">
                  <c:v>44164</c:v>
                </c:pt>
                <c:pt idx="279">
                  <c:v>44165</c:v>
                </c:pt>
                <c:pt idx="280">
                  <c:v>44166</c:v>
                </c:pt>
                <c:pt idx="281">
                  <c:v>44167</c:v>
                </c:pt>
                <c:pt idx="282">
                  <c:v>44168</c:v>
                </c:pt>
                <c:pt idx="283">
                  <c:v>44169</c:v>
                </c:pt>
                <c:pt idx="284">
                  <c:v>44170</c:v>
                </c:pt>
                <c:pt idx="285">
                  <c:v>44171</c:v>
                </c:pt>
                <c:pt idx="286">
                  <c:v>44172</c:v>
                </c:pt>
                <c:pt idx="287">
                  <c:v>44173</c:v>
                </c:pt>
                <c:pt idx="288">
                  <c:v>44174</c:v>
                </c:pt>
                <c:pt idx="289">
                  <c:v>44175</c:v>
                </c:pt>
                <c:pt idx="290">
                  <c:v>44176</c:v>
                </c:pt>
                <c:pt idx="291">
                  <c:v>44177</c:v>
                </c:pt>
                <c:pt idx="292">
                  <c:v>44178</c:v>
                </c:pt>
                <c:pt idx="293">
                  <c:v>44179</c:v>
                </c:pt>
                <c:pt idx="294">
                  <c:v>44180</c:v>
                </c:pt>
                <c:pt idx="295">
                  <c:v>44181</c:v>
                </c:pt>
                <c:pt idx="296">
                  <c:v>44182</c:v>
                </c:pt>
                <c:pt idx="297">
                  <c:v>44183</c:v>
                </c:pt>
                <c:pt idx="298">
                  <c:v>44184</c:v>
                </c:pt>
                <c:pt idx="299">
                  <c:v>44185</c:v>
                </c:pt>
                <c:pt idx="300">
                  <c:v>44186</c:v>
                </c:pt>
                <c:pt idx="301">
                  <c:v>44187</c:v>
                </c:pt>
                <c:pt idx="302">
                  <c:v>44188</c:v>
                </c:pt>
                <c:pt idx="303">
                  <c:v>44189</c:v>
                </c:pt>
                <c:pt idx="304">
                  <c:v>44190</c:v>
                </c:pt>
                <c:pt idx="305">
                  <c:v>44191</c:v>
                </c:pt>
                <c:pt idx="306">
                  <c:v>44192</c:v>
                </c:pt>
                <c:pt idx="307">
                  <c:v>44193</c:v>
                </c:pt>
                <c:pt idx="308">
                  <c:v>44194</c:v>
                </c:pt>
                <c:pt idx="309">
                  <c:v>44195</c:v>
                </c:pt>
                <c:pt idx="310">
                  <c:v>44196</c:v>
                </c:pt>
                <c:pt idx="311">
                  <c:v>44197</c:v>
                </c:pt>
                <c:pt idx="312">
                  <c:v>44198</c:v>
                </c:pt>
                <c:pt idx="313">
                  <c:v>44199</c:v>
                </c:pt>
                <c:pt idx="314">
                  <c:v>44200</c:v>
                </c:pt>
                <c:pt idx="315">
                  <c:v>44201</c:v>
                </c:pt>
                <c:pt idx="316">
                  <c:v>44202</c:v>
                </c:pt>
                <c:pt idx="317">
                  <c:v>44203</c:v>
                </c:pt>
                <c:pt idx="318">
                  <c:v>44204</c:v>
                </c:pt>
                <c:pt idx="319">
                  <c:v>44205</c:v>
                </c:pt>
                <c:pt idx="320">
                  <c:v>44206</c:v>
                </c:pt>
                <c:pt idx="321">
                  <c:v>44207</c:v>
                </c:pt>
                <c:pt idx="322">
                  <c:v>44208</c:v>
                </c:pt>
                <c:pt idx="323">
                  <c:v>44209</c:v>
                </c:pt>
                <c:pt idx="324">
                  <c:v>44210</c:v>
                </c:pt>
                <c:pt idx="325">
                  <c:v>44211</c:v>
                </c:pt>
                <c:pt idx="326">
                  <c:v>44212</c:v>
                </c:pt>
                <c:pt idx="327">
                  <c:v>44213</c:v>
                </c:pt>
                <c:pt idx="328">
                  <c:v>44214</c:v>
                </c:pt>
                <c:pt idx="329">
                  <c:v>44215</c:v>
                </c:pt>
                <c:pt idx="330">
                  <c:v>44216</c:v>
                </c:pt>
                <c:pt idx="331">
                  <c:v>44217</c:v>
                </c:pt>
                <c:pt idx="332">
                  <c:v>44218</c:v>
                </c:pt>
                <c:pt idx="333">
                  <c:v>44219</c:v>
                </c:pt>
                <c:pt idx="334">
                  <c:v>44220</c:v>
                </c:pt>
                <c:pt idx="335">
                  <c:v>44221</c:v>
                </c:pt>
                <c:pt idx="336">
                  <c:v>44222</c:v>
                </c:pt>
                <c:pt idx="337">
                  <c:v>44223</c:v>
                </c:pt>
                <c:pt idx="338">
                  <c:v>44224</c:v>
                </c:pt>
                <c:pt idx="339">
                  <c:v>44225</c:v>
                </c:pt>
                <c:pt idx="340">
                  <c:v>44226</c:v>
                </c:pt>
                <c:pt idx="341">
                  <c:v>44227</c:v>
                </c:pt>
                <c:pt idx="342">
                  <c:v>44228</c:v>
                </c:pt>
                <c:pt idx="343">
                  <c:v>44229</c:v>
                </c:pt>
                <c:pt idx="344">
                  <c:v>44230</c:v>
                </c:pt>
                <c:pt idx="345">
                  <c:v>44231</c:v>
                </c:pt>
                <c:pt idx="346">
                  <c:v>44232</c:v>
                </c:pt>
                <c:pt idx="347">
                  <c:v>44233</c:v>
                </c:pt>
                <c:pt idx="348">
                  <c:v>44234</c:v>
                </c:pt>
                <c:pt idx="349">
                  <c:v>44235</c:v>
                </c:pt>
                <c:pt idx="350">
                  <c:v>44236</c:v>
                </c:pt>
                <c:pt idx="351">
                  <c:v>44237</c:v>
                </c:pt>
                <c:pt idx="352">
                  <c:v>44238</c:v>
                </c:pt>
                <c:pt idx="353">
                  <c:v>44239</c:v>
                </c:pt>
                <c:pt idx="354">
                  <c:v>44240</c:v>
                </c:pt>
                <c:pt idx="355">
                  <c:v>44241</c:v>
                </c:pt>
                <c:pt idx="356">
                  <c:v>44242</c:v>
                </c:pt>
                <c:pt idx="357">
                  <c:v>44243</c:v>
                </c:pt>
                <c:pt idx="358">
                  <c:v>44244</c:v>
                </c:pt>
                <c:pt idx="359">
                  <c:v>44245</c:v>
                </c:pt>
                <c:pt idx="360">
                  <c:v>44246</c:v>
                </c:pt>
                <c:pt idx="361">
                  <c:v>44247</c:v>
                </c:pt>
                <c:pt idx="362">
                  <c:v>44248</c:v>
                </c:pt>
                <c:pt idx="363">
                  <c:v>44249</c:v>
                </c:pt>
                <c:pt idx="364">
                  <c:v>44250</c:v>
                </c:pt>
                <c:pt idx="365">
                  <c:v>44251</c:v>
                </c:pt>
                <c:pt idx="366">
                  <c:v>44252</c:v>
                </c:pt>
                <c:pt idx="367">
                  <c:v>44253</c:v>
                </c:pt>
                <c:pt idx="368">
                  <c:v>44254</c:v>
                </c:pt>
                <c:pt idx="369">
                  <c:v>44255</c:v>
                </c:pt>
                <c:pt idx="370">
                  <c:v>44256</c:v>
                </c:pt>
                <c:pt idx="371">
                  <c:v>44257</c:v>
                </c:pt>
                <c:pt idx="372">
                  <c:v>44258</c:v>
                </c:pt>
                <c:pt idx="373">
                  <c:v>44259</c:v>
                </c:pt>
                <c:pt idx="374">
                  <c:v>44260</c:v>
                </c:pt>
                <c:pt idx="375">
                  <c:v>44261</c:v>
                </c:pt>
                <c:pt idx="376">
                  <c:v>44262</c:v>
                </c:pt>
                <c:pt idx="377">
                  <c:v>44263</c:v>
                </c:pt>
                <c:pt idx="378">
                  <c:v>44264</c:v>
                </c:pt>
                <c:pt idx="379">
                  <c:v>44265</c:v>
                </c:pt>
                <c:pt idx="380">
                  <c:v>44266</c:v>
                </c:pt>
                <c:pt idx="381">
                  <c:v>44267</c:v>
                </c:pt>
                <c:pt idx="382">
                  <c:v>44268</c:v>
                </c:pt>
                <c:pt idx="383">
                  <c:v>44269</c:v>
                </c:pt>
                <c:pt idx="384">
                  <c:v>44270</c:v>
                </c:pt>
                <c:pt idx="385">
                  <c:v>44271</c:v>
                </c:pt>
                <c:pt idx="386">
                  <c:v>44272</c:v>
                </c:pt>
                <c:pt idx="387">
                  <c:v>44273</c:v>
                </c:pt>
                <c:pt idx="388">
                  <c:v>44274</c:v>
                </c:pt>
                <c:pt idx="389">
                  <c:v>44275</c:v>
                </c:pt>
                <c:pt idx="390">
                  <c:v>44276</c:v>
                </c:pt>
                <c:pt idx="391">
                  <c:v>44277</c:v>
                </c:pt>
                <c:pt idx="392">
                  <c:v>44278</c:v>
                </c:pt>
                <c:pt idx="393">
                  <c:v>44279</c:v>
                </c:pt>
                <c:pt idx="394">
                  <c:v>44280</c:v>
                </c:pt>
                <c:pt idx="395">
                  <c:v>44281</c:v>
                </c:pt>
                <c:pt idx="396">
                  <c:v>44282</c:v>
                </c:pt>
                <c:pt idx="397">
                  <c:v>44283</c:v>
                </c:pt>
                <c:pt idx="398">
                  <c:v>44284</c:v>
                </c:pt>
                <c:pt idx="399">
                  <c:v>44285</c:v>
                </c:pt>
                <c:pt idx="400">
                  <c:v>44286</c:v>
                </c:pt>
                <c:pt idx="401">
                  <c:v>44287</c:v>
                </c:pt>
                <c:pt idx="402">
                  <c:v>44288</c:v>
                </c:pt>
                <c:pt idx="403">
                  <c:v>44289</c:v>
                </c:pt>
                <c:pt idx="404">
                  <c:v>44290</c:v>
                </c:pt>
                <c:pt idx="405">
                  <c:v>44291</c:v>
                </c:pt>
                <c:pt idx="406">
                  <c:v>44292</c:v>
                </c:pt>
                <c:pt idx="407">
                  <c:v>44293</c:v>
                </c:pt>
                <c:pt idx="408">
                  <c:v>44294</c:v>
                </c:pt>
                <c:pt idx="409">
                  <c:v>44295</c:v>
                </c:pt>
                <c:pt idx="410">
                  <c:v>44296</c:v>
                </c:pt>
                <c:pt idx="411">
                  <c:v>44297</c:v>
                </c:pt>
                <c:pt idx="412">
                  <c:v>44298</c:v>
                </c:pt>
                <c:pt idx="413">
                  <c:v>44299</c:v>
                </c:pt>
                <c:pt idx="414">
                  <c:v>44300</c:v>
                </c:pt>
                <c:pt idx="415">
                  <c:v>44301</c:v>
                </c:pt>
                <c:pt idx="416">
                  <c:v>44302</c:v>
                </c:pt>
                <c:pt idx="417">
                  <c:v>44303</c:v>
                </c:pt>
                <c:pt idx="418">
                  <c:v>44304</c:v>
                </c:pt>
                <c:pt idx="419">
                  <c:v>44305</c:v>
                </c:pt>
                <c:pt idx="420">
                  <c:v>44306</c:v>
                </c:pt>
                <c:pt idx="421">
                  <c:v>44307</c:v>
                </c:pt>
                <c:pt idx="422">
                  <c:v>44308</c:v>
                </c:pt>
                <c:pt idx="423">
                  <c:v>44309</c:v>
                </c:pt>
                <c:pt idx="424">
                  <c:v>44310</c:v>
                </c:pt>
                <c:pt idx="425">
                  <c:v>44311</c:v>
                </c:pt>
                <c:pt idx="426">
                  <c:v>44312</c:v>
                </c:pt>
                <c:pt idx="427">
                  <c:v>44313</c:v>
                </c:pt>
                <c:pt idx="428">
                  <c:v>44314</c:v>
                </c:pt>
                <c:pt idx="429">
                  <c:v>44315</c:v>
                </c:pt>
                <c:pt idx="430">
                  <c:v>44316</c:v>
                </c:pt>
                <c:pt idx="431">
                  <c:v>44317</c:v>
                </c:pt>
                <c:pt idx="432">
                  <c:v>44318</c:v>
                </c:pt>
                <c:pt idx="433">
                  <c:v>44319</c:v>
                </c:pt>
                <c:pt idx="434">
                  <c:v>44320</c:v>
                </c:pt>
                <c:pt idx="435">
                  <c:v>44321</c:v>
                </c:pt>
                <c:pt idx="436">
                  <c:v>44322</c:v>
                </c:pt>
                <c:pt idx="437">
                  <c:v>44323</c:v>
                </c:pt>
                <c:pt idx="438">
                  <c:v>44324</c:v>
                </c:pt>
                <c:pt idx="439">
                  <c:v>44325</c:v>
                </c:pt>
                <c:pt idx="440">
                  <c:v>44326</c:v>
                </c:pt>
                <c:pt idx="441">
                  <c:v>44327</c:v>
                </c:pt>
                <c:pt idx="442">
                  <c:v>44328</c:v>
                </c:pt>
                <c:pt idx="443">
                  <c:v>44329</c:v>
                </c:pt>
                <c:pt idx="444">
                  <c:v>44330</c:v>
                </c:pt>
                <c:pt idx="445">
                  <c:v>44331</c:v>
                </c:pt>
                <c:pt idx="446">
                  <c:v>44332</c:v>
                </c:pt>
                <c:pt idx="447">
                  <c:v>44333</c:v>
                </c:pt>
                <c:pt idx="448">
                  <c:v>44334</c:v>
                </c:pt>
                <c:pt idx="449">
                  <c:v>44335</c:v>
                </c:pt>
                <c:pt idx="450">
                  <c:v>44336</c:v>
                </c:pt>
                <c:pt idx="451">
                  <c:v>44337</c:v>
                </c:pt>
                <c:pt idx="452">
                  <c:v>44338</c:v>
                </c:pt>
                <c:pt idx="453">
                  <c:v>44339</c:v>
                </c:pt>
                <c:pt idx="454">
                  <c:v>44340</c:v>
                </c:pt>
                <c:pt idx="455">
                  <c:v>44341</c:v>
                </c:pt>
                <c:pt idx="456">
                  <c:v>44342</c:v>
                </c:pt>
                <c:pt idx="457">
                  <c:v>44343</c:v>
                </c:pt>
                <c:pt idx="458">
                  <c:v>44344</c:v>
                </c:pt>
                <c:pt idx="459">
                  <c:v>44345</c:v>
                </c:pt>
                <c:pt idx="460">
                  <c:v>44346</c:v>
                </c:pt>
                <c:pt idx="461">
                  <c:v>44347</c:v>
                </c:pt>
                <c:pt idx="462">
                  <c:v>44348</c:v>
                </c:pt>
                <c:pt idx="463">
                  <c:v>44349</c:v>
                </c:pt>
                <c:pt idx="464">
                  <c:v>44350</c:v>
                </c:pt>
                <c:pt idx="465">
                  <c:v>44351</c:v>
                </c:pt>
                <c:pt idx="466">
                  <c:v>44352</c:v>
                </c:pt>
                <c:pt idx="467">
                  <c:v>44353</c:v>
                </c:pt>
                <c:pt idx="468">
                  <c:v>44354</c:v>
                </c:pt>
                <c:pt idx="469">
                  <c:v>44355</c:v>
                </c:pt>
                <c:pt idx="470">
                  <c:v>44356</c:v>
                </c:pt>
                <c:pt idx="471">
                  <c:v>44357</c:v>
                </c:pt>
                <c:pt idx="472">
                  <c:v>44358</c:v>
                </c:pt>
                <c:pt idx="473">
                  <c:v>44359</c:v>
                </c:pt>
                <c:pt idx="474">
                  <c:v>44360</c:v>
                </c:pt>
                <c:pt idx="475">
                  <c:v>44361</c:v>
                </c:pt>
                <c:pt idx="476">
                  <c:v>44362</c:v>
                </c:pt>
                <c:pt idx="477">
                  <c:v>44363</c:v>
                </c:pt>
                <c:pt idx="478">
                  <c:v>44364</c:v>
                </c:pt>
                <c:pt idx="479">
                  <c:v>44365</c:v>
                </c:pt>
                <c:pt idx="480">
                  <c:v>44366</c:v>
                </c:pt>
                <c:pt idx="481">
                  <c:v>44367</c:v>
                </c:pt>
                <c:pt idx="482">
                  <c:v>44368</c:v>
                </c:pt>
                <c:pt idx="483">
                  <c:v>44369</c:v>
                </c:pt>
                <c:pt idx="484">
                  <c:v>44370</c:v>
                </c:pt>
                <c:pt idx="485">
                  <c:v>44371</c:v>
                </c:pt>
                <c:pt idx="486">
                  <c:v>44372</c:v>
                </c:pt>
                <c:pt idx="487">
                  <c:v>44373</c:v>
                </c:pt>
                <c:pt idx="488">
                  <c:v>44374</c:v>
                </c:pt>
                <c:pt idx="489">
                  <c:v>44375</c:v>
                </c:pt>
                <c:pt idx="490">
                  <c:v>44376</c:v>
                </c:pt>
                <c:pt idx="491">
                  <c:v>44377</c:v>
                </c:pt>
                <c:pt idx="492">
                  <c:v>44378</c:v>
                </c:pt>
                <c:pt idx="493">
                  <c:v>44379</c:v>
                </c:pt>
                <c:pt idx="494">
                  <c:v>44380</c:v>
                </c:pt>
                <c:pt idx="495">
                  <c:v>44381</c:v>
                </c:pt>
                <c:pt idx="496">
                  <c:v>44382</c:v>
                </c:pt>
                <c:pt idx="497">
                  <c:v>44383</c:v>
                </c:pt>
                <c:pt idx="498">
                  <c:v>44384</c:v>
                </c:pt>
                <c:pt idx="499">
                  <c:v>44385</c:v>
                </c:pt>
                <c:pt idx="500">
                  <c:v>44386</c:v>
                </c:pt>
                <c:pt idx="501">
                  <c:v>44387</c:v>
                </c:pt>
                <c:pt idx="502">
                  <c:v>44388</c:v>
                </c:pt>
                <c:pt idx="503">
                  <c:v>44389</c:v>
                </c:pt>
                <c:pt idx="504">
                  <c:v>44390</c:v>
                </c:pt>
                <c:pt idx="505">
                  <c:v>44391</c:v>
                </c:pt>
                <c:pt idx="506">
                  <c:v>44392</c:v>
                </c:pt>
                <c:pt idx="507">
                  <c:v>44393</c:v>
                </c:pt>
                <c:pt idx="508">
                  <c:v>44394</c:v>
                </c:pt>
                <c:pt idx="509">
                  <c:v>44395</c:v>
                </c:pt>
                <c:pt idx="510">
                  <c:v>44396</c:v>
                </c:pt>
                <c:pt idx="511">
                  <c:v>44397</c:v>
                </c:pt>
                <c:pt idx="512">
                  <c:v>44398</c:v>
                </c:pt>
                <c:pt idx="513">
                  <c:v>44399</c:v>
                </c:pt>
                <c:pt idx="514">
                  <c:v>44400</c:v>
                </c:pt>
                <c:pt idx="515">
                  <c:v>44401</c:v>
                </c:pt>
                <c:pt idx="516">
                  <c:v>44402</c:v>
                </c:pt>
                <c:pt idx="517">
                  <c:v>44403</c:v>
                </c:pt>
                <c:pt idx="518">
                  <c:v>44404</c:v>
                </c:pt>
                <c:pt idx="519">
                  <c:v>44405</c:v>
                </c:pt>
                <c:pt idx="520">
                  <c:v>44406</c:v>
                </c:pt>
                <c:pt idx="521">
                  <c:v>44407</c:v>
                </c:pt>
                <c:pt idx="522">
                  <c:v>44408</c:v>
                </c:pt>
              </c:numCache>
            </c:numRef>
          </c:cat>
          <c:val>
            <c:numRef>
              <c:f>casos_diagnostico_ccaa!$K$2:$K$524</c:f>
              <c:numCache>
                <c:formatCode>0.00</c:formatCode>
                <c:ptCount val="523"/>
                <c:pt idx="0">
                  <c:v>0</c:v>
                </c:pt>
                <c:pt idx="1">
                  <c:v>0</c:v>
                </c:pt>
                <c:pt idx="2">
                  <c:v>1.0833333333333333</c:v>
                </c:pt>
                <c:pt idx="3">
                  <c:v>1.5</c:v>
                </c:pt>
                <c:pt idx="4">
                  <c:v>1.1384615384615384</c:v>
                </c:pt>
                <c:pt idx="5">
                  <c:v>1.4414414414414414</c:v>
                </c:pt>
                <c:pt idx="6">
                  <c:v>1.486607142857143</c:v>
                </c:pt>
                <c:pt idx="7">
                  <c:v>1.277027027027027</c:v>
                </c:pt>
                <c:pt idx="8">
                  <c:v>1.2620027434842251</c:v>
                </c:pt>
                <c:pt idx="9">
                  <c:v>1.3930434782608696</c:v>
                </c:pt>
                <c:pt idx="10">
                  <c:v>1.4504596527068436</c:v>
                </c:pt>
                <c:pt idx="11">
                  <c:v>1.3136737089201878</c:v>
                </c:pt>
                <c:pt idx="12">
                  <c:v>1.2496692496692499</c:v>
                </c:pt>
                <c:pt idx="13">
                  <c:v>1.3861161524500907</c:v>
                </c:pt>
                <c:pt idx="14">
                  <c:v>1.4583586626139817</c:v>
                </c:pt>
                <c:pt idx="15">
                  <c:v>1.3438932888703625</c:v>
                </c:pt>
                <c:pt idx="16">
                  <c:v>1.2620967741935485</c:v>
                </c:pt>
                <c:pt idx="17">
                  <c:v>1.2494470385844187</c:v>
                </c:pt>
                <c:pt idx="18">
                  <c:v>1.1854838709677418</c:v>
                </c:pt>
                <c:pt idx="19">
                  <c:v>1.1365521818483491</c:v>
                </c:pt>
                <c:pt idx="20">
                  <c:v>1.1852554744525547</c:v>
                </c:pt>
                <c:pt idx="21">
                  <c:v>1.243626062322946</c:v>
                </c:pt>
                <c:pt idx="22">
                  <c:v>1.1749034366643558</c:v>
                </c:pt>
                <c:pt idx="23">
                  <c:v>1.1693500800809238</c:v>
                </c:pt>
                <c:pt idx="24">
                  <c:v>1.1603950403690888</c:v>
                </c:pt>
                <c:pt idx="25">
                  <c:v>1.092874448655029</c:v>
                </c:pt>
                <c:pt idx="26">
                  <c:v>1.0727035015916324</c:v>
                </c:pt>
                <c:pt idx="27">
                  <c:v>1.1192305654178369</c:v>
                </c:pt>
                <c:pt idx="28">
                  <c:v>1.1052033521140099</c:v>
                </c:pt>
                <c:pt idx="29">
                  <c:v>1.0974167844750031</c:v>
                </c:pt>
                <c:pt idx="30">
                  <c:v>1.1039544052777452</c:v>
                </c:pt>
                <c:pt idx="31">
                  <c:v>1.052157001414427</c:v>
                </c:pt>
                <c:pt idx="32">
                  <c:v>1.0045034447991936</c:v>
                </c:pt>
                <c:pt idx="33">
                  <c:v>1.0018735989829035</c:v>
                </c:pt>
                <c:pt idx="34">
                  <c:v>1.0452496243112372</c:v>
                </c:pt>
                <c:pt idx="35">
                  <c:v>0.9972843450479234</c:v>
                </c:pt>
                <c:pt idx="36">
                  <c:v>1.002658978055422</c:v>
                </c:pt>
                <c:pt idx="37">
                  <c:v>0.99421688286791499</c:v>
                </c:pt>
                <c:pt idx="38">
                  <c:v>0.98274255230259977</c:v>
                </c:pt>
                <c:pt idx="39">
                  <c:v>0.97419882275997394</c:v>
                </c:pt>
                <c:pt idx="40">
                  <c:v>0.96693632305058563</c:v>
                </c:pt>
                <c:pt idx="41">
                  <c:v>0.9639658404499063</c:v>
                </c:pt>
                <c:pt idx="42">
                  <c:v>0.95019446845289546</c:v>
                </c:pt>
                <c:pt idx="43">
                  <c:v>0.94330111805950345</c:v>
                </c:pt>
                <c:pt idx="44">
                  <c:v>0.90357185905420068</c:v>
                </c:pt>
                <c:pt idx="45">
                  <c:v>0.93356752189959535</c:v>
                </c:pt>
                <c:pt idx="46">
                  <c:v>0.9779947606572994</c:v>
                </c:pt>
                <c:pt idx="47">
                  <c:v>0.975795061608143</c:v>
                </c:pt>
                <c:pt idx="48">
                  <c:v>0.92748053503693362</c:v>
                </c:pt>
                <c:pt idx="49">
                  <c:v>0.96895011569714251</c:v>
                </c:pt>
                <c:pt idx="50">
                  <c:v>0.95784738420526483</c:v>
                </c:pt>
                <c:pt idx="51">
                  <c:v>0.94845480373398272</c:v>
                </c:pt>
                <c:pt idx="52">
                  <c:v>0.94999388678322538</c:v>
                </c:pt>
                <c:pt idx="53">
                  <c:v>0.9781209781209782</c:v>
                </c:pt>
                <c:pt idx="54">
                  <c:v>0.97947368421052616</c:v>
                </c:pt>
                <c:pt idx="55">
                  <c:v>0.94109349811929088</c:v>
                </c:pt>
                <c:pt idx="56">
                  <c:v>0.95268003711369631</c:v>
                </c:pt>
                <c:pt idx="57">
                  <c:v>0.95437518729397663</c:v>
                </c:pt>
                <c:pt idx="58">
                  <c:v>0.97299631054242874</c:v>
                </c:pt>
                <c:pt idx="59">
                  <c:v>0.99588543767648241</c:v>
                </c:pt>
                <c:pt idx="60">
                  <c:v>0.98266364225534675</c:v>
                </c:pt>
                <c:pt idx="61">
                  <c:v>0.98458367683429515</c:v>
                </c:pt>
                <c:pt idx="62">
                  <c:v>0.98090931926651603</c:v>
                </c:pt>
                <c:pt idx="63">
                  <c:v>0.96423388817755018</c:v>
                </c:pt>
                <c:pt idx="64">
                  <c:v>0.97724858356940503</c:v>
                </c:pt>
                <c:pt idx="65">
                  <c:v>0.96738835039405746</c:v>
                </c:pt>
                <c:pt idx="66">
                  <c:v>0.92742766176608293</c:v>
                </c:pt>
                <c:pt idx="67">
                  <c:v>0.95850161550888524</c:v>
                </c:pt>
                <c:pt idx="68">
                  <c:v>0.99283682713578425</c:v>
                </c:pt>
                <c:pt idx="69">
                  <c:v>0.98981432360742716</c:v>
                </c:pt>
                <c:pt idx="70">
                  <c:v>0.98456426197877578</c:v>
                </c:pt>
                <c:pt idx="71">
                  <c:v>0.97147523135547098</c:v>
                </c:pt>
                <c:pt idx="72">
                  <c:v>0.9843102095707722</c:v>
                </c:pt>
                <c:pt idx="73">
                  <c:v>0.96322441079357857</c:v>
                </c:pt>
                <c:pt idx="74">
                  <c:v>0.97340425531914876</c:v>
                </c:pt>
                <c:pt idx="75">
                  <c:v>0.98967820279295693</c:v>
                </c:pt>
                <c:pt idx="76">
                  <c:v>0.96073619631901852</c:v>
                </c:pt>
                <c:pt idx="77">
                  <c:v>0.9591315453384418</c:v>
                </c:pt>
                <c:pt idx="78">
                  <c:v>0.96790945406125151</c:v>
                </c:pt>
                <c:pt idx="79">
                  <c:v>1.0013757050488377</c:v>
                </c:pt>
                <c:pt idx="80">
                  <c:v>1.0160736364885288</c:v>
                </c:pt>
                <c:pt idx="81">
                  <c:v>0.98742563547863693</c:v>
                </c:pt>
                <c:pt idx="82">
                  <c:v>0.99068875804463929</c:v>
                </c:pt>
                <c:pt idx="83">
                  <c:v>0.96309606081548027</c:v>
                </c:pt>
                <c:pt idx="84">
                  <c:v>0.9701492537313432</c:v>
                </c:pt>
                <c:pt idx="85">
                  <c:v>0.98446745562130178</c:v>
                </c:pt>
                <c:pt idx="86">
                  <c:v>0.9734034560480842</c:v>
                </c:pt>
                <c:pt idx="87">
                  <c:v>0.98873108984254399</c:v>
                </c:pt>
                <c:pt idx="88">
                  <c:v>0.99703356752537087</c:v>
                </c:pt>
                <c:pt idx="89">
                  <c:v>0.99561540870654552</c:v>
                </c:pt>
                <c:pt idx="90">
                  <c:v>0.95879207297892421</c:v>
                </c:pt>
                <c:pt idx="91">
                  <c:v>1.0003280839895012</c:v>
                </c:pt>
                <c:pt idx="92">
                  <c:v>0.99065267300754345</c:v>
                </c:pt>
                <c:pt idx="93">
                  <c:v>0.97864591954974345</c:v>
                </c:pt>
                <c:pt idx="94">
                  <c:v>1.0245263870094723</c:v>
                </c:pt>
                <c:pt idx="95">
                  <c:v>1.0158494304110945</c:v>
                </c:pt>
                <c:pt idx="96">
                  <c:v>1.0042255810173899</c:v>
                </c:pt>
                <c:pt idx="97">
                  <c:v>0.99174623725521938</c:v>
                </c:pt>
                <c:pt idx="98">
                  <c:v>1.0053851174934725</c:v>
                </c:pt>
                <c:pt idx="99">
                  <c:v>0.99788995292971927</c:v>
                </c:pt>
                <c:pt idx="100">
                  <c:v>1.0126870527000651</c:v>
                </c:pt>
                <c:pt idx="101">
                  <c:v>1.0001606167683905</c:v>
                </c:pt>
                <c:pt idx="102">
                  <c:v>1.0125260960334028</c:v>
                </c:pt>
                <c:pt idx="103">
                  <c:v>0.99698651863600318</c:v>
                </c:pt>
                <c:pt idx="104">
                  <c:v>0.99872733057588292</c:v>
                </c:pt>
                <c:pt idx="105">
                  <c:v>0.97037273016884362</c:v>
                </c:pt>
                <c:pt idx="106">
                  <c:v>0.97324359816152328</c:v>
                </c:pt>
                <c:pt idx="107">
                  <c:v>0.9821217743295666</c:v>
                </c:pt>
                <c:pt idx="108">
                  <c:v>0.99673707710801984</c:v>
                </c:pt>
                <c:pt idx="109">
                  <c:v>0.99345279117849761</c:v>
                </c:pt>
                <c:pt idx="110">
                  <c:v>0.98317724592438438</c:v>
                </c:pt>
                <c:pt idx="111">
                  <c:v>0.99788322455459511</c:v>
                </c:pt>
                <c:pt idx="112">
                  <c:v>0.96765069824995587</c:v>
                </c:pt>
                <c:pt idx="113">
                  <c:v>0.96382900986481546</c:v>
                </c:pt>
                <c:pt idx="114">
                  <c:v>0.99184988627748294</c:v>
                </c:pt>
                <c:pt idx="115">
                  <c:v>0.99560481559335001</c:v>
                </c:pt>
                <c:pt idx="116">
                  <c:v>0.98368522072936648</c:v>
                </c:pt>
                <c:pt idx="117">
                  <c:v>1.0009756097560976</c:v>
                </c:pt>
                <c:pt idx="118">
                  <c:v>0.96959064327485378</c:v>
                </c:pt>
                <c:pt idx="119">
                  <c:v>0.99457177322074786</c:v>
                </c:pt>
                <c:pt idx="120">
                  <c:v>1.0002021427127554</c:v>
                </c:pt>
                <c:pt idx="121">
                  <c:v>0.98625707356507675</c:v>
                </c:pt>
                <c:pt idx="122">
                  <c:v>0.9807377049180328</c:v>
                </c:pt>
                <c:pt idx="123">
                  <c:v>0.99853740075219388</c:v>
                </c:pt>
                <c:pt idx="124">
                  <c:v>1.0023017367650138</c:v>
                </c:pt>
                <c:pt idx="125">
                  <c:v>0.9580375782881001</c:v>
                </c:pt>
                <c:pt idx="126">
                  <c:v>0.99651340161255186</c:v>
                </c:pt>
                <c:pt idx="127">
                  <c:v>0.98010059042204245</c:v>
                </c:pt>
                <c:pt idx="128">
                  <c:v>0.96318607764390884</c:v>
                </c:pt>
                <c:pt idx="129">
                  <c:v>0.9689599258744499</c:v>
                </c:pt>
                <c:pt idx="130">
                  <c:v>1.0014343772412144</c:v>
                </c:pt>
                <c:pt idx="131">
                  <c:v>0.995703031749821</c:v>
                </c:pt>
                <c:pt idx="132">
                  <c:v>0.99208822824262755</c:v>
                </c:pt>
                <c:pt idx="133">
                  <c:v>0.98864185596906728</c:v>
                </c:pt>
                <c:pt idx="134">
                  <c:v>0.96993400146663411</c:v>
                </c:pt>
                <c:pt idx="135">
                  <c:v>0.97404233870967727</c:v>
                </c:pt>
                <c:pt idx="136">
                  <c:v>1.0041397153945668</c:v>
                </c:pt>
                <c:pt idx="137">
                  <c:v>0.99561968564802883</c:v>
                </c:pt>
                <c:pt idx="138">
                  <c:v>1.0025879917184266</c:v>
                </c:pt>
                <c:pt idx="139">
                  <c:v>0.99948373773877119</c:v>
                </c:pt>
                <c:pt idx="140">
                  <c:v>1.0105888429752066</c:v>
                </c:pt>
                <c:pt idx="141">
                  <c:v>1.0135445949399438</c:v>
                </c:pt>
                <c:pt idx="142">
                  <c:v>0.99974785678265266</c:v>
                </c:pt>
                <c:pt idx="143">
                  <c:v>1.0264817150063053</c:v>
                </c:pt>
                <c:pt idx="144">
                  <c:v>0.99877149877149862</c:v>
                </c:pt>
                <c:pt idx="145">
                  <c:v>1.0049200492004922</c:v>
                </c:pt>
                <c:pt idx="146">
                  <c:v>1.0232558139534884</c:v>
                </c:pt>
                <c:pt idx="147">
                  <c:v>1.0294258373205742</c:v>
                </c:pt>
                <c:pt idx="148">
                  <c:v>1.0327678363932142</c:v>
                </c:pt>
                <c:pt idx="149">
                  <c:v>1.0445544554455444</c:v>
                </c:pt>
                <c:pt idx="150">
                  <c:v>1.0669969840585956</c:v>
                </c:pt>
                <c:pt idx="151">
                  <c:v>1.02463153644256</c:v>
                </c:pt>
                <c:pt idx="152">
                  <c:v>1.0151724137931035</c:v>
                </c:pt>
                <c:pt idx="153">
                  <c:v>1.0380434782608696</c:v>
                </c:pt>
                <c:pt idx="154">
                  <c:v>1.0736724008975318</c:v>
                </c:pt>
                <c:pt idx="155">
                  <c:v>1.0740160222918842</c:v>
                </c:pt>
                <c:pt idx="156">
                  <c:v>1.1075077022863629</c:v>
                </c:pt>
                <c:pt idx="157">
                  <c:v>1.1303074670571012</c:v>
                </c:pt>
                <c:pt idx="158">
                  <c:v>1.0329015544041451</c:v>
                </c:pt>
                <c:pt idx="159">
                  <c:v>1.0178078755956859</c:v>
                </c:pt>
                <c:pt idx="160">
                  <c:v>1.0515032035485461</c:v>
                </c:pt>
                <c:pt idx="161">
                  <c:v>1.1196390906960394</c:v>
                </c:pt>
                <c:pt idx="162">
                  <c:v>1.0960753532182104</c:v>
                </c:pt>
                <c:pt idx="163">
                  <c:v>1.0981571660460232</c:v>
                </c:pt>
                <c:pt idx="164">
                  <c:v>1.1152943222328493</c:v>
                </c:pt>
                <c:pt idx="165">
                  <c:v>1.0287674436735013</c:v>
                </c:pt>
                <c:pt idx="166">
                  <c:v>1.0179599878751138</c:v>
                </c:pt>
                <c:pt idx="167">
                  <c:v>1.0355095659941933</c:v>
                </c:pt>
                <c:pt idx="168">
                  <c:v>1.1197699496764919</c:v>
                </c:pt>
                <c:pt idx="169">
                  <c:v>1.0914869029275809</c:v>
                </c:pt>
                <c:pt idx="170">
                  <c:v>1.0888183048055997</c:v>
                </c:pt>
                <c:pt idx="171">
                  <c:v>1.1055588568958996</c:v>
                </c:pt>
                <c:pt idx="172">
                  <c:v>1.0254092352797459</c:v>
                </c:pt>
                <c:pt idx="173">
                  <c:v>1.0142006194901121</c:v>
                </c:pt>
                <c:pt idx="174">
                  <c:v>1.0274867264953249</c:v>
                </c:pt>
                <c:pt idx="175">
                  <c:v>1.0939729284799706</c:v>
                </c:pt>
                <c:pt idx="176">
                  <c:v>1.0841031643188563</c:v>
                </c:pt>
                <c:pt idx="177">
                  <c:v>1.0666666666666667</c:v>
                </c:pt>
                <c:pt idx="178">
                  <c:v>1.0921052631578947</c:v>
                </c:pt>
                <c:pt idx="179">
                  <c:v>1.0230703031907851</c:v>
                </c:pt>
                <c:pt idx="180">
                  <c:v>1.0093500275000811</c:v>
                </c:pt>
                <c:pt idx="181">
                  <c:v>1.017565228540291</c:v>
                </c:pt>
                <c:pt idx="182">
                  <c:v>1.0540225540225541</c:v>
                </c:pt>
                <c:pt idx="183">
                  <c:v>1.042766205433191</c:v>
                </c:pt>
                <c:pt idx="184">
                  <c:v>1.0299208987733577</c:v>
                </c:pt>
                <c:pt idx="185">
                  <c:v>1.0379563668744436</c:v>
                </c:pt>
                <c:pt idx="186">
                  <c:v>1.0071581769436997</c:v>
                </c:pt>
                <c:pt idx="187">
                  <c:v>1.0117390262730588</c:v>
                </c:pt>
                <c:pt idx="188">
                  <c:v>1.0081298673963377</c:v>
                </c:pt>
                <c:pt idx="189">
                  <c:v>1.0173291228436463</c:v>
                </c:pt>
                <c:pt idx="190">
                  <c:v>1.011056668633437</c:v>
                </c:pt>
                <c:pt idx="191">
                  <c:v>1.0129402212524103</c:v>
                </c:pt>
                <c:pt idx="192">
                  <c:v>1.0130504483743299</c:v>
                </c:pt>
                <c:pt idx="193">
                  <c:v>1.008530524441807</c:v>
                </c:pt>
                <c:pt idx="194">
                  <c:v>1.0094635677159949</c:v>
                </c:pt>
                <c:pt idx="195">
                  <c:v>1.0102734735512702</c:v>
                </c:pt>
                <c:pt idx="196">
                  <c:v>1.016924297425295</c:v>
                </c:pt>
                <c:pt idx="197">
                  <c:v>1.0293846481170659</c:v>
                </c:pt>
                <c:pt idx="198">
                  <c:v>1.025560352746647</c:v>
                </c:pt>
                <c:pt idx="199">
                  <c:v>1.0345298609400542</c:v>
                </c:pt>
                <c:pt idx="200">
                  <c:v>1.0186584125197515</c:v>
                </c:pt>
                <c:pt idx="201">
                  <c:v>1.0101782792545846</c:v>
                </c:pt>
                <c:pt idx="202">
                  <c:v>1.0159023979806479</c:v>
                </c:pt>
                <c:pt idx="203">
                  <c:v>1.0366282921981116</c:v>
                </c:pt>
                <c:pt idx="204">
                  <c:v>1.0342754419254969</c:v>
                </c:pt>
                <c:pt idx="205">
                  <c:v>1.0308607404260248</c:v>
                </c:pt>
                <c:pt idx="206">
                  <c:v>1.0384420839656043</c:v>
                </c:pt>
                <c:pt idx="207">
                  <c:v>1.0016777615413759</c:v>
                </c:pt>
                <c:pt idx="208">
                  <c:v>1.0003782148260212</c:v>
                </c:pt>
                <c:pt idx="209">
                  <c:v>1.0068412998469709</c:v>
                </c:pt>
                <c:pt idx="210">
                  <c:v>1.0039338399642377</c:v>
                </c:pt>
                <c:pt idx="211">
                  <c:v>0.99681182652061628</c:v>
                </c:pt>
                <c:pt idx="212">
                  <c:v>0.99539005824965165</c:v>
                </c:pt>
                <c:pt idx="213">
                  <c:v>0.98475981905650889</c:v>
                </c:pt>
                <c:pt idx="214">
                  <c:v>0.988315499735686</c:v>
                </c:pt>
                <c:pt idx="215">
                  <c:v>0.98980043527979633</c:v>
                </c:pt>
                <c:pt idx="216">
                  <c:v>0.98922947917637194</c:v>
                </c:pt>
                <c:pt idx="217">
                  <c:v>0.96641362292086563</c:v>
                </c:pt>
                <c:pt idx="218">
                  <c:v>0.9614844846405739</c:v>
                </c:pt>
                <c:pt idx="219">
                  <c:v>0.95343415504378848</c:v>
                </c:pt>
                <c:pt idx="220">
                  <c:v>0.92681422891284482</c:v>
                </c:pt>
                <c:pt idx="221">
                  <c:v>0.98162380417077699</c:v>
                </c:pt>
                <c:pt idx="222">
                  <c:v>0.98525287463774891</c:v>
                </c:pt>
                <c:pt idx="223">
                  <c:v>0.99786512322983134</c:v>
                </c:pt>
                <c:pt idx="224">
                  <c:v>0.95300354196876413</c:v>
                </c:pt>
                <c:pt idx="225">
                  <c:v>0.9549513594412572</c:v>
                </c:pt>
                <c:pt idx="226">
                  <c:v>0.95844216905234569</c:v>
                </c:pt>
                <c:pt idx="227">
                  <c:v>0.93374758128253343</c:v>
                </c:pt>
                <c:pt idx="228">
                  <c:v>0.97738018796334136</c:v>
                </c:pt>
                <c:pt idx="229">
                  <c:v>0.98957804521157455</c:v>
                </c:pt>
                <c:pt idx="230">
                  <c:v>0.96215824732935007</c:v>
                </c:pt>
                <c:pt idx="231">
                  <c:v>0.95195082172876677</c:v>
                </c:pt>
                <c:pt idx="232">
                  <c:v>0.97571823932525026</c:v>
                </c:pt>
                <c:pt idx="233">
                  <c:v>0.98362316393719407</c:v>
                </c:pt>
                <c:pt idx="234">
                  <c:v>0.96587710264332305</c:v>
                </c:pt>
                <c:pt idx="235">
                  <c:v>0.98944412851862384</c:v>
                </c:pt>
                <c:pt idx="236">
                  <c:v>1.001616437372032</c:v>
                </c:pt>
                <c:pt idx="237">
                  <c:v>1.0055946062257926</c:v>
                </c:pt>
                <c:pt idx="238">
                  <c:v>0.98074179743223966</c:v>
                </c:pt>
                <c:pt idx="239">
                  <c:v>0.98312727272727274</c:v>
                </c:pt>
                <c:pt idx="240">
                  <c:v>0.98013759431868619</c:v>
                </c:pt>
                <c:pt idx="241">
                  <c:v>0.98079172798973546</c:v>
                </c:pt>
                <c:pt idx="242">
                  <c:v>0.99757599076567915</c:v>
                </c:pt>
                <c:pt idx="243">
                  <c:v>0.99868862575693296</c:v>
                </c:pt>
                <c:pt idx="244">
                  <c:v>1.060402425365929</c:v>
                </c:pt>
                <c:pt idx="245">
                  <c:v>0.98412062497723718</c:v>
                </c:pt>
                <c:pt idx="246">
                  <c:v>0.97080048850893752</c:v>
                </c:pt>
                <c:pt idx="247">
                  <c:v>0.97949069838365344</c:v>
                </c:pt>
                <c:pt idx="248">
                  <c:v>0.97781583249007564</c:v>
                </c:pt>
                <c:pt idx="249">
                  <c:v>0.99486546728227987</c:v>
                </c:pt>
                <c:pt idx="250">
                  <c:v>0.99895979195839169</c:v>
                </c:pt>
                <c:pt idx="251">
                  <c:v>0.92867155272537938</c:v>
                </c:pt>
                <c:pt idx="252">
                  <c:v>0.97731585302742807</c:v>
                </c:pt>
                <c:pt idx="253">
                  <c:v>0.98186391315859145</c:v>
                </c:pt>
                <c:pt idx="254">
                  <c:v>0.98027054963821847</c:v>
                </c:pt>
                <c:pt idx="255">
                  <c:v>0.97858976710067846</c:v>
                </c:pt>
                <c:pt idx="256">
                  <c:v>0.99854766924338245</c:v>
                </c:pt>
                <c:pt idx="257">
                  <c:v>0.99516749554283579</c:v>
                </c:pt>
                <c:pt idx="258">
                  <c:v>0.94785724388289094</c:v>
                </c:pt>
                <c:pt idx="259">
                  <c:v>0.97463317582690867</c:v>
                </c:pt>
                <c:pt idx="260">
                  <c:v>0.98050523092625674</c:v>
                </c:pt>
                <c:pt idx="261">
                  <c:v>0.97267475147035865</c:v>
                </c:pt>
                <c:pt idx="262">
                  <c:v>0.96559289383561631</c:v>
                </c:pt>
                <c:pt idx="263">
                  <c:v>0.99207536713771138</c:v>
                </c:pt>
                <c:pt idx="264">
                  <c:v>0.99128588984471011</c:v>
                </c:pt>
                <c:pt idx="265">
                  <c:v>1.0384311957624253</c:v>
                </c:pt>
                <c:pt idx="266">
                  <c:v>0.9598979813327545</c:v>
                </c:pt>
                <c:pt idx="267">
                  <c:v>0.95590479959296737</c:v>
                </c:pt>
                <c:pt idx="268">
                  <c:v>0.95635460405701123</c:v>
                </c:pt>
                <c:pt idx="269">
                  <c:v>0.95108527611155769</c:v>
                </c:pt>
                <c:pt idx="270">
                  <c:v>0.9844603381014303</c:v>
                </c:pt>
                <c:pt idx="271">
                  <c:v>0.9858001453008387</c:v>
                </c:pt>
                <c:pt idx="272">
                  <c:v>1.0012059493501273</c:v>
                </c:pt>
                <c:pt idx="273">
                  <c:v>0.95476445396145615</c:v>
                </c:pt>
                <c:pt idx="274">
                  <c:v>0.9578076815250911</c:v>
                </c:pt>
                <c:pt idx="275">
                  <c:v>0.95843699692667939</c:v>
                </c:pt>
                <c:pt idx="276">
                  <c:v>0.96625438998320357</c:v>
                </c:pt>
                <c:pt idx="277">
                  <c:v>0.99225663716814161</c:v>
                </c:pt>
                <c:pt idx="278">
                  <c:v>0.98829431438127091</c:v>
                </c:pt>
                <c:pt idx="279">
                  <c:v>0.97655305777133183</c:v>
                </c:pt>
                <c:pt idx="280">
                  <c:v>0.9781353135313533</c:v>
                </c:pt>
                <c:pt idx="281">
                  <c:v>0.98861239983129467</c:v>
                </c:pt>
                <c:pt idx="282">
                  <c:v>0.99223549488054608</c:v>
                </c:pt>
                <c:pt idx="283">
                  <c:v>0.98434947114971194</c:v>
                </c:pt>
                <c:pt idx="284">
                  <c:v>0.99816545819865465</c:v>
                </c:pt>
                <c:pt idx="285">
                  <c:v>1.0048135830561877</c:v>
                </c:pt>
                <c:pt idx="286">
                  <c:v>0.9430363208779724</c:v>
                </c:pt>
                <c:pt idx="287">
                  <c:v>0.93303777593054393</c:v>
                </c:pt>
                <c:pt idx="288">
                  <c:v>1.0273213225103941</c:v>
                </c:pt>
                <c:pt idx="289">
                  <c:v>1.0549238774330314</c:v>
                </c:pt>
                <c:pt idx="290">
                  <c:v>1.0639386189258313</c:v>
                </c:pt>
                <c:pt idx="291">
                  <c:v>1.0105597527472527</c:v>
                </c:pt>
                <c:pt idx="292">
                  <c:v>1.0117237278056239</c:v>
                </c:pt>
                <c:pt idx="293">
                  <c:v>1.0304811487110588</c:v>
                </c:pt>
                <c:pt idx="294">
                  <c:v>1.036261408083442</c:v>
                </c:pt>
                <c:pt idx="295">
                  <c:v>1.0357002437681844</c:v>
                </c:pt>
                <c:pt idx="296">
                  <c:v>1.0293827347961431</c:v>
                </c:pt>
                <c:pt idx="297">
                  <c:v>1.0383537394896003</c:v>
                </c:pt>
                <c:pt idx="298">
                  <c:v>1.011294217928683</c:v>
                </c:pt>
                <c:pt idx="299">
                  <c:v>1.0072346702254689</c:v>
                </c:pt>
                <c:pt idx="300">
                  <c:v>1.0792887029288705</c:v>
                </c:pt>
                <c:pt idx="301">
                  <c:v>1.0861278025457131</c:v>
                </c:pt>
                <c:pt idx="302">
                  <c:v>1.0900654372397383</c:v>
                </c:pt>
                <c:pt idx="303">
                  <c:v>0.96878410827330275</c:v>
                </c:pt>
                <c:pt idx="304">
                  <c:v>0.92406489409643988</c:v>
                </c:pt>
                <c:pt idx="305">
                  <c:v>1.0274323335771762</c:v>
                </c:pt>
                <c:pt idx="306">
                  <c:v>1.0283018867924527</c:v>
                </c:pt>
                <c:pt idx="307">
                  <c:v>1.1134960475448619</c:v>
                </c:pt>
                <c:pt idx="308">
                  <c:v>1.1345217120945177</c:v>
                </c:pt>
                <c:pt idx="309">
                  <c:v>1.1476203526080204</c:v>
                </c:pt>
                <c:pt idx="310">
                  <c:v>0.99848762238318867</c:v>
                </c:pt>
                <c:pt idx="311">
                  <c:v>0.96655771683673475</c:v>
                </c:pt>
                <c:pt idx="312">
                  <c:v>1.034434409666378</c:v>
                </c:pt>
                <c:pt idx="313">
                  <c:v>1.0299792696539627</c:v>
                </c:pt>
                <c:pt idx="314">
                  <c:v>1.1236259482892088</c:v>
                </c:pt>
                <c:pt idx="315">
                  <c:v>1.195625215294523</c:v>
                </c:pt>
                <c:pt idx="316">
                  <c:v>0.96142210953931251</c:v>
                </c:pt>
                <c:pt idx="317">
                  <c:v>1.1102187593646988</c:v>
                </c:pt>
                <c:pt idx="318">
                  <c:v>1.1575793565104728</c:v>
                </c:pt>
                <c:pt idx="319">
                  <c:v>0.99095275847595954</c:v>
                </c:pt>
                <c:pt idx="320">
                  <c:v>0.99357616829027251</c:v>
                </c:pt>
                <c:pt idx="321">
                  <c:v>1.0278034339846063</c:v>
                </c:pt>
                <c:pt idx="322">
                  <c:v>1.010714532592917</c:v>
                </c:pt>
                <c:pt idx="323">
                  <c:v>1.016095203355827</c:v>
                </c:pt>
                <c:pt idx="324">
                  <c:v>1.1003141126318152</c:v>
                </c:pt>
                <c:pt idx="325">
                  <c:v>1.1209804041516283</c:v>
                </c:pt>
                <c:pt idx="326">
                  <c:v>1.0063666460508605</c:v>
                </c:pt>
                <c:pt idx="327">
                  <c:v>1.0024220952931819</c:v>
                </c:pt>
                <c:pt idx="328">
                  <c:v>1.0203757798694508</c:v>
                </c:pt>
                <c:pt idx="329">
                  <c:v>1.0089948398953841</c:v>
                </c:pt>
                <c:pt idx="330">
                  <c:v>1.0877804438061545</c:v>
                </c:pt>
                <c:pt idx="331">
                  <c:v>1.0228952325749892</c:v>
                </c:pt>
                <c:pt idx="332">
                  <c:v>1.0159292313988446</c:v>
                </c:pt>
                <c:pt idx="333">
                  <c:v>1.0190105820925586</c:v>
                </c:pt>
                <c:pt idx="334">
                  <c:v>1.0095332218336626</c:v>
                </c:pt>
                <c:pt idx="335">
                  <c:v>1.0181634712411707</c:v>
                </c:pt>
                <c:pt idx="336">
                  <c:v>1.0301613833705605</c:v>
                </c:pt>
                <c:pt idx="337">
                  <c:v>1.005844174492404</c:v>
                </c:pt>
                <c:pt idx="338">
                  <c:v>0.99574583505831626</c:v>
                </c:pt>
                <c:pt idx="339">
                  <c:v>0.9922295020859917</c:v>
                </c:pt>
                <c:pt idx="340">
                  <c:v>0.99618546720802204</c:v>
                </c:pt>
                <c:pt idx="341">
                  <c:v>0.99490898542316342</c:v>
                </c:pt>
                <c:pt idx="342">
                  <c:v>0.97641193107268864</c:v>
                </c:pt>
                <c:pt idx="343">
                  <c:v>0.95859710941232679</c:v>
                </c:pt>
                <c:pt idx="344">
                  <c:v>0.96659034624550244</c:v>
                </c:pt>
                <c:pt idx="345">
                  <c:v>0.96482322988172375</c:v>
                </c:pt>
                <c:pt idx="346">
                  <c:v>0.95091440501043833</c:v>
                </c:pt>
                <c:pt idx="347">
                  <c:v>0.9866692426584236</c:v>
                </c:pt>
                <c:pt idx="348">
                  <c:v>0.98899905655339371</c:v>
                </c:pt>
                <c:pt idx="349">
                  <c:v>0.95075505318670239</c:v>
                </c:pt>
                <c:pt idx="350">
                  <c:v>0.93960963974026468</c:v>
                </c:pt>
                <c:pt idx="351">
                  <c:v>0.93901235065379884</c:v>
                </c:pt>
                <c:pt idx="352">
                  <c:v>0.93374243659614642</c:v>
                </c:pt>
                <c:pt idx="353">
                  <c:v>0.92380164529619924</c:v>
                </c:pt>
                <c:pt idx="354">
                  <c:v>0.98126958857768276</c:v>
                </c:pt>
                <c:pt idx="355">
                  <c:v>0.98760424852340989</c:v>
                </c:pt>
                <c:pt idx="356">
                  <c:v>0.94671457905544154</c:v>
                </c:pt>
                <c:pt idx="357">
                  <c:v>0.92590283049560784</c:v>
                </c:pt>
                <c:pt idx="358">
                  <c:v>0.93133436795408631</c:v>
                </c:pt>
                <c:pt idx="359">
                  <c:v>0.93667861409796904</c:v>
                </c:pt>
                <c:pt idx="360">
                  <c:v>0.91940789473684215</c:v>
                </c:pt>
                <c:pt idx="361">
                  <c:v>0.98295060421306268</c:v>
                </c:pt>
                <c:pt idx="362">
                  <c:v>0.99572871787253003</c:v>
                </c:pt>
                <c:pt idx="363">
                  <c:v>0.94938266999888099</c:v>
                </c:pt>
                <c:pt idx="364">
                  <c:v>0.93855099795693853</c:v>
                </c:pt>
                <c:pt idx="365">
                  <c:v>0.94537006028131287</c:v>
                </c:pt>
                <c:pt idx="366">
                  <c:v>0.95328344329805603</c:v>
                </c:pt>
                <c:pt idx="367">
                  <c:v>0.94593088071348941</c:v>
                </c:pt>
                <c:pt idx="368">
                  <c:v>0.99430367314869361</c:v>
                </c:pt>
                <c:pt idx="369">
                  <c:v>0.99555511655472151</c:v>
                </c:pt>
                <c:pt idx="370">
                  <c:v>0.96343883321758117</c:v>
                </c:pt>
                <c:pt idx="371">
                  <c:v>0.95546058390402133</c:v>
                </c:pt>
                <c:pt idx="372">
                  <c:v>0.9701983186031472</c:v>
                </c:pt>
                <c:pt idx="373">
                  <c:v>0.97044936954951955</c:v>
                </c:pt>
                <c:pt idx="374">
                  <c:v>0.97590292484688923</c:v>
                </c:pt>
                <c:pt idx="375">
                  <c:v>0.99507331378299124</c:v>
                </c:pt>
                <c:pt idx="376">
                  <c:v>0.99269126488270654</c:v>
                </c:pt>
                <c:pt idx="377">
                  <c:v>0.98456240351502189</c:v>
                </c:pt>
                <c:pt idx="378">
                  <c:v>0.97871185622964674</c:v>
                </c:pt>
                <c:pt idx="379">
                  <c:v>0.98706020087497692</c:v>
                </c:pt>
                <c:pt idx="380">
                  <c:v>0.9965665771895873</c:v>
                </c:pt>
                <c:pt idx="381">
                  <c:v>1.0017539463793534</c:v>
                </c:pt>
                <c:pt idx="382">
                  <c:v>0.99556028014007014</c:v>
                </c:pt>
                <c:pt idx="383">
                  <c:v>0.99943470887507069</c:v>
                </c:pt>
                <c:pt idx="384">
                  <c:v>0.99811463046757143</c:v>
                </c:pt>
                <c:pt idx="385">
                  <c:v>1.0096335474121649</c:v>
                </c:pt>
                <c:pt idx="386">
                  <c:v>1.006859993763642</c:v>
                </c:pt>
                <c:pt idx="387">
                  <c:v>1.0317126045215235</c:v>
                </c:pt>
                <c:pt idx="388">
                  <c:v>0.93222068799903945</c:v>
                </c:pt>
                <c:pt idx="389">
                  <c:v>1.0071483771251932</c:v>
                </c:pt>
                <c:pt idx="390">
                  <c:v>1.0063303280260885</c:v>
                </c:pt>
                <c:pt idx="391">
                  <c:v>1.024145380607447</c:v>
                </c:pt>
                <c:pt idx="392">
                  <c:v>1.0330065764983249</c:v>
                </c:pt>
                <c:pt idx="393">
                  <c:v>1.0332732732732735</c:v>
                </c:pt>
                <c:pt idx="394">
                  <c:v>1.0347012322715647</c:v>
                </c:pt>
                <c:pt idx="395">
                  <c:v>1.028481545980563</c:v>
                </c:pt>
                <c:pt idx="396">
                  <c:v>1.0125081931396112</c:v>
                </c:pt>
                <c:pt idx="397">
                  <c:v>1.0096563629497761</c:v>
                </c:pt>
                <c:pt idx="398">
                  <c:v>1.0267151100662535</c:v>
                </c:pt>
                <c:pt idx="399">
                  <c:v>1.030391340549542</c:v>
                </c:pt>
                <c:pt idx="400">
                  <c:v>1.0564141414141415</c:v>
                </c:pt>
                <c:pt idx="401">
                  <c:v>0.94702873260983877</c:v>
                </c:pt>
                <c:pt idx="402">
                  <c:v>1.0121661870866778</c:v>
                </c:pt>
                <c:pt idx="403">
                  <c:v>1.0197506234413964</c:v>
                </c:pt>
                <c:pt idx="404">
                  <c:v>1.0142815220581043</c:v>
                </c:pt>
                <c:pt idx="405">
                  <c:v>1.0414697656476035</c:v>
                </c:pt>
                <c:pt idx="406">
                  <c:v>1.0400963052134458</c:v>
                </c:pt>
                <c:pt idx="407">
                  <c:v>1.0336093304843303</c:v>
                </c:pt>
                <c:pt idx="408">
                  <c:v>1.0224385201774409</c:v>
                </c:pt>
                <c:pt idx="409">
                  <c:v>1.028559393428812</c:v>
                </c:pt>
                <c:pt idx="410">
                  <c:v>1.0016381358014579</c:v>
                </c:pt>
                <c:pt idx="411">
                  <c:v>1.0053152342791725</c:v>
                </c:pt>
                <c:pt idx="412">
                  <c:v>1.0152920123637548</c:v>
                </c:pt>
                <c:pt idx="413">
                  <c:v>1.0196683223842333</c:v>
                </c:pt>
                <c:pt idx="414">
                  <c:v>0.99367511294441169</c:v>
                </c:pt>
                <c:pt idx="415">
                  <c:v>1.065351466751008</c:v>
                </c:pt>
                <c:pt idx="416">
                  <c:v>1.0785245110773001</c:v>
                </c:pt>
                <c:pt idx="417">
                  <c:v>0.99814196745002226</c:v>
                </c:pt>
                <c:pt idx="418">
                  <c:v>0.99793167637629709</c:v>
                </c:pt>
                <c:pt idx="419">
                  <c:v>0.99398942968669035</c:v>
                </c:pt>
                <c:pt idx="420">
                  <c:v>0.99364031277150311</c:v>
                </c:pt>
                <c:pt idx="421">
                  <c:v>0.99069669837716845</c:v>
                </c:pt>
                <c:pt idx="422">
                  <c:v>0.99802301772223401</c:v>
                </c:pt>
                <c:pt idx="423">
                  <c:v>0.99770074283692967</c:v>
                </c:pt>
                <c:pt idx="424">
                  <c:v>0.99865272114873249</c:v>
                </c:pt>
                <c:pt idx="425">
                  <c:v>0.99602371569567227</c:v>
                </c:pt>
                <c:pt idx="426">
                  <c:v>0.99707716984494754</c:v>
                </c:pt>
                <c:pt idx="427">
                  <c:v>0.99292174596932747</c:v>
                </c:pt>
                <c:pt idx="428">
                  <c:v>0.99045904590459055</c:v>
                </c:pt>
                <c:pt idx="429">
                  <c:v>0.98974918211559437</c:v>
                </c:pt>
                <c:pt idx="430">
                  <c:v>0.98339944175113858</c:v>
                </c:pt>
                <c:pt idx="431">
                  <c:v>0.988310427248282</c:v>
                </c:pt>
                <c:pt idx="432">
                  <c:v>0.99448286286513243</c:v>
                </c:pt>
                <c:pt idx="433">
                  <c:v>0.93061519170118179</c:v>
                </c:pt>
                <c:pt idx="434">
                  <c:v>0.95545302355967487</c:v>
                </c:pt>
                <c:pt idx="435">
                  <c:v>0.98521367521367531</c:v>
                </c:pt>
                <c:pt idx="436">
                  <c:v>0.97779127266417964</c:v>
                </c:pt>
                <c:pt idx="437">
                  <c:v>0.97032206547777489</c:v>
                </c:pt>
                <c:pt idx="438">
                  <c:v>0.99131349151922454</c:v>
                </c:pt>
                <c:pt idx="439">
                  <c:v>0.99331273347783977</c:v>
                </c:pt>
                <c:pt idx="440">
                  <c:v>0.9651313956727644</c:v>
                </c:pt>
                <c:pt idx="441">
                  <c:v>0.95126761918506753</c:v>
                </c:pt>
                <c:pt idx="442">
                  <c:v>0.95807626175786398</c:v>
                </c:pt>
                <c:pt idx="443">
                  <c:v>0.95603061493797836</c:v>
                </c:pt>
                <c:pt idx="444">
                  <c:v>0.95483657243816245</c:v>
                </c:pt>
                <c:pt idx="445">
                  <c:v>0.98970741297559861</c:v>
                </c:pt>
                <c:pt idx="446">
                  <c:v>0.99211264314092062</c:v>
                </c:pt>
                <c:pt idx="447">
                  <c:v>1.0418703256580886</c:v>
                </c:pt>
                <c:pt idx="448">
                  <c:v>0.98745195568618582</c:v>
                </c:pt>
                <c:pt idx="449">
                  <c:v>0.95145964510589576</c:v>
                </c:pt>
                <c:pt idx="450">
                  <c:v>0.95632294549392372</c:v>
                </c:pt>
                <c:pt idx="451">
                  <c:v>0.9550201308505285</c:v>
                </c:pt>
                <c:pt idx="452">
                  <c:v>0.99018509979579739</c:v>
                </c:pt>
                <c:pt idx="453">
                  <c:v>0.9942788717402874</c:v>
                </c:pt>
                <c:pt idx="454">
                  <c:v>0.97317007895088969</c:v>
                </c:pt>
                <c:pt idx="455">
                  <c:v>0.97676177380543161</c:v>
                </c:pt>
                <c:pt idx="456">
                  <c:v>0.97114098683747441</c:v>
                </c:pt>
                <c:pt idx="457">
                  <c:v>0.97992317170399357</c:v>
                </c:pt>
                <c:pt idx="458">
                  <c:v>0.96701183431952675</c:v>
                </c:pt>
                <c:pt idx="459">
                  <c:v>0.9941104482178369</c:v>
                </c:pt>
                <c:pt idx="460">
                  <c:v>0.99284450257751777</c:v>
                </c:pt>
                <c:pt idx="461">
                  <c:v>0.97101673899566032</c:v>
                </c:pt>
                <c:pt idx="462">
                  <c:v>0.95474860335195533</c:v>
                </c:pt>
                <c:pt idx="463">
                  <c:v>0.96706511744545687</c:v>
                </c:pt>
                <c:pt idx="464">
                  <c:v>0.96516552856772408</c:v>
                </c:pt>
                <c:pt idx="465">
                  <c:v>0.94062332079527133</c:v>
                </c:pt>
                <c:pt idx="466">
                  <c:v>0.99333523755117581</c:v>
                </c:pt>
                <c:pt idx="467">
                  <c:v>0.98629349180485004</c:v>
                </c:pt>
                <c:pt idx="468">
                  <c:v>0.9625850340136054</c:v>
                </c:pt>
                <c:pt idx="469">
                  <c:v>0.94952044422009096</c:v>
                </c:pt>
                <c:pt idx="470">
                  <c:v>0.95332270069112168</c:v>
                </c:pt>
                <c:pt idx="471">
                  <c:v>0.94222618782065581</c:v>
                </c:pt>
                <c:pt idx="472">
                  <c:v>0.94247159090909083</c:v>
                </c:pt>
                <c:pt idx="473">
                  <c:v>0.98442602361215792</c:v>
                </c:pt>
                <c:pt idx="474">
                  <c:v>0.98392447052819598</c:v>
                </c:pt>
                <c:pt idx="475">
                  <c:v>0.94774377593360992</c:v>
                </c:pt>
                <c:pt idx="476">
                  <c:v>0.95676563141332605</c:v>
                </c:pt>
                <c:pt idx="477">
                  <c:v>0.94422994422994433</c:v>
                </c:pt>
                <c:pt idx="478">
                  <c:v>0.94699379070119638</c:v>
                </c:pt>
                <c:pt idx="479">
                  <c:v>0.95746041899888057</c:v>
                </c:pt>
                <c:pt idx="480">
                  <c:v>0.98413228662101204</c:v>
                </c:pt>
                <c:pt idx="481">
                  <c:v>1.0062797012898848</c:v>
                </c:pt>
                <c:pt idx="482">
                  <c:v>0.97773654916512054</c:v>
                </c:pt>
                <c:pt idx="483">
                  <c:v>0.97446955321718132</c:v>
                </c:pt>
                <c:pt idx="484">
                  <c:v>0.99221101079837137</c:v>
                </c:pt>
                <c:pt idx="485">
                  <c:v>1.0101694915254238</c:v>
                </c:pt>
                <c:pt idx="486">
                  <c:v>1.0074178735429178</c:v>
                </c:pt>
                <c:pt idx="487">
                  <c:v>1.0085904628330995</c:v>
                </c:pt>
                <c:pt idx="488">
                  <c:v>1.0088649400312879</c:v>
                </c:pt>
                <c:pt idx="489">
                  <c:v>1.0289455547898001</c:v>
                </c:pt>
                <c:pt idx="490">
                  <c:v>1.0460482250502345</c:v>
                </c:pt>
                <c:pt idx="491">
                  <c:v>1.067392348327197</c:v>
                </c:pt>
                <c:pt idx="492">
                  <c:v>1.0739352129574085</c:v>
                </c:pt>
                <c:pt idx="493">
                  <c:v>1.0833682446585671</c:v>
                </c:pt>
                <c:pt idx="494">
                  <c:v>1.0350605826243877</c:v>
                </c:pt>
                <c:pt idx="495">
                  <c:v>1.0270236612702366</c:v>
                </c:pt>
                <c:pt idx="496">
                  <c:v>1.0871832181399297</c:v>
                </c:pt>
                <c:pt idx="497">
                  <c:v>1.1456613874637518</c:v>
                </c:pt>
                <c:pt idx="498">
                  <c:v>1.1329828660436139</c:v>
                </c:pt>
                <c:pt idx="499">
                  <c:v>1.1411754597009793</c:v>
                </c:pt>
                <c:pt idx="500">
                  <c:v>1.138844966493487</c:v>
                </c:pt>
                <c:pt idx="501">
                  <c:v>1.0589752066115703</c:v>
                </c:pt>
                <c:pt idx="502">
                  <c:v>1.0530686145969905</c:v>
                </c:pt>
                <c:pt idx="503">
                  <c:v>1.1333372858243909</c:v>
                </c:pt>
                <c:pt idx="504">
                  <c:v>1.1521238752877172</c:v>
                </c:pt>
                <c:pt idx="505">
                  <c:v>1.1487014166363967</c:v>
                </c:pt>
                <c:pt idx="506">
                  <c:v>1.1254595043282343</c:v>
                </c:pt>
                <c:pt idx="507">
                  <c:v>1.124995609876023</c:v>
                </c:pt>
                <c:pt idx="508">
                  <c:v>1.0438936063936064</c:v>
                </c:pt>
                <c:pt idx="509">
                  <c:v>1.0347209761349361</c:v>
                </c:pt>
                <c:pt idx="510">
                  <c:v>1.090985288592156</c:v>
                </c:pt>
                <c:pt idx="511">
                  <c:v>1.0882719156489258</c:v>
                </c:pt>
                <c:pt idx="512">
                  <c:v>1.0771683828720271</c:v>
                </c:pt>
                <c:pt idx="513">
                  <c:v>1.0588035887816674</c:v>
                </c:pt>
                <c:pt idx="514">
                  <c:v>1.0600627521290902</c:v>
                </c:pt>
                <c:pt idx="515">
                  <c:v>1.0112755461592671</c:v>
                </c:pt>
                <c:pt idx="516">
                  <c:v>1.004101543056247</c:v>
                </c:pt>
                <c:pt idx="517">
                  <c:v>1.0246871963673139</c:v>
                </c:pt>
                <c:pt idx="518">
                  <c:v>1.0206672343060608</c:v>
                </c:pt>
                <c:pt idx="519">
                  <c:v>1.0085886546337024</c:v>
                </c:pt>
                <c:pt idx="520">
                  <c:v>1.0028385059307856</c:v>
                </c:pt>
                <c:pt idx="521">
                  <c:v>0.99709454899902528</c:v>
                </c:pt>
                <c:pt idx="522">
                  <c:v>0.98061775045588695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F-4BA8-BA05-9A69C3BF4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13</xdr:col>
      <xdr:colOff>742950</xdr:colOff>
      <xdr:row>17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3201</xdr:colOff>
      <xdr:row>17</xdr:row>
      <xdr:rowOff>117781</xdr:rowOff>
    </xdr:from>
    <xdr:to>
      <xdr:col>13</xdr:col>
      <xdr:colOff>750795</xdr:colOff>
      <xdr:row>32</xdr:row>
      <xdr:rowOff>3481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748392</xdr:colOff>
      <xdr:row>32</xdr:row>
      <xdr:rowOff>13607</xdr:rowOff>
    </xdr:from>
    <xdr:to>
      <xdr:col>13</xdr:col>
      <xdr:colOff>750795</xdr:colOff>
      <xdr:row>46</xdr:row>
      <xdr:rowOff>148078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761381</xdr:colOff>
      <xdr:row>3</xdr:row>
      <xdr:rowOff>618</xdr:rowOff>
    </xdr:from>
    <xdr:to>
      <xdr:col>32</xdr:col>
      <xdr:colOff>750795</xdr:colOff>
      <xdr:row>20</xdr:row>
      <xdr:rowOff>17318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752476</xdr:colOff>
      <xdr:row>46</xdr:row>
      <xdr:rowOff>148318</xdr:rowOff>
    </xdr:from>
    <xdr:to>
      <xdr:col>14</xdr:col>
      <xdr:colOff>0</xdr:colOff>
      <xdr:row>61</xdr:row>
      <xdr:rowOff>92289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748393</xdr:colOff>
      <xdr:row>61</xdr:row>
      <xdr:rowOff>88446</xdr:rowOff>
    </xdr:from>
    <xdr:to>
      <xdr:col>13</xdr:col>
      <xdr:colOff>750795</xdr:colOff>
      <xdr:row>75</xdr:row>
      <xdr:rowOff>164646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K524" totalsRowShown="0">
  <autoFilter ref="A1:K524" xr:uid="{00000000-0009-0000-0100-000001000000}"/>
  <sortState xmlns:xlrd2="http://schemas.microsoft.com/office/spreadsheetml/2017/richdata2" ref="A2:J334">
    <sortCondition ref="A2:A334"/>
  </sortState>
  <tableColumns count="11">
    <tableColumn id="1" xr3:uid="{00000000-0010-0000-0000-000001000000}" name="Fecha" dataDxfId="8"/>
    <tableColumn id="2" xr3:uid="{00000000-0010-0000-0000-000002000000}" name="Positivos" dataDxfId="7"/>
    <tableColumn id="3" xr3:uid="{00000000-0010-0000-0000-000003000000}" name="media 7 dias"/>
    <tableColumn id="4" xr3:uid="{00000000-0010-0000-0000-000004000000}" name="Derivada" dataDxfId="6">
      <calculatedColumnFormula>Tabla2[[#This Row],[media 7 dias]]-C1</calculatedColumnFormula>
    </tableColumn>
    <tableColumn id="5" xr3:uid="{00000000-0010-0000-0000-000005000000}" name="Media 14 días"/>
    <tableColumn id="9" xr3:uid="{00000000-0010-0000-0000-000009000000}" name="Derivada 14" dataDxfId="5">
      <calculatedColumnFormula>Tabla2[[#This Row],[Media 14 días]]-E1</calculatedColumnFormula>
    </tableColumn>
    <tableColumn id="6" xr3:uid="{00000000-0010-0000-0000-000006000000}" name="Promedio" dataDxfId="4">
      <calculatedColumnFormula>AVERAGE(Tabla2[Positivos])</calculatedColumnFormula>
    </tableColumn>
    <tableColumn id="11" xr3:uid="{00000000-0010-0000-0000-00000B000000}" name="Linea de records" dataDxfId="3">
      <calculatedColumnFormula array="1">IF(Tabla2[[#This Row],[Fecha]]&lt;m_FechaObjetivo,NA(),m_UltimoDato14Dias)</calculatedColumnFormula>
    </tableColumn>
    <tableColumn id="7" xr3:uid="{00000000-0010-0000-0000-000007000000}" name="Día semana" dataDxfId="2">
      <calculatedColumnFormula>TEXT(Tabla2[[#This Row],[Fecha]],"DDDD")</calculatedColumnFormula>
    </tableColumn>
    <tableColumn id="8" xr3:uid="{00000000-0010-0000-0000-000008000000}" name="Suma parcial" dataDxfId="1">
      <calculatedColumnFormula>SUM(Tabla2[[#Headers],[Positivos]]:Tabla2[[#This Row],[Positivos]])</calculatedColumnFormula>
    </tableColumn>
    <tableColumn id="10" xr3:uid="{00000000-0010-0000-0000-00000A000000}" name="Reproducti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4"/>
  <sheetViews>
    <sheetView topLeftCell="A505" zoomScaleNormal="100" workbookViewId="0">
      <selection activeCell="K523" sqref="K523:K524"/>
    </sheetView>
  </sheetViews>
  <sheetFormatPr baseColWidth="10" defaultRowHeight="15" x14ac:dyDescent="0.25"/>
  <cols>
    <col min="1" max="1" width="10.85546875" style="1" customWidth="1"/>
    <col min="2" max="2" width="11.42578125" style="2" customWidth="1"/>
    <col min="7" max="8" width="8.42578125" style="3" hidden="1" customWidth="1"/>
  </cols>
  <sheetData>
    <row r="1" spans="1:1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43886</v>
      </c>
      <c r="B2" s="2">
        <v>2</v>
      </c>
      <c r="C2" s="2">
        <f>AVERAGE(B1:B2)</f>
        <v>2</v>
      </c>
      <c r="D2" s="2" t="e">
        <f>Tabla2[[#This Row],[media 7 dias]]-C1</f>
        <v>#VALUE!</v>
      </c>
      <c r="E2" s="2">
        <f>AVERAGE(B1:B2)</f>
        <v>2</v>
      </c>
      <c r="F2" s="2" t="e">
        <f>Tabla2[[#This Row],[Media 14 días]]-E1</f>
        <v>#VALUE!</v>
      </c>
      <c r="G2" s="3">
        <f>AVERAGE(Tabla2[Positivos])</f>
        <v>1596.6749521988527</v>
      </c>
      <c r="H2" s="3" t="e">
        <f t="array" aca="1" ref="H2" ca="1">IF(Tabla2[[#This Row],[Fecha]]&lt;m_FechaObjetivo,NA(),m_UltimoDato14Dias)</f>
        <v>#N/A</v>
      </c>
      <c r="I2" t="str">
        <f>TEXT(Tabla2[[#This Row],[Fecha]],"DDDD")</f>
        <v>martes</v>
      </c>
      <c r="J2" s="2">
        <f>SUM(Tabla2[[#Headers],[Positivos]]:Tabla2[[#This Row],[Positivos]])</f>
        <v>2</v>
      </c>
      <c r="K2" s="4">
        <v>0</v>
      </c>
    </row>
    <row r="3" spans="1:11" x14ac:dyDescent="0.25">
      <c r="A3" s="1">
        <v>43887</v>
      </c>
      <c r="B3" s="2">
        <v>6</v>
      </c>
      <c r="C3" s="2">
        <f>AVERAGE(B1:B3)</f>
        <v>4</v>
      </c>
      <c r="D3" s="2">
        <f>Tabla2[[#This Row],[media 7 dias]]-C2</f>
        <v>2</v>
      </c>
      <c r="E3" s="2">
        <f>AVERAGE(B1:B3)</f>
        <v>4</v>
      </c>
      <c r="F3" s="2">
        <f>Tabla2[[#This Row],[Media 14 días]]-E2</f>
        <v>2</v>
      </c>
      <c r="G3" s="3">
        <f>AVERAGE(Tabla2[Positivos])</f>
        <v>1596.6749521988527</v>
      </c>
      <c r="H3" s="3" t="e">
        <f t="array" aca="1" ref="H3" ca="1">IF(Tabla2[[#This Row],[Fecha]]&lt;m_FechaObjetivo,NA(),m_UltimoDato14Dias)</f>
        <v>#N/A</v>
      </c>
      <c r="I3" t="str">
        <f>TEXT(Tabla2[[#This Row],[Fecha]],"DDDD")</f>
        <v>miércoles</v>
      </c>
      <c r="J3" s="2">
        <f>SUM(Tabla2[[#Headers],[Positivos]]:Tabla2[[#This Row],[Positivos]])</f>
        <v>8</v>
      </c>
      <c r="K3" s="4">
        <v>0</v>
      </c>
    </row>
    <row r="4" spans="1:11" x14ac:dyDescent="0.25">
      <c r="A4" s="1">
        <v>43888</v>
      </c>
      <c r="B4" s="2">
        <v>5</v>
      </c>
      <c r="C4" s="2">
        <f>AVERAGE(B1:B4)</f>
        <v>4.333333333333333</v>
      </c>
      <c r="D4" s="2">
        <f>Tabla2[[#This Row],[media 7 dias]]-C3</f>
        <v>0.33333333333333304</v>
      </c>
      <c r="E4" s="2">
        <f>AVERAGE(B1:B4)</f>
        <v>4.333333333333333</v>
      </c>
      <c r="F4" s="2">
        <f>Tabla2[[#This Row],[Media 14 días]]-E3</f>
        <v>0.33333333333333304</v>
      </c>
      <c r="G4" s="3">
        <f>AVERAGE(Tabla2[Positivos])</f>
        <v>1596.6749521988527</v>
      </c>
      <c r="H4" s="3" t="e">
        <f t="array" aca="1" ref="H4" ca="1">IF(Tabla2[[#This Row],[Fecha]]&lt;m_FechaObjetivo,NA(),m_UltimoDato14Dias)</f>
        <v>#N/A</v>
      </c>
      <c r="I4" t="str">
        <f>TEXT(Tabla2[[#This Row],[Fecha]],"DDDD")</f>
        <v>jueves</v>
      </c>
      <c r="J4" s="2">
        <f>SUM(Tabla2[[#Headers],[Positivos]]:Tabla2[[#This Row],[Positivos]])</f>
        <v>13</v>
      </c>
      <c r="K4" s="4">
        <f>Tabla2[[#This Row],[Media 14 días]]/E3</f>
        <v>1.0833333333333333</v>
      </c>
    </row>
    <row r="5" spans="1:11" x14ac:dyDescent="0.25">
      <c r="A5" s="1">
        <v>43889</v>
      </c>
      <c r="B5" s="2">
        <v>13</v>
      </c>
      <c r="C5" s="2">
        <f>AVERAGE(B1:B5)</f>
        <v>6.5</v>
      </c>
      <c r="D5" s="2">
        <f>Tabla2[[#This Row],[media 7 dias]]-C4</f>
        <v>2.166666666666667</v>
      </c>
      <c r="E5" s="2">
        <f>AVERAGE(B1:B5)</f>
        <v>6.5</v>
      </c>
      <c r="F5" s="2">
        <f>Tabla2[[#This Row],[Media 14 días]]-E4</f>
        <v>2.166666666666667</v>
      </c>
      <c r="G5" s="3">
        <f>AVERAGE(Tabla2[Positivos])</f>
        <v>1596.6749521988527</v>
      </c>
      <c r="H5" s="3" t="e">
        <f t="array" aca="1" ref="H5" ca="1">IF(Tabla2[[#This Row],[Fecha]]&lt;m_FechaObjetivo,NA(),m_UltimoDato14Dias)</f>
        <v>#N/A</v>
      </c>
      <c r="I5" t="str">
        <f>TEXT(Tabla2[[#This Row],[Fecha]],"DDDD")</f>
        <v>viernes</v>
      </c>
      <c r="J5" s="2">
        <f>SUM(Tabla2[[#Headers],[Positivos]]:Tabla2[[#This Row],[Positivos]])</f>
        <v>26</v>
      </c>
      <c r="K5" s="4">
        <f>Tabla2[[#This Row],[Media 14 días]]/E4</f>
        <v>1.5</v>
      </c>
    </row>
    <row r="6" spans="1:11" x14ac:dyDescent="0.25">
      <c r="A6" s="1">
        <v>43890</v>
      </c>
      <c r="B6" s="2">
        <v>11</v>
      </c>
      <c r="C6" s="2">
        <f>AVERAGE(B1:B6)</f>
        <v>7.4</v>
      </c>
      <c r="D6" s="2">
        <f>Tabla2[[#This Row],[media 7 dias]]-C5</f>
        <v>0.90000000000000036</v>
      </c>
      <c r="E6" s="2">
        <f>AVERAGE(B1:B6)</f>
        <v>7.4</v>
      </c>
      <c r="F6" s="2">
        <f>Tabla2[[#This Row],[Media 14 días]]-E5</f>
        <v>0.90000000000000036</v>
      </c>
      <c r="G6" s="3">
        <f>AVERAGE(Tabla2[Positivos])</f>
        <v>1596.6749521988527</v>
      </c>
      <c r="H6" s="3" t="e">
        <f t="array" aca="1" ref="H6" ca="1">IF(Tabla2[[#This Row],[Fecha]]&lt;m_FechaObjetivo,NA(),m_UltimoDato14Dias)</f>
        <v>#N/A</v>
      </c>
      <c r="I6" t="str">
        <f>TEXT(Tabla2[[#This Row],[Fecha]],"DDDD")</f>
        <v>sábado</v>
      </c>
      <c r="J6" s="2">
        <f>SUM(Tabla2[[#Headers],[Positivos]]:Tabla2[[#This Row],[Positivos]])</f>
        <v>37</v>
      </c>
      <c r="K6" s="4">
        <f>Tabla2[[#This Row],[Media 14 días]]/E5</f>
        <v>1.1384615384615384</v>
      </c>
    </row>
    <row r="7" spans="1:11" x14ac:dyDescent="0.25">
      <c r="A7" s="1">
        <v>43891</v>
      </c>
      <c r="B7" s="2">
        <v>27</v>
      </c>
      <c r="C7" s="2">
        <f>AVERAGE(B1:B7)</f>
        <v>10.666666666666666</v>
      </c>
      <c r="D7" s="2">
        <f>Tabla2[[#This Row],[media 7 dias]]-C6</f>
        <v>3.2666666666666657</v>
      </c>
      <c r="E7" s="2">
        <f>AVERAGE(B1:B7)</f>
        <v>10.666666666666666</v>
      </c>
      <c r="F7" s="2">
        <f>Tabla2[[#This Row],[Media 14 días]]-E6</f>
        <v>3.2666666666666657</v>
      </c>
      <c r="G7" s="3">
        <f>AVERAGE(Tabla2[Positivos])</f>
        <v>1596.6749521988527</v>
      </c>
      <c r="H7" s="3" t="e">
        <f t="array" aca="1" ref="H7" ca="1">IF(Tabla2[[#This Row],[Fecha]]&lt;m_FechaObjetivo,NA(),m_UltimoDato14Dias)</f>
        <v>#N/A</v>
      </c>
      <c r="I7" t="str">
        <f>TEXT(Tabla2[[#This Row],[Fecha]],"DDDD")</f>
        <v>domingo</v>
      </c>
      <c r="J7" s="2">
        <f>SUM(Tabla2[[#Headers],[Positivos]]:Tabla2[[#This Row],[Positivos]])</f>
        <v>64</v>
      </c>
      <c r="K7" s="4">
        <f>Tabla2[[#This Row],[Media 14 días]]/E6</f>
        <v>1.4414414414414414</v>
      </c>
    </row>
    <row r="8" spans="1:11" x14ac:dyDescent="0.25">
      <c r="A8" s="1">
        <v>43892</v>
      </c>
      <c r="B8" s="2">
        <v>47</v>
      </c>
      <c r="C8" s="2">
        <f>AVERAGE(B2:Tabla2[[#This Row],[Positivos]])</f>
        <v>15.857142857142858</v>
      </c>
      <c r="D8" s="2">
        <f>Tabla2[[#This Row],[media 7 dias]]-C7</f>
        <v>5.1904761904761916</v>
      </c>
      <c r="E8" s="2">
        <f>AVERAGE(B1:B8)</f>
        <v>15.857142857142858</v>
      </c>
      <c r="F8" s="2">
        <f>Tabla2[[#This Row],[Media 14 días]]-E7</f>
        <v>5.1904761904761916</v>
      </c>
      <c r="G8" s="3">
        <f>AVERAGE(Tabla2[Positivos])</f>
        <v>1596.6749521988527</v>
      </c>
      <c r="H8" s="3" t="e">
        <f t="array" aca="1" ref="H8" ca="1">IF(Tabla2[[#This Row],[Fecha]]&lt;m_FechaObjetivo,NA(),m_UltimoDato14Dias)</f>
        <v>#N/A</v>
      </c>
      <c r="I8" t="str">
        <f>TEXT(Tabla2[[#This Row],[Fecha]],"DDDD")</f>
        <v>lunes</v>
      </c>
      <c r="J8" s="2">
        <f>SUM(Tabla2[[#Headers],[Positivos]]:Tabla2[[#This Row],[Positivos]])</f>
        <v>111</v>
      </c>
      <c r="K8" s="4">
        <f>Tabla2[[#This Row],[Media 14 días]]/E7</f>
        <v>1.486607142857143</v>
      </c>
    </row>
    <row r="9" spans="1:11" x14ac:dyDescent="0.25">
      <c r="A9" s="1">
        <v>43893</v>
      </c>
      <c r="B9" s="2">
        <v>51</v>
      </c>
      <c r="C9" s="2">
        <f>AVERAGE(B3:Tabla2[[#This Row],[Positivos]])</f>
        <v>22.857142857142858</v>
      </c>
      <c r="D9" s="2">
        <f>Tabla2[[#This Row],[media 7 dias]]-C8</f>
        <v>7</v>
      </c>
      <c r="E9" s="2">
        <f>AVERAGE(B1:B9)</f>
        <v>20.25</v>
      </c>
      <c r="F9" s="2">
        <f>Tabla2[[#This Row],[Media 14 días]]-E8</f>
        <v>4.3928571428571423</v>
      </c>
      <c r="G9" s="3">
        <f>AVERAGE(Tabla2[Positivos])</f>
        <v>1596.6749521988527</v>
      </c>
      <c r="H9" s="3" t="e">
        <f t="array" aca="1" ref="H9" ca="1">IF(Tabla2[[#This Row],[Fecha]]&lt;m_FechaObjetivo,NA(),m_UltimoDato14Dias)</f>
        <v>#N/A</v>
      </c>
      <c r="I9" t="str">
        <f>TEXT(Tabla2[[#This Row],[Fecha]],"DDDD")</f>
        <v>martes</v>
      </c>
      <c r="J9" s="2">
        <f>SUM(Tabla2[[#Headers],[Positivos]]:Tabla2[[#This Row],[Positivos]])</f>
        <v>162</v>
      </c>
      <c r="K9" s="4">
        <f>Tabla2[[#This Row],[Media 14 días]]/E8</f>
        <v>1.277027027027027</v>
      </c>
    </row>
    <row r="10" spans="1:11" x14ac:dyDescent="0.25">
      <c r="A10" s="1">
        <v>43894</v>
      </c>
      <c r="B10" s="2">
        <v>68</v>
      </c>
      <c r="C10" s="2">
        <f>AVERAGE(B4:Tabla2[[#This Row],[Positivos]])</f>
        <v>31.714285714285715</v>
      </c>
      <c r="D10" s="2">
        <f>Tabla2[[#This Row],[media 7 dias]]-C9</f>
        <v>8.8571428571428577</v>
      </c>
      <c r="E10" s="2">
        <f>AVERAGE(B1:B10)</f>
        <v>25.555555555555557</v>
      </c>
      <c r="F10" s="2">
        <f>Tabla2[[#This Row],[Media 14 días]]-E9</f>
        <v>5.3055555555555571</v>
      </c>
      <c r="G10" s="3">
        <f>AVERAGE(Tabla2[Positivos])</f>
        <v>1596.6749521988527</v>
      </c>
      <c r="H10" s="3" t="e">
        <f t="array" aca="1" ref="H10" ca="1">IF(Tabla2[[#This Row],[Fecha]]&lt;m_FechaObjetivo,NA(),m_UltimoDato14Dias)</f>
        <v>#N/A</v>
      </c>
      <c r="I10" t="str">
        <f>TEXT(Tabla2[[#This Row],[Fecha]],"DDDD")</f>
        <v>miércoles</v>
      </c>
      <c r="J10" s="2">
        <f>SUM(Tabla2[[#Headers],[Positivos]]:Tabla2[[#This Row],[Positivos]])</f>
        <v>230</v>
      </c>
      <c r="K10" s="4">
        <f>Tabla2[[#This Row],[Media 14 días]]/E9</f>
        <v>1.2620027434842251</v>
      </c>
    </row>
    <row r="11" spans="1:11" x14ac:dyDescent="0.25">
      <c r="A11" s="1">
        <v>43895</v>
      </c>
      <c r="B11" s="2">
        <v>126</v>
      </c>
      <c r="C11" s="2">
        <f>AVERAGE(B5:Tabla2[[#This Row],[Positivos]])</f>
        <v>49</v>
      </c>
      <c r="D11" s="2">
        <f>Tabla2[[#This Row],[media 7 dias]]-C10</f>
        <v>17.285714285714285</v>
      </c>
      <c r="E11" s="2">
        <f>AVERAGE(B1:B11)</f>
        <v>35.6</v>
      </c>
      <c r="F11" s="2">
        <f>Tabla2[[#This Row],[Media 14 días]]-E10</f>
        <v>10.044444444444444</v>
      </c>
      <c r="G11" s="3">
        <f>AVERAGE(Tabla2[Positivos])</f>
        <v>1596.6749521988527</v>
      </c>
      <c r="H11" s="3" t="e">
        <f t="array" aca="1" ref="H11" ca="1">IF(Tabla2[[#This Row],[Fecha]]&lt;m_FechaObjetivo,NA(),m_UltimoDato14Dias)</f>
        <v>#N/A</v>
      </c>
      <c r="I11" t="str">
        <f>TEXT(Tabla2[[#This Row],[Fecha]],"DDDD")</f>
        <v>jueves</v>
      </c>
      <c r="J11" s="2">
        <f>SUM(Tabla2[[#Headers],[Positivos]]:Tabla2[[#This Row],[Positivos]])</f>
        <v>356</v>
      </c>
      <c r="K11" s="4">
        <f>Tabla2[[#This Row],[Media 14 días]]/E10</f>
        <v>1.3930434782608696</v>
      </c>
    </row>
    <row r="12" spans="1:11" x14ac:dyDescent="0.25">
      <c r="A12" s="1">
        <v>43896</v>
      </c>
      <c r="B12" s="2">
        <v>212</v>
      </c>
      <c r="C12" s="2">
        <f>AVERAGE(B6:Tabla2[[#This Row],[Positivos]])</f>
        <v>77.428571428571431</v>
      </c>
      <c r="D12" s="2">
        <f>Tabla2[[#This Row],[media 7 dias]]-C11</f>
        <v>28.428571428571431</v>
      </c>
      <c r="E12" s="2">
        <f>AVERAGE(B1:B12)</f>
        <v>51.636363636363633</v>
      </c>
      <c r="F12" s="2">
        <f>Tabla2[[#This Row],[Media 14 días]]-E11</f>
        <v>16.036363636363632</v>
      </c>
      <c r="G12" s="3">
        <f>AVERAGE(Tabla2[Positivos])</f>
        <v>1596.6749521988527</v>
      </c>
      <c r="H12" s="3" t="e">
        <f t="array" aca="1" ref="H12" ca="1">IF(Tabla2[[#This Row],[Fecha]]&lt;m_FechaObjetivo,NA(),m_UltimoDato14Dias)</f>
        <v>#N/A</v>
      </c>
      <c r="I12" t="str">
        <f>TEXT(Tabla2[[#This Row],[Fecha]],"DDDD")</f>
        <v>viernes</v>
      </c>
      <c r="J12" s="2">
        <f>SUM(Tabla2[[#Headers],[Positivos]]:Tabla2[[#This Row],[Positivos]])</f>
        <v>568</v>
      </c>
      <c r="K12" s="4">
        <f>Tabla2[[#This Row],[Media 14 días]]/E11</f>
        <v>1.4504596527068436</v>
      </c>
    </row>
    <row r="13" spans="1:11" x14ac:dyDescent="0.25">
      <c r="A13" s="1">
        <v>43897</v>
      </c>
      <c r="B13" s="2">
        <v>246</v>
      </c>
      <c r="C13" s="2">
        <f>AVERAGE(B7:Tabla2[[#This Row],[Positivos]])</f>
        <v>111</v>
      </c>
      <c r="D13" s="2">
        <f>Tabla2[[#This Row],[media 7 dias]]-C12</f>
        <v>33.571428571428569</v>
      </c>
      <c r="E13" s="2">
        <f>AVERAGE(B1:B13)</f>
        <v>67.833333333333329</v>
      </c>
      <c r="F13" s="2">
        <f>Tabla2[[#This Row],[Media 14 días]]-E12</f>
        <v>16.196969696969695</v>
      </c>
      <c r="G13" s="3">
        <f>AVERAGE(Tabla2[Positivos])</f>
        <v>1596.6749521988527</v>
      </c>
      <c r="H13" s="3" t="e">
        <f t="array" aca="1" ref="H13" ca="1">IF(Tabla2[[#This Row],[Fecha]]&lt;m_FechaObjetivo,NA(),m_UltimoDato14Dias)</f>
        <v>#N/A</v>
      </c>
      <c r="I13" t="str">
        <f>TEXT(Tabla2[[#This Row],[Fecha]],"DDDD")</f>
        <v>sábado</v>
      </c>
      <c r="J13" s="2">
        <f>SUM(Tabla2[[#Headers],[Positivos]]:Tabla2[[#This Row],[Positivos]])</f>
        <v>814</v>
      </c>
      <c r="K13" s="4">
        <f>Tabla2[[#This Row],[Media 14 días]]/E12</f>
        <v>1.3136737089201878</v>
      </c>
    </row>
    <row r="14" spans="1:11" x14ac:dyDescent="0.25">
      <c r="A14" s="1">
        <v>43898</v>
      </c>
      <c r="B14" s="2">
        <v>288</v>
      </c>
      <c r="C14" s="2">
        <f>AVERAGE(B8:Tabla2[[#This Row],[Positivos]])</f>
        <v>148.28571428571428</v>
      </c>
      <c r="D14" s="2">
        <f>Tabla2[[#This Row],[media 7 dias]]-C13</f>
        <v>37.285714285714278</v>
      </c>
      <c r="E14" s="2">
        <f>AVERAGE(B1:B14)</f>
        <v>84.769230769230774</v>
      </c>
      <c r="F14" s="2">
        <f>Tabla2[[#This Row],[Media 14 días]]-E13</f>
        <v>16.935897435897445</v>
      </c>
      <c r="G14" s="3">
        <f>AVERAGE(Tabla2[Positivos])</f>
        <v>1596.6749521988527</v>
      </c>
      <c r="H14" s="3" t="e">
        <f t="array" aca="1" ref="H14" ca="1">IF(Tabla2[[#This Row],[Fecha]]&lt;m_FechaObjetivo,NA(),m_UltimoDato14Dias)</f>
        <v>#N/A</v>
      </c>
      <c r="I14" t="str">
        <f>TEXT(Tabla2[[#This Row],[Fecha]],"DDDD")</f>
        <v>domingo</v>
      </c>
      <c r="J14" s="2">
        <f>SUM(Tabla2[[#Headers],[Positivos]]:Tabla2[[#This Row],[Positivos]])</f>
        <v>1102</v>
      </c>
      <c r="K14" s="4">
        <f>Tabla2[[#This Row],[Media 14 días]]/E13</f>
        <v>1.2496692496692499</v>
      </c>
    </row>
    <row r="15" spans="1:11" x14ac:dyDescent="0.25">
      <c r="A15" s="1">
        <v>43899</v>
      </c>
      <c r="B15" s="2">
        <v>543</v>
      </c>
      <c r="C15" s="2">
        <f>AVERAGE(B9:Tabla2[[#This Row],[Positivos]])</f>
        <v>219.14285714285714</v>
      </c>
      <c r="D15" s="2">
        <f>Tabla2[[#This Row],[media 7 dias]]-C14</f>
        <v>70.857142857142861</v>
      </c>
      <c r="E15" s="2">
        <f>AVERAGE(B2:Tabla2[[#This Row],[Positivos]])</f>
        <v>117.5</v>
      </c>
      <c r="F15" s="2">
        <f>Tabla2[[#This Row],[Media 14 días]]-E14</f>
        <v>32.730769230769226</v>
      </c>
      <c r="G15" s="3">
        <f>AVERAGE(Tabla2[Positivos])</f>
        <v>1596.6749521988527</v>
      </c>
      <c r="H15" s="3" t="e">
        <f t="array" aca="1" ref="H15" ca="1">IF(Tabla2[[#This Row],[Fecha]]&lt;m_FechaObjetivo,NA(),m_UltimoDato14Dias)</f>
        <v>#N/A</v>
      </c>
      <c r="I15" t="str">
        <f>TEXT(Tabla2[[#This Row],[Fecha]],"DDDD")</f>
        <v>lunes</v>
      </c>
      <c r="J15" s="2">
        <f>SUM(Tabla2[[#Headers],[Positivos]]:Tabla2[[#This Row],[Positivos]])</f>
        <v>1645</v>
      </c>
      <c r="K15" s="4">
        <f>Tabla2[[#This Row],[Media 14 días]]/E14</f>
        <v>1.3861161524500907</v>
      </c>
    </row>
    <row r="16" spans="1:11" x14ac:dyDescent="0.25">
      <c r="A16" s="1">
        <v>43900</v>
      </c>
      <c r="B16" s="2">
        <v>756</v>
      </c>
      <c r="C16" s="2">
        <f>AVERAGE(B10:Tabla2[[#This Row],[Positivos]])</f>
        <v>319.85714285714283</v>
      </c>
      <c r="D16" s="2">
        <f>Tabla2[[#This Row],[media 7 dias]]-C15</f>
        <v>100.71428571428569</v>
      </c>
      <c r="E16" s="2">
        <f>AVERAGE(B3:Tabla2[[#This Row],[Positivos]])</f>
        <v>171.35714285714286</v>
      </c>
      <c r="F16" s="2">
        <f>Tabla2[[#This Row],[Media 14 días]]-E15</f>
        <v>53.857142857142861</v>
      </c>
      <c r="G16" s="3">
        <f>AVERAGE(Tabla2[Positivos])</f>
        <v>1596.6749521988527</v>
      </c>
      <c r="H16" s="3" t="e">
        <f t="array" aca="1" ref="H16" ca="1">IF(Tabla2[[#This Row],[Fecha]]&lt;m_FechaObjetivo,NA(),m_UltimoDato14Dias)</f>
        <v>#N/A</v>
      </c>
      <c r="I16" t="str">
        <f>TEXT(Tabla2[[#This Row],[Fecha]],"DDDD")</f>
        <v>martes</v>
      </c>
      <c r="J16" s="2">
        <f>SUM(Tabla2[[#Headers],[Positivos]]:Tabla2[[#This Row],[Positivos]])</f>
        <v>2401</v>
      </c>
      <c r="K16" s="4">
        <f>Tabla2[[#This Row],[Media 14 días]]/E15</f>
        <v>1.4583586626139817</v>
      </c>
    </row>
    <row r="17" spans="1:11" x14ac:dyDescent="0.25">
      <c r="A17" s="1">
        <v>43901</v>
      </c>
      <c r="B17" s="2">
        <v>831</v>
      </c>
      <c r="C17" s="2">
        <f>AVERAGE(B11:Tabla2[[#This Row],[Positivos]])</f>
        <v>428.85714285714283</v>
      </c>
      <c r="D17" s="2">
        <f>Tabla2[[#This Row],[media 7 dias]]-C16</f>
        <v>109</v>
      </c>
      <c r="E17" s="2">
        <f>AVERAGE(B4:Tabla2[[#This Row],[Positivos]])</f>
        <v>230.28571428571428</v>
      </c>
      <c r="F17" s="2">
        <f>Tabla2[[#This Row],[Media 14 días]]-E16</f>
        <v>58.928571428571416</v>
      </c>
      <c r="G17" s="3">
        <f>AVERAGE(Tabla2[Positivos])</f>
        <v>1596.6749521988527</v>
      </c>
      <c r="H17" s="3" t="e">
        <f t="array" aca="1" ref="H17" ca="1">IF(Tabla2[[#This Row],[Fecha]]&lt;m_FechaObjetivo,NA(),m_UltimoDato14Dias)</f>
        <v>#N/A</v>
      </c>
      <c r="I17" t="str">
        <f>TEXT(Tabla2[[#This Row],[Fecha]],"DDDD")</f>
        <v>miércoles</v>
      </c>
      <c r="J17" s="2">
        <f>SUM(Tabla2[[#Headers],[Positivos]]:Tabla2[[#This Row],[Positivos]])</f>
        <v>3232</v>
      </c>
      <c r="K17" s="4">
        <f>Tabla2[[#This Row],[Media 14 días]]/E16</f>
        <v>1.3438932888703625</v>
      </c>
    </row>
    <row r="18" spans="1:11" x14ac:dyDescent="0.25">
      <c r="A18" s="1">
        <v>43902</v>
      </c>
      <c r="B18" s="2">
        <v>850</v>
      </c>
      <c r="C18" s="2">
        <f>AVERAGE(B12:Tabla2[[#This Row],[Positivos]])</f>
        <v>532.28571428571433</v>
      </c>
      <c r="D18" s="2">
        <f>Tabla2[[#This Row],[media 7 dias]]-C17</f>
        <v>103.4285714285715</v>
      </c>
      <c r="E18" s="2">
        <f>AVERAGE(B5:Tabla2[[#This Row],[Positivos]])</f>
        <v>290.64285714285717</v>
      </c>
      <c r="F18" s="2">
        <f>Tabla2[[#This Row],[Media 14 días]]-E17</f>
        <v>60.35714285714289</v>
      </c>
      <c r="G18" s="3">
        <f>AVERAGE(Tabla2[Positivos])</f>
        <v>1596.6749521988527</v>
      </c>
      <c r="H18" s="3" t="e">
        <f t="array" aca="1" ref="H18" ca="1">IF(Tabla2[[#This Row],[Fecha]]&lt;m_FechaObjetivo,NA(),m_UltimoDato14Dias)</f>
        <v>#N/A</v>
      </c>
      <c r="I18" t="str">
        <f>TEXT(Tabla2[[#This Row],[Fecha]],"DDDD")</f>
        <v>jueves</v>
      </c>
      <c r="J18" s="2">
        <f>SUM(Tabla2[[#Headers],[Positivos]]:Tabla2[[#This Row],[Positivos]])</f>
        <v>4082</v>
      </c>
      <c r="K18" s="4">
        <f>Tabla2[[#This Row],[Media 14 días]]/E17</f>
        <v>1.2620967741935485</v>
      </c>
    </row>
    <row r="19" spans="1:11" x14ac:dyDescent="0.25">
      <c r="A19" s="1">
        <v>43903</v>
      </c>
      <c r="B19" s="2">
        <v>1028</v>
      </c>
      <c r="C19" s="2">
        <f>AVERAGE(B13:Tabla2[[#This Row],[Positivos]])</f>
        <v>648.85714285714289</v>
      </c>
      <c r="D19" s="2">
        <f>Tabla2[[#This Row],[media 7 dias]]-C18</f>
        <v>116.57142857142856</v>
      </c>
      <c r="E19" s="2">
        <f>AVERAGE(B6:Tabla2[[#This Row],[Positivos]])</f>
        <v>363.14285714285717</v>
      </c>
      <c r="F19" s="2">
        <f>Tabla2[[#This Row],[Media 14 días]]-E18</f>
        <v>72.5</v>
      </c>
      <c r="G19" s="3">
        <f>AVERAGE(Tabla2[Positivos])</f>
        <v>1596.6749521988527</v>
      </c>
      <c r="H19" s="3" t="e">
        <f t="array" aca="1" ref="H19" ca="1">IF(Tabla2[[#This Row],[Fecha]]&lt;m_FechaObjetivo,NA(),m_UltimoDato14Dias)</f>
        <v>#N/A</v>
      </c>
      <c r="I19" t="str">
        <f>TEXT(Tabla2[[#This Row],[Fecha]],"DDDD")</f>
        <v>viernes</v>
      </c>
      <c r="J19" s="2">
        <f>SUM(Tabla2[[#Headers],[Positivos]]:Tabla2[[#This Row],[Positivos]])</f>
        <v>5110</v>
      </c>
      <c r="K19" s="4">
        <f>Tabla2[[#This Row],[Media 14 días]]/E18</f>
        <v>1.2494470385844187</v>
      </c>
    </row>
    <row r="20" spans="1:11" x14ac:dyDescent="0.25">
      <c r="A20" s="1">
        <v>43904</v>
      </c>
      <c r="B20" s="2">
        <v>954</v>
      </c>
      <c r="C20" s="2">
        <f>AVERAGE(B14:Tabla2[[#This Row],[Positivos]])</f>
        <v>750</v>
      </c>
      <c r="D20" s="2">
        <f>Tabla2[[#This Row],[media 7 dias]]-C19</f>
        <v>101.14285714285711</v>
      </c>
      <c r="E20" s="2">
        <f>AVERAGE(B7:Tabla2[[#This Row],[Positivos]])</f>
        <v>430.5</v>
      </c>
      <c r="F20" s="2">
        <f>Tabla2[[#This Row],[Media 14 días]]-E19</f>
        <v>67.357142857142833</v>
      </c>
      <c r="G20" s="3">
        <f>AVERAGE(Tabla2[Positivos])</f>
        <v>1596.6749521988527</v>
      </c>
      <c r="H20" s="3" t="e">
        <f t="array" aca="1" ref="H20" ca="1">IF(Tabla2[[#This Row],[Fecha]]&lt;m_FechaObjetivo,NA(),m_UltimoDato14Dias)</f>
        <v>#N/A</v>
      </c>
      <c r="I20" t="str">
        <f>TEXT(Tabla2[[#This Row],[Fecha]],"DDDD")</f>
        <v>sábado</v>
      </c>
      <c r="J20" s="2">
        <f>SUM(Tabla2[[#Headers],[Positivos]]:Tabla2[[#This Row],[Positivos]])</f>
        <v>6064</v>
      </c>
      <c r="K20" s="4">
        <f>Tabla2[[#This Row],[Media 14 días]]/E19</f>
        <v>1.1854838709677418</v>
      </c>
    </row>
    <row r="21" spans="1:11" x14ac:dyDescent="0.25">
      <c r="A21" s="1">
        <v>43905</v>
      </c>
      <c r="B21" s="2">
        <v>850</v>
      </c>
      <c r="C21" s="2">
        <f>AVERAGE(B15:Tabla2[[#This Row],[Positivos]])</f>
        <v>830.28571428571433</v>
      </c>
      <c r="D21" s="2">
        <f>Tabla2[[#This Row],[media 7 dias]]-C20</f>
        <v>80.285714285714334</v>
      </c>
      <c r="E21" s="2">
        <f>AVERAGE(B8:Tabla2[[#This Row],[Positivos]])</f>
        <v>489.28571428571428</v>
      </c>
      <c r="F21" s="2">
        <f>Tabla2[[#This Row],[Media 14 días]]-E20</f>
        <v>58.785714285714278</v>
      </c>
      <c r="G21" s="3">
        <f>AVERAGE(Tabla2[Positivos])</f>
        <v>1596.6749521988527</v>
      </c>
      <c r="H21" s="3" t="e">
        <f t="array" aca="1" ref="H21" ca="1">IF(Tabla2[[#This Row],[Fecha]]&lt;m_FechaObjetivo,NA(),m_UltimoDato14Dias)</f>
        <v>#N/A</v>
      </c>
      <c r="I21" t="str">
        <f>TEXT(Tabla2[[#This Row],[Fecha]],"DDDD")</f>
        <v>domingo</v>
      </c>
      <c r="J21" s="2">
        <f>SUM(Tabla2[[#Headers],[Positivos]]:Tabla2[[#This Row],[Positivos]])</f>
        <v>6914</v>
      </c>
      <c r="K21" s="4">
        <f>Tabla2[[#This Row],[Media 14 días]]/E20</f>
        <v>1.1365521818483491</v>
      </c>
    </row>
    <row r="22" spans="1:11" x14ac:dyDescent="0.25">
      <c r="A22" s="1">
        <v>43906</v>
      </c>
      <c r="B22" s="2">
        <v>1316</v>
      </c>
      <c r="C22" s="2">
        <f>AVERAGE(B16:Tabla2[[#This Row],[Positivos]])</f>
        <v>940.71428571428567</v>
      </c>
      <c r="D22" s="2">
        <f>Tabla2[[#This Row],[media 7 dias]]-C21</f>
        <v>110.42857142857133</v>
      </c>
      <c r="E22" s="2">
        <f>AVERAGE(B9:Tabla2[[#This Row],[Positivos]])</f>
        <v>579.92857142857144</v>
      </c>
      <c r="F22" s="2">
        <f>Tabla2[[#This Row],[Media 14 días]]-E21</f>
        <v>90.642857142857167</v>
      </c>
      <c r="G22" s="3">
        <f>AVERAGE(Tabla2[Positivos])</f>
        <v>1596.6749521988527</v>
      </c>
      <c r="H22" s="3" t="e">
        <f t="array" aca="1" ref="H22" ca="1">IF(Tabla2[[#This Row],[Fecha]]&lt;m_FechaObjetivo,NA(),m_UltimoDato14Dias)</f>
        <v>#N/A</v>
      </c>
      <c r="I22" t="str">
        <f>TEXT(Tabla2[[#This Row],[Fecha]],"DDDD")</f>
        <v>lunes</v>
      </c>
      <c r="J22" s="2">
        <f>SUM(Tabla2[[#Headers],[Positivos]]:Tabla2[[#This Row],[Positivos]])</f>
        <v>8230</v>
      </c>
      <c r="K22" s="4">
        <f>Tabla2[[#This Row],[Media 14 días]]/E21</f>
        <v>1.1852554744525547</v>
      </c>
    </row>
    <row r="23" spans="1:11" x14ac:dyDescent="0.25">
      <c r="A23" s="1">
        <v>43907</v>
      </c>
      <c r="B23" s="2">
        <v>2029</v>
      </c>
      <c r="C23" s="2">
        <f>AVERAGE(B17:Tabla2[[#This Row],[Positivos]])</f>
        <v>1122.5714285714287</v>
      </c>
      <c r="D23" s="2">
        <f>Tabla2[[#This Row],[media 7 dias]]-C22</f>
        <v>181.857142857143</v>
      </c>
      <c r="E23" s="2">
        <f>AVERAGE(B10:Tabla2[[#This Row],[Positivos]])</f>
        <v>721.21428571428567</v>
      </c>
      <c r="F23" s="2">
        <f>Tabla2[[#This Row],[Media 14 días]]-E22</f>
        <v>141.28571428571422</v>
      </c>
      <c r="G23" s="3">
        <f>AVERAGE(Tabla2[Positivos])</f>
        <v>1596.6749521988527</v>
      </c>
      <c r="H23" s="3" t="e">
        <f t="array" aca="1" ref="H23" ca="1">IF(Tabla2[[#This Row],[Fecha]]&lt;m_FechaObjetivo,NA(),m_UltimoDato14Dias)</f>
        <v>#N/A</v>
      </c>
      <c r="I23" t="str">
        <f>TEXT(Tabla2[[#This Row],[Fecha]],"DDDD")</f>
        <v>martes</v>
      </c>
      <c r="J23" s="2">
        <f>SUM(Tabla2[[#Headers],[Positivos]]:Tabla2[[#This Row],[Positivos]])</f>
        <v>10259</v>
      </c>
      <c r="K23" s="4">
        <f>Tabla2[[#This Row],[Media 14 días]]/E22</f>
        <v>1.243626062322946</v>
      </c>
    </row>
    <row r="24" spans="1:11" x14ac:dyDescent="0.25">
      <c r="A24" s="1">
        <v>43908</v>
      </c>
      <c r="B24" s="2">
        <v>1834</v>
      </c>
      <c r="C24" s="2">
        <f>AVERAGE(B18:Tabla2[[#This Row],[Positivos]])</f>
        <v>1265.8571428571429</v>
      </c>
      <c r="D24" s="2">
        <f>Tabla2[[#This Row],[media 7 dias]]-C23</f>
        <v>143.28571428571422</v>
      </c>
      <c r="E24" s="2">
        <f>AVERAGE(B11:Tabla2[[#This Row],[Positivos]])</f>
        <v>847.35714285714289</v>
      </c>
      <c r="F24" s="2">
        <f>Tabla2[[#This Row],[Media 14 días]]-E23</f>
        <v>126.14285714285722</v>
      </c>
      <c r="G24" s="3">
        <f>AVERAGE(Tabla2[Positivos])</f>
        <v>1596.6749521988527</v>
      </c>
      <c r="H24" s="3" t="e">
        <f t="array" aca="1" ref="H24" ca="1">IF(Tabla2[[#This Row],[Fecha]]&lt;m_FechaObjetivo,NA(),m_UltimoDato14Dias)</f>
        <v>#N/A</v>
      </c>
      <c r="I24" t="str">
        <f>TEXT(Tabla2[[#This Row],[Fecha]],"DDDD")</f>
        <v>miércoles</v>
      </c>
      <c r="J24" s="2">
        <f>SUM(Tabla2[[#Headers],[Positivos]]:Tabla2[[#This Row],[Positivos]])</f>
        <v>12093</v>
      </c>
      <c r="K24" s="4">
        <f>Tabla2[[#This Row],[Media 14 días]]/E23</f>
        <v>1.1749034366643558</v>
      </c>
    </row>
    <row r="25" spans="1:11" x14ac:dyDescent="0.25">
      <c r="A25" s="1">
        <v>43909</v>
      </c>
      <c r="B25" s="2">
        <v>2135</v>
      </c>
      <c r="C25" s="2">
        <f>AVERAGE(B19:Tabla2[[#This Row],[Positivos]])</f>
        <v>1449.4285714285713</v>
      </c>
      <c r="D25" s="2">
        <f>Tabla2[[#This Row],[media 7 dias]]-C24</f>
        <v>183.57142857142844</v>
      </c>
      <c r="E25" s="2">
        <f>AVERAGE(B12:Tabla2[[#This Row],[Positivos]])</f>
        <v>990.85714285714289</v>
      </c>
      <c r="F25" s="2">
        <f>Tabla2[[#This Row],[Media 14 días]]-E24</f>
        <v>143.5</v>
      </c>
      <c r="G25" s="3">
        <f>AVERAGE(Tabla2[Positivos])</f>
        <v>1596.6749521988527</v>
      </c>
      <c r="H25" s="3" t="e">
        <f t="array" aca="1" ref="H25" ca="1">IF(Tabla2[[#This Row],[Fecha]]&lt;m_FechaObjetivo,NA(),m_UltimoDato14Dias)</f>
        <v>#N/A</v>
      </c>
      <c r="I25" t="str">
        <f>TEXT(Tabla2[[#This Row],[Fecha]],"DDDD")</f>
        <v>jueves</v>
      </c>
      <c r="J25" s="2">
        <f>SUM(Tabla2[[#Headers],[Positivos]]:Tabla2[[#This Row],[Positivos]])</f>
        <v>14228</v>
      </c>
      <c r="K25" s="4">
        <f>Tabla2[[#This Row],[Media 14 días]]/E24</f>
        <v>1.1693500800809238</v>
      </c>
    </row>
    <row r="26" spans="1:11" x14ac:dyDescent="0.25">
      <c r="A26" s="1">
        <v>43910</v>
      </c>
      <c r="B26" s="2">
        <v>2437</v>
      </c>
      <c r="C26" s="2">
        <f>AVERAGE(B20:Tabla2[[#This Row],[Positivos]])</f>
        <v>1650.7142857142858</v>
      </c>
      <c r="D26" s="2">
        <f>Tabla2[[#This Row],[media 7 dias]]-C25</f>
        <v>201.28571428571445</v>
      </c>
      <c r="E26" s="2">
        <f>AVERAGE(B13:Tabla2[[#This Row],[Positivos]])</f>
        <v>1149.7857142857142</v>
      </c>
      <c r="F26" s="2">
        <f>Tabla2[[#This Row],[Media 14 días]]-E25</f>
        <v>158.92857142857133</v>
      </c>
      <c r="G26" s="3">
        <f>AVERAGE(Tabla2[Positivos])</f>
        <v>1596.6749521988527</v>
      </c>
      <c r="H26" s="3" t="e">
        <f t="array" aca="1" ref="H26" ca="1">IF(Tabla2[[#This Row],[Fecha]]&lt;m_FechaObjetivo,NA(),m_UltimoDato14Dias)</f>
        <v>#N/A</v>
      </c>
      <c r="I26" t="str">
        <f>TEXT(Tabla2[[#This Row],[Fecha]],"DDDD")</f>
        <v>viernes</v>
      </c>
      <c r="J26" s="2">
        <f>SUM(Tabla2[[#Headers],[Positivos]]:Tabla2[[#This Row],[Positivos]])</f>
        <v>16665</v>
      </c>
      <c r="K26" s="4">
        <f>Tabla2[[#This Row],[Media 14 días]]/E25</f>
        <v>1.1603950403690888</v>
      </c>
    </row>
    <row r="27" spans="1:11" x14ac:dyDescent="0.25">
      <c r="A27" s="1">
        <v>43911</v>
      </c>
      <c r="B27" s="2">
        <v>1741</v>
      </c>
      <c r="C27" s="2">
        <f>AVERAGE(B21:Tabla2[[#This Row],[Positivos]])</f>
        <v>1763.1428571428571</v>
      </c>
      <c r="D27" s="2">
        <f>Tabla2[[#This Row],[media 7 dias]]-C26</f>
        <v>112.42857142857133</v>
      </c>
      <c r="E27" s="2">
        <f>AVERAGE(B14:Tabla2[[#This Row],[Positivos]])</f>
        <v>1256.5714285714287</v>
      </c>
      <c r="F27" s="2">
        <f>Tabla2[[#This Row],[Media 14 días]]-E26</f>
        <v>106.78571428571445</v>
      </c>
      <c r="G27" s="3">
        <f>AVERAGE(Tabla2[Positivos])</f>
        <v>1596.6749521988527</v>
      </c>
      <c r="H27" s="3" t="e">
        <f t="array" aca="1" ref="H27" ca="1">IF(Tabla2[[#This Row],[Fecha]]&lt;m_FechaObjetivo,NA(),m_UltimoDato14Dias)</f>
        <v>#N/A</v>
      </c>
      <c r="I27" t="str">
        <f>TEXT(Tabla2[[#This Row],[Fecha]],"DDDD")</f>
        <v>sábado</v>
      </c>
      <c r="J27" s="2">
        <f>SUM(Tabla2[[#Headers],[Positivos]]:Tabla2[[#This Row],[Positivos]])</f>
        <v>18406</v>
      </c>
      <c r="K27" s="4">
        <f>Tabla2[[#This Row],[Media 14 días]]/E26</f>
        <v>1.092874448655029</v>
      </c>
    </row>
    <row r="28" spans="1:11" x14ac:dyDescent="0.25">
      <c r="A28" s="1">
        <v>43912</v>
      </c>
      <c r="B28" s="2">
        <v>1567</v>
      </c>
      <c r="C28" s="2">
        <f>AVERAGE(B22:Tabla2[[#This Row],[Positivos]])</f>
        <v>1865.5714285714287</v>
      </c>
      <c r="D28" s="2">
        <f>Tabla2[[#This Row],[media 7 dias]]-C27</f>
        <v>102.42857142857156</v>
      </c>
      <c r="E28" s="2">
        <f>AVERAGE(B15:Tabla2[[#This Row],[Positivos]])</f>
        <v>1347.9285714285713</v>
      </c>
      <c r="F28" s="2">
        <f>Tabla2[[#This Row],[Media 14 días]]-E27</f>
        <v>91.357142857142662</v>
      </c>
      <c r="G28" s="3">
        <f>AVERAGE(Tabla2[Positivos])</f>
        <v>1596.6749521988527</v>
      </c>
      <c r="H28" s="3" t="e">
        <f t="array" aca="1" ref="H28" ca="1">IF(Tabla2[[#This Row],[Fecha]]&lt;m_FechaObjetivo,NA(),m_UltimoDato14Dias)</f>
        <v>#N/A</v>
      </c>
      <c r="I28" t="str">
        <f>TEXT(Tabla2[[#This Row],[Fecha]],"DDDD")</f>
        <v>domingo</v>
      </c>
      <c r="J28" s="2">
        <f>SUM(Tabla2[[#Headers],[Positivos]]:Tabla2[[#This Row],[Positivos]])</f>
        <v>19973</v>
      </c>
      <c r="K28" s="4">
        <f>Tabla2[[#This Row],[Media 14 días]]/E27</f>
        <v>1.0727035015916324</v>
      </c>
    </row>
    <row r="29" spans="1:11" x14ac:dyDescent="0.25">
      <c r="A29" s="1">
        <v>43913</v>
      </c>
      <c r="B29" s="2">
        <v>2793</v>
      </c>
      <c r="C29" s="2">
        <f>AVERAGE(B23:Tabla2[[#This Row],[Positivos]])</f>
        <v>2076.5714285714284</v>
      </c>
      <c r="D29" s="2">
        <f>Tabla2[[#This Row],[media 7 dias]]-C28</f>
        <v>210.99999999999977</v>
      </c>
      <c r="E29" s="2">
        <f>AVERAGE(B16:Tabla2[[#This Row],[Positivos]])</f>
        <v>1508.6428571428571</v>
      </c>
      <c r="F29" s="2">
        <f>Tabla2[[#This Row],[Media 14 días]]-E28</f>
        <v>160.71428571428578</v>
      </c>
      <c r="G29" s="3">
        <f>AVERAGE(Tabla2[Positivos])</f>
        <v>1596.6749521988527</v>
      </c>
      <c r="H29" s="3" t="e">
        <f t="array" aca="1" ref="H29" ca="1">IF(Tabla2[[#This Row],[Fecha]]&lt;m_FechaObjetivo,NA(),m_UltimoDato14Dias)</f>
        <v>#N/A</v>
      </c>
      <c r="I29" t="str">
        <f>TEXT(Tabla2[[#This Row],[Fecha]],"DDDD")</f>
        <v>lunes</v>
      </c>
      <c r="J29" s="2">
        <f>SUM(Tabla2[[#Headers],[Positivos]]:Tabla2[[#This Row],[Positivos]])</f>
        <v>22766</v>
      </c>
      <c r="K29" s="4">
        <f>Tabla2[[#This Row],[Media 14 días]]/E28</f>
        <v>1.1192305654178369</v>
      </c>
    </row>
    <row r="30" spans="1:11" x14ac:dyDescent="0.25">
      <c r="A30" s="1">
        <v>43914</v>
      </c>
      <c r="B30" s="2">
        <v>2978</v>
      </c>
      <c r="C30" s="2">
        <f>AVERAGE(B24:Tabla2[[#This Row],[Positivos]])</f>
        <v>2212.1428571428573</v>
      </c>
      <c r="D30" s="2">
        <f>Tabla2[[#This Row],[media 7 dias]]-C29</f>
        <v>135.5714285714289</v>
      </c>
      <c r="E30" s="2">
        <f>AVERAGE(B17:Tabla2[[#This Row],[Positivos]])</f>
        <v>1667.3571428571429</v>
      </c>
      <c r="F30" s="2">
        <f>Tabla2[[#This Row],[Media 14 días]]-E29</f>
        <v>158.71428571428578</v>
      </c>
      <c r="G30" s="3">
        <f>AVERAGE(Tabla2[Positivos])</f>
        <v>1596.6749521988527</v>
      </c>
      <c r="H30" s="3" t="e">
        <f t="array" aca="1" ref="H30" ca="1">IF(Tabla2[[#This Row],[Fecha]]&lt;m_FechaObjetivo,NA(),m_UltimoDato14Dias)</f>
        <v>#N/A</v>
      </c>
      <c r="I30" t="str">
        <f>TEXT(Tabla2[[#This Row],[Fecha]],"DDDD")</f>
        <v>martes</v>
      </c>
      <c r="J30" s="2">
        <f>SUM(Tabla2[[#Headers],[Positivos]]:Tabla2[[#This Row],[Positivos]])</f>
        <v>25744</v>
      </c>
      <c r="K30" s="4">
        <f>Tabla2[[#This Row],[Media 14 días]]/E29</f>
        <v>1.1052033521140099</v>
      </c>
    </row>
    <row r="31" spans="1:11" x14ac:dyDescent="0.25">
      <c r="A31" s="1">
        <v>43915</v>
      </c>
      <c r="B31" s="2">
        <v>3105</v>
      </c>
      <c r="C31" s="2">
        <f>AVERAGE(B25:Tabla2[[#This Row],[Positivos]])</f>
        <v>2393.7142857142858</v>
      </c>
      <c r="D31" s="2">
        <f>Tabla2[[#This Row],[media 7 dias]]-C30</f>
        <v>181.57142857142844</v>
      </c>
      <c r="E31" s="2">
        <f>AVERAGE(B18:Tabla2[[#This Row],[Positivos]])</f>
        <v>1829.7857142857142</v>
      </c>
      <c r="F31" s="2">
        <f>Tabla2[[#This Row],[Media 14 días]]-E30</f>
        <v>162.42857142857133</v>
      </c>
      <c r="G31" s="3">
        <f>AVERAGE(Tabla2[Positivos])</f>
        <v>1596.6749521988527</v>
      </c>
      <c r="H31" s="3" t="e">
        <f t="array" aca="1" ref="H31" ca="1">IF(Tabla2[[#This Row],[Fecha]]&lt;m_FechaObjetivo,NA(),m_UltimoDato14Dias)</f>
        <v>#N/A</v>
      </c>
      <c r="I31" t="str">
        <f>TEXT(Tabla2[[#This Row],[Fecha]],"DDDD")</f>
        <v>miércoles</v>
      </c>
      <c r="J31" s="2">
        <f>SUM(Tabla2[[#Headers],[Positivos]]:Tabla2[[#This Row],[Positivos]])</f>
        <v>28849</v>
      </c>
      <c r="K31" s="4">
        <f>Tabla2[[#This Row],[Media 14 días]]/E30</f>
        <v>1.0974167844750031</v>
      </c>
    </row>
    <row r="32" spans="1:11" x14ac:dyDescent="0.25">
      <c r="A32" s="1">
        <v>43916</v>
      </c>
      <c r="B32" s="2">
        <v>3513</v>
      </c>
      <c r="C32" s="2">
        <f>AVERAGE(B26:Tabla2[[#This Row],[Positivos]])</f>
        <v>2590.5714285714284</v>
      </c>
      <c r="D32" s="2">
        <f>Tabla2[[#This Row],[media 7 dias]]-C31</f>
        <v>196.85714285714266</v>
      </c>
      <c r="E32" s="2">
        <f>AVERAGE(B19:Tabla2[[#This Row],[Positivos]])</f>
        <v>2020</v>
      </c>
      <c r="F32" s="2">
        <f>Tabla2[[#This Row],[Media 14 días]]-E31</f>
        <v>190.21428571428578</v>
      </c>
      <c r="G32" s="3">
        <f>AVERAGE(Tabla2[Positivos])</f>
        <v>1596.6749521988527</v>
      </c>
      <c r="H32" s="3" t="e">
        <f t="array" aca="1" ref="H32" ca="1">IF(Tabla2[[#This Row],[Fecha]]&lt;m_FechaObjetivo,NA(),m_UltimoDato14Dias)</f>
        <v>#N/A</v>
      </c>
      <c r="I32" t="str">
        <f>TEXT(Tabla2[[#This Row],[Fecha]],"DDDD")</f>
        <v>jueves</v>
      </c>
      <c r="J32" s="2">
        <f>SUM(Tabla2[[#Headers],[Positivos]]:Tabla2[[#This Row],[Positivos]])</f>
        <v>32362</v>
      </c>
      <c r="K32" s="4">
        <f>Tabla2[[#This Row],[Media 14 días]]/E31</f>
        <v>1.1039544052777452</v>
      </c>
    </row>
    <row r="33" spans="1:11" x14ac:dyDescent="0.25">
      <c r="A33" s="1">
        <v>43917</v>
      </c>
      <c r="B33" s="2">
        <v>2503</v>
      </c>
      <c r="C33" s="2">
        <f>AVERAGE(B27:Tabla2[[#This Row],[Positivos]])</f>
        <v>2600</v>
      </c>
      <c r="D33" s="2">
        <f>Tabla2[[#This Row],[media 7 dias]]-C32</f>
        <v>9.4285714285715585</v>
      </c>
      <c r="E33" s="2">
        <f>AVERAGE(B20:Tabla2[[#This Row],[Positivos]])</f>
        <v>2125.3571428571427</v>
      </c>
      <c r="F33" s="2">
        <f>Tabla2[[#This Row],[Media 14 días]]-E32</f>
        <v>105.35714285714266</v>
      </c>
      <c r="G33" s="3">
        <f>AVERAGE(Tabla2[Positivos])</f>
        <v>1596.6749521988527</v>
      </c>
      <c r="H33" s="3" t="e">
        <f t="array" aca="1" ref="H33" ca="1">IF(Tabla2[[#This Row],[Fecha]]&lt;m_FechaObjetivo,NA(),m_UltimoDato14Dias)</f>
        <v>#N/A</v>
      </c>
      <c r="I33" t="str">
        <f>TEXT(Tabla2[[#This Row],[Fecha]],"DDDD")</f>
        <v>viernes</v>
      </c>
      <c r="J33" s="2">
        <f>SUM(Tabla2[[#Headers],[Positivos]]:Tabla2[[#This Row],[Positivos]])</f>
        <v>34865</v>
      </c>
      <c r="K33" s="4">
        <f>Tabla2[[#This Row],[Media 14 días]]/E32</f>
        <v>1.052157001414427</v>
      </c>
    </row>
    <row r="34" spans="1:11" x14ac:dyDescent="0.25">
      <c r="A34" s="1">
        <v>43918</v>
      </c>
      <c r="B34" s="2">
        <v>1088</v>
      </c>
      <c r="C34" s="2">
        <f>AVERAGE(B28:Tabla2[[#This Row],[Positivos]])</f>
        <v>2506.7142857142858</v>
      </c>
      <c r="D34" s="2">
        <f>Tabla2[[#This Row],[media 7 dias]]-C33</f>
        <v>-93.285714285714221</v>
      </c>
      <c r="E34" s="2">
        <f>AVERAGE(B21:Tabla2[[#This Row],[Positivos]])</f>
        <v>2134.9285714285716</v>
      </c>
      <c r="F34" s="2">
        <f>Tabla2[[#This Row],[Media 14 días]]-E33</f>
        <v>9.5714285714288962</v>
      </c>
      <c r="G34" s="3">
        <f>AVERAGE(Tabla2[Positivos])</f>
        <v>1596.6749521988527</v>
      </c>
      <c r="H34" s="3" t="e">
        <f t="array" aca="1" ref="H34" ca="1">IF(Tabla2[[#This Row],[Fecha]]&lt;m_FechaObjetivo,NA(),m_UltimoDato14Dias)</f>
        <v>#N/A</v>
      </c>
      <c r="I34" t="str">
        <f>TEXT(Tabla2[[#This Row],[Fecha]],"DDDD")</f>
        <v>sábado</v>
      </c>
      <c r="J34" s="2">
        <f>SUM(Tabla2[[#Headers],[Positivos]]:Tabla2[[#This Row],[Positivos]])</f>
        <v>35953</v>
      </c>
      <c r="K34" s="4">
        <f>Tabla2[[#This Row],[Media 14 días]]/E33</f>
        <v>1.0045034447991936</v>
      </c>
    </row>
    <row r="35" spans="1:11" x14ac:dyDescent="0.25">
      <c r="A35" s="1">
        <v>43919</v>
      </c>
      <c r="B35" s="2">
        <v>906</v>
      </c>
      <c r="C35" s="2">
        <f>AVERAGE(B29:Tabla2[[#This Row],[Positivos]])</f>
        <v>2412.2857142857142</v>
      </c>
      <c r="D35" s="2">
        <f>Tabla2[[#This Row],[media 7 dias]]-C34</f>
        <v>-94.428571428571558</v>
      </c>
      <c r="E35" s="2">
        <f>AVERAGE(B22:Tabla2[[#This Row],[Positivos]])</f>
        <v>2138.9285714285716</v>
      </c>
      <c r="F35" s="2">
        <f>Tabla2[[#This Row],[Media 14 días]]-E34</f>
        <v>4</v>
      </c>
      <c r="G35" s="3">
        <f>AVERAGE(Tabla2[Positivos])</f>
        <v>1596.6749521988527</v>
      </c>
      <c r="H35" s="3" t="e">
        <f t="array" aca="1" ref="H35" ca="1">IF(Tabla2[[#This Row],[Fecha]]&lt;m_FechaObjetivo,NA(),m_UltimoDato14Dias)</f>
        <v>#N/A</v>
      </c>
      <c r="I35" t="str">
        <f>TEXT(Tabla2[[#This Row],[Fecha]],"DDDD")</f>
        <v>domingo</v>
      </c>
      <c r="J35" s="2">
        <f>SUM(Tabla2[[#Headers],[Positivos]]:Tabla2[[#This Row],[Positivos]])</f>
        <v>36859</v>
      </c>
      <c r="K35" s="4">
        <f>Tabla2[[#This Row],[Media 14 días]]/E34</f>
        <v>1.0018735989829035</v>
      </c>
    </row>
    <row r="36" spans="1:11" x14ac:dyDescent="0.25">
      <c r="A36" s="1">
        <v>43920</v>
      </c>
      <c r="B36" s="2">
        <v>2671</v>
      </c>
      <c r="C36" s="2">
        <f>AVERAGE(B30:Tabla2[[#This Row],[Positivos]])</f>
        <v>2394.8571428571427</v>
      </c>
      <c r="D36" s="2">
        <f>Tabla2[[#This Row],[media 7 dias]]-C35</f>
        <v>-17.428571428571558</v>
      </c>
      <c r="E36" s="2">
        <f>AVERAGE(B23:Tabla2[[#This Row],[Positivos]])</f>
        <v>2235.7142857142858</v>
      </c>
      <c r="F36" s="2">
        <f>Tabla2[[#This Row],[Media 14 días]]-E35</f>
        <v>96.785714285714221</v>
      </c>
      <c r="G36" s="3">
        <f>AVERAGE(Tabla2[Positivos])</f>
        <v>1596.6749521988527</v>
      </c>
      <c r="H36" s="3" t="e">
        <f t="array" aca="1" ref="H36" ca="1">IF(Tabla2[[#This Row],[Fecha]]&lt;m_FechaObjetivo,NA(),m_UltimoDato14Dias)</f>
        <v>#N/A</v>
      </c>
      <c r="I36" t="str">
        <f>TEXT(Tabla2[[#This Row],[Fecha]],"DDDD")</f>
        <v>lunes</v>
      </c>
      <c r="J36" s="2">
        <f>SUM(Tabla2[[#Headers],[Positivos]]:Tabla2[[#This Row],[Positivos]])</f>
        <v>39530</v>
      </c>
      <c r="K36" s="4">
        <f>Tabla2[[#This Row],[Media 14 días]]/E35</f>
        <v>1.0452496243112372</v>
      </c>
    </row>
    <row r="37" spans="1:11" x14ac:dyDescent="0.25">
      <c r="A37" s="1">
        <v>43921</v>
      </c>
      <c r="B37" s="2">
        <v>1944</v>
      </c>
      <c r="C37" s="2">
        <f>AVERAGE(B31:Tabla2[[#This Row],[Positivos]])</f>
        <v>2247.1428571428573</v>
      </c>
      <c r="D37" s="2">
        <f>Tabla2[[#This Row],[media 7 dias]]-C36</f>
        <v>-147.71428571428532</v>
      </c>
      <c r="E37" s="2">
        <f>AVERAGE(B24:Tabla2[[#This Row],[Positivos]])</f>
        <v>2229.6428571428573</v>
      </c>
      <c r="F37" s="2">
        <f>Tabla2[[#This Row],[Media 14 días]]-E36</f>
        <v>-6.0714285714284415</v>
      </c>
      <c r="G37" s="3">
        <f>AVERAGE(Tabla2[Positivos])</f>
        <v>1596.6749521988527</v>
      </c>
      <c r="H37" s="3" t="e">
        <f t="array" aca="1" ref="H37" ca="1">IF(Tabla2[[#This Row],[Fecha]]&lt;m_FechaObjetivo,NA(),m_UltimoDato14Dias)</f>
        <v>#N/A</v>
      </c>
      <c r="I37" t="str">
        <f>TEXT(Tabla2[[#This Row],[Fecha]],"DDDD")</f>
        <v>martes</v>
      </c>
      <c r="J37" s="2">
        <f>SUM(Tabla2[[#Headers],[Positivos]]:Tabla2[[#This Row],[Positivos]])</f>
        <v>41474</v>
      </c>
      <c r="K37" s="4">
        <f>Tabla2[[#This Row],[Media 14 días]]/E36</f>
        <v>0.9972843450479234</v>
      </c>
    </row>
    <row r="38" spans="1:11" x14ac:dyDescent="0.25">
      <c r="A38" s="1">
        <v>43922</v>
      </c>
      <c r="B38" s="2">
        <v>1917</v>
      </c>
      <c r="C38" s="2">
        <f>AVERAGE(B32:Tabla2[[#This Row],[Positivos]])</f>
        <v>2077.4285714285716</v>
      </c>
      <c r="D38" s="2">
        <f>Tabla2[[#This Row],[media 7 dias]]-C37</f>
        <v>-169.71428571428578</v>
      </c>
      <c r="E38" s="2">
        <f>AVERAGE(B25:Tabla2[[#This Row],[Positivos]])</f>
        <v>2235.5714285714284</v>
      </c>
      <c r="F38" s="2">
        <f>Tabla2[[#This Row],[Media 14 días]]-E37</f>
        <v>5.9285714285711038</v>
      </c>
      <c r="G38" s="3">
        <f>AVERAGE(Tabla2[Positivos])</f>
        <v>1596.6749521988527</v>
      </c>
      <c r="H38" s="3" t="e">
        <f t="array" aca="1" ref="H38" ca="1">IF(Tabla2[[#This Row],[Fecha]]&lt;m_FechaObjetivo,NA(),m_UltimoDato14Dias)</f>
        <v>#N/A</v>
      </c>
      <c r="I38" t="str">
        <f>TEXT(Tabla2[[#This Row],[Fecha]],"DDDD")</f>
        <v>miércoles</v>
      </c>
      <c r="J38" s="2">
        <f>SUM(Tabla2[[#Headers],[Positivos]]:Tabla2[[#This Row],[Positivos]])</f>
        <v>43391</v>
      </c>
      <c r="K38" s="4">
        <f>Tabla2[[#This Row],[Media 14 días]]/E37</f>
        <v>1.002658978055422</v>
      </c>
    </row>
    <row r="39" spans="1:11" x14ac:dyDescent="0.25">
      <c r="A39" s="1">
        <v>43923</v>
      </c>
      <c r="B39" s="2">
        <v>1954</v>
      </c>
      <c r="C39" s="2">
        <f>AVERAGE(B33:Tabla2[[#This Row],[Positivos]])</f>
        <v>1854.7142857142858</v>
      </c>
      <c r="D39" s="2">
        <f>Tabla2[[#This Row],[media 7 dias]]-C38</f>
        <v>-222.71428571428578</v>
      </c>
      <c r="E39" s="2">
        <f>AVERAGE(B26:Tabla2[[#This Row],[Positivos]])</f>
        <v>2222.6428571428573</v>
      </c>
      <c r="F39" s="2">
        <f>Tabla2[[#This Row],[Media 14 días]]-E38</f>
        <v>-12.928571428571104</v>
      </c>
      <c r="G39" s="3">
        <f>AVERAGE(Tabla2[Positivos])</f>
        <v>1596.6749521988527</v>
      </c>
      <c r="H39" s="3" t="e">
        <f t="array" aca="1" ref="H39" ca="1">IF(Tabla2[[#This Row],[Fecha]]&lt;m_FechaObjetivo,NA(),m_UltimoDato14Dias)</f>
        <v>#N/A</v>
      </c>
      <c r="I39" t="str">
        <f>TEXT(Tabla2[[#This Row],[Fecha]],"DDDD")</f>
        <v>jueves</v>
      </c>
      <c r="J39" s="2">
        <f>SUM(Tabla2[[#Headers],[Positivos]]:Tabla2[[#This Row],[Positivos]])</f>
        <v>45345</v>
      </c>
      <c r="K39" s="4">
        <f>Tabla2[[#This Row],[Media 14 días]]/E38</f>
        <v>0.99421688286791499</v>
      </c>
    </row>
    <row r="40" spans="1:11" x14ac:dyDescent="0.25">
      <c r="A40" s="1">
        <v>43924</v>
      </c>
      <c r="B40" s="2">
        <v>1900</v>
      </c>
      <c r="C40" s="2">
        <f>AVERAGE(B34:Tabla2[[#This Row],[Positivos]])</f>
        <v>1768.5714285714287</v>
      </c>
      <c r="D40" s="2">
        <f>Tabla2[[#This Row],[media 7 dias]]-C39</f>
        <v>-86.14285714285711</v>
      </c>
      <c r="E40" s="2">
        <f>AVERAGE(B27:Tabla2[[#This Row],[Positivos]])</f>
        <v>2184.2857142857142</v>
      </c>
      <c r="F40" s="2">
        <f>Tabla2[[#This Row],[Media 14 días]]-E39</f>
        <v>-38.357142857143117</v>
      </c>
      <c r="G40" s="3">
        <f>AVERAGE(Tabla2[Positivos])</f>
        <v>1596.6749521988527</v>
      </c>
      <c r="H40" s="3" t="e">
        <f t="array" aca="1" ref="H40" ca="1">IF(Tabla2[[#This Row],[Fecha]]&lt;m_FechaObjetivo,NA(),m_UltimoDato14Dias)</f>
        <v>#N/A</v>
      </c>
      <c r="I40" t="str">
        <f>TEXT(Tabla2[[#This Row],[Fecha]],"DDDD")</f>
        <v>viernes</v>
      </c>
      <c r="J40" s="2">
        <f>SUM(Tabla2[[#Headers],[Positivos]]:Tabla2[[#This Row],[Positivos]])</f>
        <v>47245</v>
      </c>
      <c r="K40" s="4">
        <f>Tabla2[[#This Row],[Media 14 días]]/E39</f>
        <v>0.98274255230259977</v>
      </c>
    </row>
    <row r="41" spans="1:11" x14ac:dyDescent="0.25">
      <c r="A41" s="1">
        <v>43925</v>
      </c>
      <c r="B41" s="2">
        <v>952</v>
      </c>
      <c r="C41" s="2">
        <f>AVERAGE(B35:Tabla2[[#This Row],[Positivos]])</f>
        <v>1749.1428571428571</v>
      </c>
      <c r="D41" s="2">
        <f>Tabla2[[#This Row],[media 7 dias]]-C40</f>
        <v>-19.428571428571558</v>
      </c>
      <c r="E41" s="2">
        <f>AVERAGE(B28:Tabla2[[#This Row],[Positivos]])</f>
        <v>2127.9285714285716</v>
      </c>
      <c r="F41" s="2">
        <f>Tabla2[[#This Row],[Media 14 días]]-E40</f>
        <v>-56.357142857142662</v>
      </c>
      <c r="G41" s="3">
        <f>AVERAGE(Tabla2[Positivos])</f>
        <v>1596.6749521988527</v>
      </c>
      <c r="H41" s="3" t="e">
        <f t="array" aca="1" ref="H41" ca="1">IF(Tabla2[[#This Row],[Fecha]]&lt;m_FechaObjetivo,NA(),m_UltimoDato14Dias)</f>
        <v>#N/A</v>
      </c>
      <c r="I41" t="str">
        <f>TEXT(Tabla2[[#This Row],[Fecha]],"DDDD")</f>
        <v>sábado</v>
      </c>
      <c r="J41" s="2">
        <f>SUM(Tabla2[[#Headers],[Positivos]]:Tabla2[[#This Row],[Positivos]])</f>
        <v>48197</v>
      </c>
      <c r="K41" s="4">
        <f>Tabla2[[#This Row],[Media 14 días]]/E40</f>
        <v>0.97419882275997394</v>
      </c>
    </row>
    <row r="42" spans="1:11" x14ac:dyDescent="0.25">
      <c r="A42" s="1">
        <v>43926</v>
      </c>
      <c r="B42" s="2">
        <v>582</v>
      </c>
      <c r="C42" s="2">
        <f>AVERAGE(B36:Tabla2[[#This Row],[Positivos]])</f>
        <v>1702.8571428571429</v>
      </c>
      <c r="D42" s="2">
        <f>Tabla2[[#This Row],[media 7 dias]]-C41</f>
        <v>-46.285714285714221</v>
      </c>
      <c r="E42" s="2">
        <f>AVERAGE(B29:Tabla2[[#This Row],[Positivos]])</f>
        <v>2057.5714285714284</v>
      </c>
      <c r="F42" s="2">
        <f>Tabla2[[#This Row],[Media 14 días]]-E41</f>
        <v>-70.357142857143117</v>
      </c>
      <c r="G42" s="3">
        <f>AVERAGE(Tabla2[Positivos])</f>
        <v>1596.6749521988527</v>
      </c>
      <c r="H42" s="3" t="e">
        <f t="array" aca="1" ref="H42" ca="1">IF(Tabla2[[#This Row],[Fecha]]&lt;m_FechaObjetivo,NA(),m_UltimoDato14Dias)</f>
        <v>#N/A</v>
      </c>
      <c r="I42" t="str">
        <f>TEXT(Tabla2[[#This Row],[Fecha]],"DDDD")</f>
        <v>domingo</v>
      </c>
      <c r="J42" s="2">
        <f>SUM(Tabla2[[#Headers],[Positivos]]:Tabla2[[#This Row],[Positivos]])</f>
        <v>48779</v>
      </c>
      <c r="K42" s="4">
        <f>Tabla2[[#This Row],[Media 14 días]]/E41</f>
        <v>0.96693632305058563</v>
      </c>
    </row>
    <row r="43" spans="1:11" x14ac:dyDescent="0.25">
      <c r="A43" s="1">
        <v>43927</v>
      </c>
      <c r="B43" s="2">
        <v>1755</v>
      </c>
      <c r="C43" s="2">
        <f>AVERAGE(B37:Tabla2[[#This Row],[Positivos]])</f>
        <v>1572</v>
      </c>
      <c r="D43" s="2">
        <f>Tabla2[[#This Row],[media 7 dias]]-C42</f>
        <v>-130.85714285714289</v>
      </c>
      <c r="E43" s="2">
        <f>AVERAGE(B30:Tabla2[[#This Row],[Positivos]])</f>
        <v>1983.4285714285713</v>
      </c>
      <c r="F43" s="2">
        <f>Tabla2[[#This Row],[Media 14 días]]-E42</f>
        <v>-74.14285714285711</v>
      </c>
      <c r="G43" s="3">
        <f>AVERAGE(Tabla2[Positivos])</f>
        <v>1596.6749521988527</v>
      </c>
      <c r="H43" s="3" t="e">
        <f t="array" aca="1" ref="H43" ca="1">IF(Tabla2[[#This Row],[Fecha]]&lt;m_FechaObjetivo,NA(),m_UltimoDato14Dias)</f>
        <v>#N/A</v>
      </c>
      <c r="I43" t="str">
        <f>TEXT(Tabla2[[#This Row],[Fecha]],"DDDD")</f>
        <v>lunes</v>
      </c>
      <c r="J43" s="2">
        <f>SUM(Tabla2[[#Headers],[Positivos]]:Tabla2[[#This Row],[Positivos]])</f>
        <v>50534</v>
      </c>
      <c r="K43" s="4">
        <f>Tabla2[[#This Row],[Media 14 días]]/E42</f>
        <v>0.9639658404499063</v>
      </c>
    </row>
    <row r="44" spans="1:11" x14ac:dyDescent="0.25">
      <c r="A44" s="1">
        <v>43928</v>
      </c>
      <c r="B44" s="2">
        <v>1595</v>
      </c>
      <c r="C44" s="2">
        <f>AVERAGE(B38:Tabla2[[#This Row],[Positivos]])</f>
        <v>1522.1428571428571</v>
      </c>
      <c r="D44" s="2">
        <f>Tabla2[[#This Row],[media 7 dias]]-C43</f>
        <v>-49.85714285714289</v>
      </c>
      <c r="E44" s="2">
        <f>AVERAGE(B31:Tabla2[[#This Row],[Positivos]])</f>
        <v>1884.6428571428571</v>
      </c>
      <c r="F44" s="2">
        <f>Tabla2[[#This Row],[Media 14 días]]-E43</f>
        <v>-98.785714285714221</v>
      </c>
      <c r="G44" s="3">
        <f>AVERAGE(Tabla2[Positivos])</f>
        <v>1596.6749521988527</v>
      </c>
      <c r="H44" s="3" t="e">
        <f t="array" aca="1" ref="H44" ca="1">IF(Tabla2[[#This Row],[Fecha]]&lt;m_FechaObjetivo,NA(),m_UltimoDato14Dias)</f>
        <v>#N/A</v>
      </c>
      <c r="I44" t="str">
        <f>TEXT(Tabla2[[#This Row],[Fecha]],"DDDD")</f>
        <v>martes</v>
      </c>
      <c r="J44" s="2">
        <f>SUM(Tabla2[[#Headers],[Positivos]]:Tabla2[[#This Row],[Positivos]])</f>
        <v>52129</v>
      </c>
      <c r="K44" s="4">
        <f>Tabla2[[#This Row],[Media 14 días]]/E43</f>
        <v>0.95019446845289546</v>
      </c>
    </row>
    <row r="45" spans="1:11" x14ac:dyDescent="0.25">
      <c r="A45" s="1">
        <v>43929</v>
      </c>
      <c r="B45" s="2">
        <v>1609</v>
      </c>
      <c r="C45" s="2">
        <f>AVERAGE(B39:Tabla2[[#This Row],[Positivos]])</f>
        <v>1478.1428571428571</v>
      </c>
      <c r="D45" s="2">
        <f>Tabla2[[#This Row],[media 7 dias]]-C44</f>
        <v>-44</v>
      </c>
      <c r="E45" s="2">
        <f>AVERAGE(B32:Tabla2[[#This Row],[Positivos]])</f>
        <v>1777.7857142857142</v>
      </c>
      <c r="F45" s="2">
        <f>Tabla2[[#This Row],[Media 14 días]]-E44</f>
        <v>-106.85714285714289</v>
      </c>
      <c r="G45" s="3">
        <f>AVERAGE(Tabla2[Positivos])</f>
        <v>1596.6749521988527</v>
      </c>
      <c r="H45" s="3" t="e">
        <f t="array" aca="1" ref="H45" ca="1">IF(Tabla2[[#This Row],[Fecha]]&lt;m_FechaObjetivo,NA(),m_UltimoDato14Dias)</f>
        <v>#N/A</v>
      </c>
      <c r="I45" t="str">
        <f>TEXT(Tabla2[[#This Row],[Fecha]],"DDDD")</f>
        <v>miércoles</v>
      </c>
      <c r="J45" s="2">
        <f>SUM(Tabla2[[#Headers],[Positivos]]:Tabla2[[#This Row],[Positivos]])</f>
        <v>53738</v>
      </c>
      <c r="K45" s="4">
        <f>Tabla2[[#This Row],[Media 14 días]]/E44</f>
        <v>0.94330111805950345</v>
      </c>
    </row>
    <row r="46" spans="1:11" x14ac:dyDescent="0.25">
      <c r="A46" s="1">
        <v>43930</v>
      </c>
      <c r="B46" s="2">
        <v>1113</v>
      </c>
      <c r="C46" s="2">
        <f>AVERAGE(B40:Tabla2[[#This Row],[Positivos]])</f>
        <v>1358</v>
      </c>
      <c r="D46" s="2">
        <f>Tabla2[[#This Row],[media 7 dias]]-C45</f>
        <v>-120.14285714285711</v>
      </c>
      <c r="E46" s="2">
        <f>AVERAGE(B33:Tabla2[[#This Row],[Positivos]])</f>
        <v>1606.3571428571429</v>
      </c>
      <c r="F46" s="2">
        <f>Tabla2[[#This Row],[Media 14 días]]-E45</f>
        <v>-171.42857142857133</v>
      </c>
      <c r="G46" s="3">
        <f>AVERAGE(Tabla2[Positivos])</f>
        <v>1596.6749521988527</v>
      </c>
      <c r="H46" s="3" t="e">
        <f t="array" aca="1" ref="H46" ca="1">IF(Tabla2[[#This Row],[Fecha]]&lt;m_FechaObjetivo,NA(),m_UltimoDato14Dias)</f>
        <v>#N/A</v>
      </c>
      <c r="I46" t="str">
        <f>TEXT(Tabla2[[#This Row],[Fecha]],"DDDD")</f>
        <v>jueves</v>
      </c>
      <c r="J46" s="2">
        <f>SUM(Tabla2[[#Headers],[Positivos]]:Tabla2[[#This Row],[Positivos]])</f>
        <v>54851</v>
      </c>
      <c r="K46" s="4">
        <f>Tabla2[[#This Row],[Media 14 días]]/E45</f>
        <v>0.90357185905420068</v>
      </c>
    </row>
    <row r="47" spans="1:11" x14ac:dyDescent="0.25">
      <c r="A47" s="1">
        <v>43931</v>
      </c>
      <c r="B47" s="2">
        <v>1009</v>
      </c>
      <c r="C47" s="2">
        <f>AVERAGE(B41:Tabla2[[#This Row],[Positivos]])</f>
        <v>1230.7142857142858</v>
      </c>
      <c r="D47" s="2">
        <f>Tabla2[[#This Row],[media 7 dias]]-C46</f>
        <v>-127.28571428571422</v>
      </c>
      <c r="E47" s="2">
        <f>AVERAGE(B34:Tabla2[[#This Row],[Positivos]])</f>
        <v>1499.6428571428571</v>
      </c>
      <c r="F47" s="2">
        <f>Tabla2[[#This Row],[Media 14 días]]-E46</f>
        <v>-106.71428571428578</v>
      </c>
      <c r="G47" s="3">
        <f>AVERAGE(Tabla2[Positivos])</f>
        <v>1596.6749521988527</v>
      </c>
      <c r="H47" s="3" t="e">
        <f t="array" aca="1" ref="H47" ca="1">IF(Tabla2[[#This Row],[Fecha]]&lt;m_FechaObjetivo,NA(),m_UltimoDato14Dias)</f>
        <v>#N/A</v>
      </c>
      <c r="I47" t="str">
        <f>TEXT(Tabla2[[#This Row],[Fecha]],"DDDD")</f>
        <v>viernes</v>
      </c>
      <c r="J47" s="2">
        <f>SUM(Tabla2[[#Headers],[Positivos]]:Tabla2[[#This Row],[Positivos]])</f>
        <v>55860</v>
      </c>
      <c r="K47" s="4">
        <f>Tabla2[[#This Row],[Media 14 días]]/E46</f>
        <v>0.93356752189959535</v>
      </c>
    </row>
    <row r="48" spans="1:11" x14ac:dyDescent="0.25">
      <c r="A48" s="1">
        <v>43932</v>
      </c>
      <c r="B48" s="2">
        <v>626</v>
      </c>
      <c r="C48" s="2">
        <f>AVERAGE(B42:Tabla2[[#This Row],[Positivos]])</f>
        <v>1184.1428571428571</v>
      </c>
      <c r="D48" s="2">
        <f>Tabla2[[#This Row],[media 7 dias]]-C47</f>
        <v>-46.571428571428669</v>
      </c>
      <c r="E48" s="2">
        <f>AVERAGE(B35:Tabla2[[#This Row],[Positivos]])</f>
        <v>1466.6428571428571</v>
      </c>
      <c r="F48" s="2">
        <f>Tabla2[[#This Row],[Media 14 días]]-E47</f>
        <v>-33</v>
      </c>
      <c r="G48" s="3">
        <f>AVERAGE(Tabla2[Positivos])</f>
        <v>1596.6749521988527</v>
      </c>
      <c r="H48" s="3" t="e">
        <f t="array" aca="1" ref="H48" ca="1">IF(Tabla2[[#This Row],[Fecha]]&lt;m_FechaObjetivo,NA(),m_UltimoDato14Dias)</f>
        <v>#N/A</v>
      </c>
      <c r="I48" t="str">
        <f>TEXT(Tabla2[[#This Row],[Fecha]],"DDDD")</f>
        <v>sábado</v>
      </c>
      <c r="J48" s="2">
        <f>SUM(Tabla2[[#Headers],[Positivos]]:Tabla2[[#This Row],[Positivos]])</f>
        <v>56486</v>
      </c>
      <c r="K48" s="4">
        <f>Tabla2[[#This Row],[Media 14 días]]/E47</f>
        <v>0.9779947606572994</v>
      </c>
    </row>
    <row r="49" spans="1:11" x14ac:dyDescent="0.25">
      <c r="A49" s="1">
        <v>43933</v>
      </c>
      <c r="B49" s="2">
        <v>409</v>
      </c>
      <c r="C49" s="2">
        <f>AVERAGE(B43:Tabla2[[#This Row],[Positivos]])</f>
        <v>1159.4285714285713</v>
      </c>
      <c r="D49" s="2">
        <f>Tabla2[[#This Row],[media 7 dias]]-C48</f>
        <v>-24.714285714285779</v>
      </c>
      <c r="E49" s="2">
        <f>AVERAGE(B36:Tabla2[[#This Row],[Positivos]])</f>
        <v>1431.1428571428571</v>
      </c>
      <c r="F49" s="2">
        <f>Tabla2[[#This Row],[Media 14 días]]-E48</f>
        <v>-35.5</v>
      </c>
      <c r="G49" s="3">
        <f>AVERAGE(Tabla2[Positivos])</f>
        <v>1596.6749521988527</v>
      </c>
      <c r="H49" s="3" t="e">
        <f t="array" aca="1" ref="H49" ca="1">IF(Tabla2[[#This Row],[Fecha]]&lt;m_FechaObjetivo,NA(),m_UltimoDato14Dias)</f>
        <v>#N/A</v>
      </c>
      <c r="I49" t="str">
        <f>TEXT(Tabla2[[#This Row],[Fecha]],"DDDD")</f>
        <v>domingo</v>
      </c>
      <c r="J49" s="2">
        <f>SUM(Tabla2[[#Headers],[Positivos]]:Tabla2[[#This Row],[Positivos]])</f>
        <v>56895</v>
      </c>
      <c r="K49" s="4">
        <f>Tabla2[[#This Row],[Media 14 días]]/E48</f>
        <v>0.975795061608143</v>
      </c>
    </row>
    <row r="50" spans="1:11" x14ac:dyDescent="0.25">
      <c r="A50" s="1">
        <v>43934</v>
      </c>
      <c r="B50" s="2">
        <v>1218</v>
      </c>
      <c r="C50" s="2">
        <f>AVERAGE(B44:Tabla2[[#This Row],[Positivos]])</f>
        <v>1082.7142857142858</v>
      </c>
      <c r="D50" s="2">
        <f>Tabla2[[#This Row],[media 7 dias]]-C49</f>
        <v>-76.714285714285552</v>
      </c>
      <c r="E50" s="2">
        <f>AVERAGE(B37:Tabla2[[#This Row],[Positivos]])</f>
        <v>1327.3571428571429</v>
      </c>
      <c r="F50" s="2">
        <f>Tabla2[[#This Row],[Media 14 días]]-E49</f>
        <v>-103.78571428571422</v>
      </c>
      <c r="G50" s="3">
        <f>AVERAGE(Tabla2[Positivos])</f>
        <v>1596.6749521988527</v>
      </c>
      <c r="H50" s="3" t="e">
        <f t="array" aca="1" ref="H50" ca="1">IF(Tabla2[[#This Row],[Fecha]]&lt;m_FechaObjetivo,NA(),m_UltimoDato14Dias)</f>
        <v>#N/A</v>
      </c>
      <c r="I50" t="str">
        <f>TEXT(Tabla2[[#This Row],[Fecha]],"DDDD")</f>
        <v>lunes</v>
      </c>
      <c r="J50" s="2">
        <f>SUM(Tabla2[[#Headers],[Positivos]]:Tabla2[[#This Row],[Positivos]])</f>
        <v>58113</v>
      </c>
      <c r="K50" s="4">
        <f>Tabla2[[#This Row],[Media 14 días]]/E49</f>
        <v>0.92748053503693362</v>
      </c>
    </row>
    <row r="51" spans="1:11" x14ac:dyDescent="0.25">
      <c r="A51" s="1">
        <v>43935</v>
      </c>
      <c r="B51" s="2">
        <v>1367</v>
      </c>
      <c r="C51" s="2">
        <f>AVERAGE(B45:Tabla2[[#This Row],[Positivos]])</f>
        <v>1050.1428571428571</v>
      </c>
      <c r="D51" s="2">
        <f>Tabla2[[#This Row],[media 7 dias]]-C50</f>
        <v>-32.571428571428669</v>
      </c>
      <c r="E51" s="2">
        <f>AVERAGE(B38:Tabla2[[#This Row],[Positivos]])</f>
        <v>1286.1428571428571</v>
      </c>
      <c r="F51" s="2">
        <f>Tabla2[[#This Row],[Media 14 días]]-E50</f>
        <v>-41.214285714285779</v>
      </c>
      <c r="G51" s="3">
        <f>AVERAGE(Tabla2[Positivos])</f>
        <v>1596.6749521988527</v>
      </c>
      <c r="H51" s="3" t="e">
        <f t="array" aca="1" ref="H51" ca="1">IF(Tabla2[[#This Row],[Fecha]]&lt;m_FechaObjetivo,NA(),m_UltimoDato14Dias)</f>
        <v>#N/A</v>
      </c>
      <c r="I51" t="str">
        <f>TEXT(Tabla2[[#This Row],[Fecha]],"DDDD")</f>
        <v>martes</v>
      </c>
      <c r="J51" s="2">
        <f>SUM(Tabla2[[#Headers],[Positivos]]:Tabla2[[#This Row],[Positivos]])</f>
        <v>59480</v>
      </c>
      <c r="K51" s="4">
        <f>Tabla2[[#This Row],[Media 14 días]]/E50</f>
        <v>0.96895011569714251</v>
      </c>
    </row>
    <row r="52" spans="1:11" x14ac:dyDescent="0.25">
      <c r="A52" s="1">
        <v>43936</v>
      </c>
      <c r="B52" s="2">
        <v>1158</v>
      </c>
      <c r="C52" s="2">
        <f>AVERAGE(B46:Tabla2[[#This Row],[Positivos]])</f>
        <v>985.71428571428567</v>
      </c>
      <c r="D52" s="2">
        <f>Tabla2[[#This Row],[media 7 dias]]-C51</f>
        <v>-64.428571428571445</v>
      </c>
      <c r="E52" s="2">
        <f>AVERAGE(B39:Tabla2[[#This Row],[Positivos]])</f>
        <v>1231.9285714285713</v>
      </c>
      <c r="F52" s="2">
        <f>Tabla2[[#This Row],[Media 14 días]]-E51</f>
        <v>-54.214285714285779</v>
      </c>
      <c r="G52" s="3">
        <f>AVERAGE(Tabla2[Positivos])</f>
        <v>1596.6749521988527</v>
      </c>
      <c r="H52" s="3" t="e">
        <f t="array" aca="1" ref="H52" ca="1">IF(Tabla2[[#This Row],[Fecha]]&lt;m_FechaObjetivo,NA(),m_UltimoDato14Dias)</f>
        <v>#N/A</v>
      </c>
      <c r="I52" t="str">
        <f>TEXT(Tabla2[[#This Row],[Fecha]],"DDDD")</f>
        <v>miércoles</v>
      </c>
      <c r="J52" s="2">
        <f>SUM(Tabla2[[#Headers],[Positivos]]:Tabla2[[#This Row],[Positivos]])</f>
        <v>60638</v>
      </c>
      <c r="K52" s="4">
        <f>Tabla2[[#This Row],[Media 14 días]]/E51</f>
        <v>0.95784738420526483</v>
      </c>
    </row>
    <row r="53" spans="1:11" x14ac:dyDescent="0.25">
      <c r="A53" s="1">
        <v>43937</v>
      </c>
      <c r="B53" s="2">
        <v>1065</v>
      </c>
      <c r="C53" s="2">
        <f>AVERAGE(B47:Tabla2[[#This Row],[Positivos]])</f>
        <v>978.85714285714289</v>
      </c>
      <c r="D53" s="2">
        <f>Tabla2[[#This Row],[media 7 dias]]-C52</f>
        <v>-6.8571428571427759</v>
      </c>
      <c r="E53" s="2">
        <f>AVERAGE(B40:Tabla2[[#This Row],[Positivos]])</f>
        <v>1168.4285714285713</v>
      </c>
      <c r="F53" s="2">
        <f>Tabla2[[#This Row],[Media 14 días]]-E52</f>
        <v>-63.5</v>
      </c>
      <c r="G53" s="3">
        <f>AVERAGE(Tabla2[Positivos])</f>
        <v>1596.6749521988527</v>
      </c>
      <c r="H53" s="3" t="e">
        <f t="array" aca="1" ref="H53" ca="1">IF(Tabla2[[#This Row],[Fecha]]&lt;m_FechaObjetivo,NA(),m_UltimoDato14Dias)</f>
        <v>#N/A</v>
      </c>
      <c r="I53" t="str">
        <f>TEXT(Tabla2[[#This Row],[Fecha]],"DDDD")</f>
        <v>jueves</v>
      </c>
      <c r="J53" s="2">
        <f>SUM(Tabla2[[#Headers],[Positivos]]:Tabla2[[#This Row],[Positivos]])</f>
        <v>61703</v>
      </c>
      <c r="K53" s="4">
        <f>Tabla2[[#This Row],[Media 14 días]]/E52</f>
        <v>0.94845480373398272</v>
      </c>
    </row>
    <row r="54" spans="1:11" x14ac:dyDescent="0.25">
      <c r="A54" s="1">
        <v>43938</v>
      </c>
      <c r="B54" s="2">
        <v>1082</v>
      </c>
      <c r="C54" s="2">
        <f>AVERAGE(B48:Tabla2[[#This Row],[Positivos]])</f>
        <v>989.28571428571433</v>
      </c>
      <c r="D54" s="2">
        <f>Tabla2[[#This Row],[media 7 dias]]-C53</f>
        <v>10.428571428571445</v>
      </c>
      <c r="E54" s="2">
        <f>AVERAGE(B41:Tabla2[[#This Row],[Positivos]])</f>
        <v>1110</v>
      </c>
      <c r="F54" s="2">
        <f>Tabla2[[#This Row],[Media 14 días]]-E53</f>
        <v>-58.428571428571331</v>
      </c>
      <c r="G54" s="3">
        <f>AVERAGE(Tabla2[Positivos])</f>
        <v>1596.6749521988527</v>
      </c>
      <c r="H54" s="3" t="e">
        <f t="array" aca="1" ref="H54" ca="1">IF(Tabla2[[#This Row],[Fecha]]&lt;m_FechaObjetivo,NA(),m_UltimoDato14Dias)</f>
        <v>#N/A</v>
      </c>
      <c r="I54" t="str">
        <f>TEXT(Tabla2[[#This Row],[Fecha]],"DDDD")</f>
        <v>viernes</v>
      </c>
      <c r="J54" s="2">
        <f>SUM(Tabla2[[#Headers],[Positivos]]:Tabla2[[#This Row],[Positivos]])</f>
        <v>62785</v>
      </c>
      <c r="K54" s="4">
        <f>Tabla2[[#This Row],[Media 14 días]]/E53</f>
        <v>0.94999388678322538</v>
      </c>
    </row>
    <row r="55" spans="1:11" x14ac:dyDescent="0.25">
      <c r="A55" s="1">
        <v>43939</v>
      </c>
      <c r="B55" s="2">
        <v>612</v>
      </c>
      <c r="C55" s="2">
        <f>AVERAGE(B49:Tabla2[[#This Row],[Positivos]])</f>
        <v>987.28571428571433</v>
      </c>
      <c r="D55" s="2">
        <f>Tabla2[[#This Row],[media 7 dias]]-C54</f>
        <v>-2</v>
      </c>
      <c r="E55" s="2">
        <f>AVERAGE(B42:Tabla2[[#This Row],[Positivos]])</f>
        <v>1085.7142857142858</v>
      </c>
      <c r="F55" s="2">
        <f>Tabla2[[#This Row],[Media 14 días]]-E54</f>
        <v>-24.285714285714221</v>
      </c>
      <c r="G55" s="3">
        <f>AVERAGE(Tabla2[Positivos])</f>
        <v>1596.6749521988527</v>
      </c>
      <c r="H55" s="3" t="e">
        <f t="array" aca="1" ref="H55" ca="1">IF(Tabla2[[#This Row],[Fecha]]&lt;m_FechaObjetivo,NA(),m_UltimoDato14Dias)</f>
        <v>#N/A</v>
      </c>
      <c r="I55" t="str">
        <f>TEXT(Tabla2[[#This Row],[Fecha]],"DDDD")</f>
        <v>sábado</v>
      </c>
      <c r="J55" s="2">
        <f>SUM(Tabla2[[#Headers],[Positivos]]:Tabla2[[#This Row],[Positivos]])</f>
        <v>63397</v>
      </c>
      <c r="K55" s="4">
        <f>Tabla2[[#This Row],[Media 14 días]]/E54</f>
        <v>0.9781209781209782</v>
      </c>
    </row>
    <row r="56" spans="1:11" x14ac:dyDescent="0.25">
      <c r="A56" s="1">
        <v>43940</v>
      </c>
      <c r="B56" s="2">
        <v>270</v>
      </c>
      <c r="C56" s="2">
        <f>AVERAGE(B50:Tabla2[[#This Row],[Positivos]])</f>
        <v>967.42857142857144</v>
      </c>
      <c r="D56" s="2">
        <f>Tabla2[[#This Row],[media 7 dias]]-C55</f>
        <v>-19.85714285714289</v>
      </c>
      <c r="E56" s="2">
        <f>AVERAGE(B43:Tabla2[[#This Row],[Positivos]])</f>
        <v>1063.4285714285713</v>
      </c>
      <c r="F56" s="2">
        <f>Tabla2[[#This Row],[Media 14 días]]-E55</f>
        <v>-22.285714285714448</v>
      </c>
      <c r="G56" s="3">
        <f>AVERAGE(Tabla2[Positivos])</f>
        <v>1596.6749521988527</v>
      </c>
      <c r="H56" s="3" t="e">
        <f t="array" aca="1" ref="H56" ca="1">IF(Tabla2[[#This Row],[Fecha]]&lt;m_FechaObjetivo,NA(),m_UltimoDato14Dias)</f>
        <v>#N/A</v>
      </c>
      <c r="I56" t="str">
        <f>TEXT(Tabla2[[#This Row],[Fecha]],"DDDD")</f>
        <v>domingo</v>
      </c>
      <c r="J56" s="2">
        <f>SUM(Tabla2[[#Headers],[Positivos]]:Tabla2[[#This Row],[Positivos]])</f>
        <v>63667</v>
      </c>
      <c r="K56" s="4">
        <f>Tabla2[[#This Row],[Media 14 días]]/E55</f>
        <v>0.97947368421052616</v>
      </c>
    </row>
    <row r="57" spans="1:11" x14ac:dyDescent="0.25">
      <c r="A57" s="1">
        <v>43941</v>
      </c>
      <c r="B57" s="2">
        <v>878</v>
      </c>
      <c r="C57" s="2">
        <f>AVERAGE(B51:Tabla2[[#This Row],[Positivos]])</f>
        <v>918.85714285714289</v>
      </c>
      <c r="D57" s="2">
        <f>Tabla2[[#This Row],[media 7 dias]]-C56</f>
        <v>-48.571428571428555</v>
      </c>
      <c r="E57" s="2">
        <f>AVERAGE(B44:Tabla2[[#This Row],[Positivos]])</f>
        <v>1000.7857142857143</v>
      </c>
      <c r="F57" s="2">
        <f>Tabla2[[#This Row],[Media 14 días]]-E56</f>
        <v>-62.642857142856997</v>
      </c>
      <c r="G57" s="3">
        <f>AVERAGE(Tabla2[Positivos])</f>
        <v>1596.6749521988527</v>
      </c>
      <c r="H57" s="3" t="e">
        <f t="array" aca="1" ref="H57" ca="1">IF(Tabla2[[#This Row],[Fecha]]&lt;m_FechaObjetivo,NA(),m_UltimoDato14Dias)</f>
        <v>#N/A</v>
      </c>
      <c r="I57" t="str">
        <f>TEXT(Tabla2[[#This Row],[Fecha]],"DDDD")</f>
        <v>lunes</v>
      </c>
      <c r="J57" s="2">
        <f>SUM(Tabla2[[#Headers],[Positivos]]:Tabla2[[#This Row],[Positivos]])</f>
        <v>64545</v>
      </c>
      <c r="K57" s="4">
        <f>Tabla2[[#This Row],[Media 14 días]]/E56</f>
        <v>0.94109349811929088</v>
      </c>
    </row>
    <row r="58" spans="1:11" x14ac:dyDescent="0.25">
      <c r="A58" s="1">
        <v>43942</v>
      </c>
      <c r="B58" s="2">
        <v>932</v>
      </c>
      <c r="C58" s="2">
        <f>AVERAGE(B52:Tabla2[[#This Row],[Positivos]])</f>
        <v>856.71428571428567</v>
      </c>
      <c r="D58" s="2">
        <f>Tabla2[[#This Row],[media 7 dias]]-C57</f>
        <v>-62.142857142857224</v>
      </c>
      <c r="E58" s="2">
        <f>AVERAGE(B45:Tabla2[[#This Row],[Positivos]])</f>
        <v>953.42857142857144</v>
      </c>
      <c r="F58" s="2">
        <f>Tabla2[[#This Row],[Media 14 días]]-E57</f>
        <v>-47.35714285714289</v>
      </c>
      <c r="G58" s="3">
        <f>AVERAGE(Tabla2[Positivos])</f>
        <v>1596.6749521988527</v>
      </c>
      <c r="H58" s="3" t="e">
        <f t="array" aca="1" ref="H58" ca="1">IF(Tabla2[[#This Row],[Fecha]]&lt;m_FechaObjetivo,NA(),m_UltimoDato14Dias)</f>
        <v>#N/A</v>
      </c>
      <c r="I58" t="str">
        <f>TEXT(Tabla2[[#This Row],[Fecha]],"DDDD")</f>
        <v>martes</v>
      </c>
      <c r="J58" s="2">
        <f>SUM(Tabla2[[#Headers],[Positivos]]:Tabla2[[#This Row],[Positivos]])</f>
        <v>65477</v>
      </c>
      <c r="K58" s="4">
        <f>Tabla2[[#This Row],[Media 14 días]]/E57</f>
        <v>0.95268003711369631</v>
      </c>
    </row>
    <row r="59" spans="1:11" x14ac:dyDescent="0.25">
      <c r="A59" s="1">
        <v>43943</v>
      </c>
      <c r="B59" s="2">
        <v>1000</v>
      </c>
      <c r="C59" s="2">
        <f>AVERAGE(B53:Tabla2[[#This Row],[Positivos]])</f>
        <v>834.14285714285711</v>
      </c>
      <c r="D59" s="2">
        <f>Tabla2[[#This Row],[media 7 dias]]-C58</f>
        <v>-22.571428571428555</v>
      </c>
      <c r="E59" s="2">
        <f>AVERAGE(B46:Tabla2[[#This Row],[Positivos]])</f>
        <v>909.92857142857144</v>
      </c>
      <c r="F59" s="2">
        <f>Tabla2[[#This Row],[Media 14 días]]-E58</f>
        <v>-43.5</v>
      </c>
      <c r="G59" s="3">
        <f>AVERAGE(Tabla2[Positivos])</f>
        <v>1596.6749521988527</v>
      </c>
      <c r="H59" s="3" t="e">
        <f t="array" aca="1" ref="H59" ca="1">IF(Tabla2[[#This Row],[Fecha]]&lt;m_FechaObjetivo,NA(),m_UltimoDato14Dias)</f>
        <v>#N/A</v>
      </c>
      <c r="I59" t="str">
        <f>TEXT(Tabla2[[#This Row],[Fecha]],"DDDD")</f>
        <v>miércoles</v>
      </c>
      <c r="J59" s="2">
        <f>SUM(Tabla2[[#Headers],[Positivos]]:Tabla2[[#This Row],[Positivos]])</f>
        <v>66477</v>
      </c>
      <c r="K59" s="4">
        <f>Tabla2[[#This Row],[Media 14 días]]/E58</f>
        <v>0.95437518729397663</v>
      </c>
    </row>
    <row r="60" spans="1:11" x14ac:dyDescent="0.25">
      <c r="A60" s="1">
        <v>43944</v>
      </c>
      <c r="B60" s="2">
        <v>769</v>
      </c>
      <c r="C60" s="2">
        <f>AVERAGE(B54:Tabla2[[#This Row],[Positivos]])</f>
        <v>791.85714285714289</v>
      </c>
      <c r="D60" s="2">
        <f>Tabla2[[#This Row],[media 7 dias]]-C59</f>
        <v>-42.285714285714221</v>
      </c>
      <c r="E60" s="2">
        <f>AVERAGE(B47:Tabla2[[#This Row],[Positivos]])</f>
        <v>885.35714285714289</v>
      </c>
      <c r="F60" s="2">
        <f>Tabla2[[#This Row],[Media 14 días]]-E59</f>
        <v>-24.571428571428555</v>
      </c>
      <c r="G60" s="3">
        <f>AVERAGE(Tabla2[Positivos])</f>
        <v>1596.6749521988527</v>
      </c>
      <c r="H60" s="3" t="e">
        <f t="array" aca="1" ref="H60" ca="1">IF(Tabla2[[#This Row],[Fecha]]&lt;m_FechaObjetivo,NA(),m_UltimoDato14Dias)</f>
        <v>#N/A</v>
      </c>
      <c r="I60" t="str">
        <f>TEXT(Tabla2[[#This Row],[Fecha]],"DDDD")</f>
        <v>jueves</v>
      </c>
      <c r="J60" s="2">
        <f>SUM(Tabla2[[#Headers],[Positivos]]:Tabla2[[#This Row],[Positivos]])</f>
        <v>67246</v>
      </c>
      <c r="K60" s="4">
        <f>Tabla2[[#This Row],[Media 14 días]]/E59</f>
        <v>0.97299631054242874</v>
      </c>
    </row>
    <row r="61" spans="1:11" x14ac:dyDescent="0.25">
      <c r="A61" s="1">
        <v>43945</v>
      </c>
      <c r="B61" s="2">
        <v>958</v>
      </c>
      <c r="C61" s="2">
        <f>AVERAGE(B55:Tabla2[[#This Row],[Positivos]])</f>
        <v>774.14285714285711</v>
      </c>
      <c r="D61" s="2">
        <f>Tabla2[[#This Row],[media 7 dias]]-C60</f>
        <v>-17.714285714285779</v>
      </c>
      <c r="E61" s="2">
        <f>AVERAGE(B48:Tabla2[[#This Row],[Positivos]])</f>
        <v>881.71428571428567</v>
      </c>
      <c r="F61" s="2">
        <f>Tabla2[[#This Row],[Media 14 días]]-E60</f>
        <v>-3.6428571428572241</v>
      </c>
      <c r="G61" s="3">
        <f>AVERAGE(Tabla2[Positivos])</f>
        <v>1596.6749521988527</v>
      </c>
      <c r="H61" s="3" t="e">
        <f t="array" aca="1" ref="H61" ca="1">IF(Tabla2[[#This Row],[Fecha]]&lt;m_FechaObjetivo,NA(),m_UltimoDato14Dias)</f>
        <v>#N/A</v>
      </c>
      <c r="I61" t="str">
        <f>TEXT(Tabla2[[#This Row],[Fecha]],"DDDD")</f>
        <v>viernes</v>
      </c>
      <c r="J61" s="2">
        <f>SUM(Tabla2[[#Headers],[Positivos]]:Tabla2[[#This Row],[Positivos]])</f>
        <v>68204</v>
      </c>
      <c r="K61" s="4">
        <f>Tabla2[[#This Row],[Media 14 días]]/E60</f>
        <v>0.99588543767648241</v>
      </c>
    </row>
    <row r="62" spans="1:11" x14ac:dyDescent="0.25">
      <c r="A62" s="1">
        <v>43946</v>
      </c>
      <c r="B62" s="2">
        <v>412</v>
      </c>
      <c r="C62" s="2">
        <f>AVERAGE(B56:Tabla2[[#This Row],[Positivos]])</f>
        <v>745.57142857142856</v>
      </c>
      <c r="D62" s="2">
        <f>Tabla2[[#This Row],[media 7 dias]]-C61</f>
        <v>-28.571428571428555</v>
      </c>
      <c r="E62" s="2">
        <f>AVERAGE(B49:Tabla2[[#This Row],[Positivos]])</f>
        <v>866.42857142857144</v>
      </c>
      <c r="F62" s="2">
        <f>Tabla2[[#This Row],[Media 14 días]]-E61</f>
        <v>-15.285714285714221</v>
      </c>
      <c r="G62" s="3">
        <f>AVERAGE(Tabla2[Positivos])</f>
        <v>1596.6749521988527</v>
      </c>
      <c r="H62" s="3" t="e">
        <f t="array" aca="1" ref="H62" ca="1">IF(Tabla2[[#This Row],[Fecha]]&lt;m_FechaObjetivo,NA(),m_UltimoDato14Dias)</f>
        <v>#N/A</v>
      </c>
      <c r="I62" t="str">
        <f>TEXT(Tabla2[[#This Row],[Fecha]],"DDDD")</f>
        <v>sábado</v>
      </c>
      <c r="J62" s="2">
        <f>SUM(Tabla2[[#Headers],[Positivos]]:Tabla2[[#This Row],[Positivos]])</f>
        <v>68616</v>
      </c>
      <c r="K62" s="4">
        <f>Tabla2[[#This Row],[Media 14 días]]/E61</f>
        <v>0.98266364225534675</v>
      </c>
    </row>
    <row r="63" spans="1:11" x14ac:dyDescent="0.25">
      <c r="A63" s="1">
        <v>43947</v>
      </c>
      <c r="B63" s="2">
        <v>222</v>
      </c>
      <c r="C63" s="2">
        <f>AVERAGE(B57:Tabla2[[#This Row],[Positivos]])</f>
        <v>738.71428571428567</v>
      </c>
      <c r="D63" s="2">
        <f>Tabla2[[#This Row],[media 7 dias]]-C62</f>
        <v>-6.8571428571428896</v>
      </c>
      <c r="E63" s="2">
        <f>AVERAGE(B50:Tabla2[[#This Row],[Positivos]])</f>
        <v>853.07142857142856</v>
      </c>
      <c r="F63" s="2">
        <f>Tabla2[[#This Row],[Media 14 días]]-E62</f>
        <v>-13.35714285714289</v>
      </c>
      <c r="G63" s="3">
        <f>AVERAGE(Tabla2[Positivos])</f>
        <v>1596.6749521988527</v>
      </c>
      <c r="H63" s="3" t="e">
        <f t="array" aca="1" ref="H63" ca="1">IF(Tabla2[[#This Row],[Fecha]]&lt;m_FechaObjetivo,NA(),m_UltimoDato14Dias)</f>
        <v>#N/A</v>
      </c>
      <c r="I63" t="str">
        <f>TEXT(Tabla2[[#This Row],[Fecha]],"DDDD")</f>
        <v>domingo</v>
      </c>
      <c r="J63" s="2">
        <f>SUM(Tabla2[[#Headers],[Positivos]]:Tabla2[[#This Row],[Positivos]])</f>
        <v>68838</v>
      </c>
      <c r="K63" s="4">
        <f>Tabla2[[#This Row],[Media 14 días]]/E62</f>
        <v>0.98458367683429515</v>
      </c>
    </row>
    <row r="64" spans="1:11" x14ac:dyDescent="0.25">
      <c r="A64" s="1">
        <v>43948</v>
      </c>
      <c r="B64" s="2">
        <v>990</v>
      </c>
      <c r="C64" s="2">
        <f>AVERAGE(B58:Tabla2[[#This Row],[Positivos]])</f>
        <v>754.71428571428567</v>
      </c>
      <c r="D64" s="2">
        <f>Tabla2[[#This Row],[media 7 dias]]-C63</f>
        <v>16</v>
      </c>
      <c r="E64" s="2">
        <f>AVERAGE(B51:Tabla2[[#This Row],[Positivos]])</f>
        <v>836.78571428571433</v>
      </c>
      <c r="F64" s="2">
        <f>Tabla2[[#This Row],[Media 14 días]]-E63</f>
        <v>-16.285714285714221</v>
      </c>
      <c r="G64" s="3">
        <f>AVERAGE(Tabla2[Positivos])</f>
        <v>1596.6749521988527</v>
      </c>
      <c r="H64" s="3" t="e">
        <f t="array" aca="1" ref="H64" ca="1">IF(Tabla2[[#This Row],[Fecha]]&lt;m_FechaObjetivo,NA(),m_UltimoDato14Dias)</f>
        <v>#N/A</v>
      </c>
      <c r="I64" t="str">
        <f>TEXT(Tabla2[[#This Row],[Fecha]],"DDDD")</f>
        <v>lunes</v>
      </c>
      <c r="J64" s="2">
        <f>SUM(Tabla2[[#Headers],[Positivos]]:Tabla2[[#This Row],[Positivos]])</f>
        <v>69828</v>
      </c>
      <c r="K64" s="4">
        <f>Tabla2[[#This Row],[Media 14 días]]/E63</f>
        <v>0.98090931926651603</v>
      </c>
    </row>
    <row r="65" spans="1:11" x14ac:dyDescent="0.25">
      <c r="A65" s="1">
        <v>43949</v>
      </c>
      <c r="B65" s="2">
        <v>948</v>
      </c>
      <c r="C65" s="2">
        <f>AVERAGE(B59:Tabla2[[#This Row],[Positivos]])</f>
        <v>757</v>
      </c>
      <c r="D65" s="2">
        <f>Tabla2[[#This Row],[media 7 dias]]-C64</f>
        <v>2.2857142857143344</v>
      </c>
      <c r="E65" s="2">
        <f>AVERAGE(B52:Tabla2[[#This Row],[Positivos]])</f>
        <v>806.85714285714289</v>
      </c>
      <c r="F65" s="2">
        <f>Tabla2[[#This Row],[Media 14 días]]-E64</f>
        <v>-29.928571428571445</v>
      </c>
      <c r="G65" s="3">
        <f>AVERAGE(Tabla2[Positivos])</f>
        <v>1596.6749521988527</v>
      </c>
      <c r="H65" s="3" t="e">
        <f t="array" aca="1" ref="H65" ca="1">IF(Tabla2[[#This Row],[Fecha]]&lt;m_FechaObjetivo,NA(),m_UltimoDato14Dias)</f>
        <v>#N/A</v>
      </c>
      <c r="I65" t="str">
        <f>TEXT(Tabla2[[#This Row],[Fecha]],"DDDD")</f>
        <v>martes</v>
      </c>
      <c r="J65" s="2">
        <f>SUM(Tabla2[[#Headers],[Positivos]]:Tabla2[[#This Row],[Positivos]])</f>
        <v>70776</v>
      </c>
      <c r="K65" s="4">
        <f>Tabla2[[#This Row],[Media 14 días]]/E64</f>
        <v>0.96423388817755018</v>
      </c>
    </row>
    <row r="66" spans="1:11" x14ac:dyDescent="0.25">
      <c r="A66" s="1">
        <v>43950</v>
      </c>
      <c r="B66" s="2">
        <v>901</v>
      </c>
      <c r="C66" s="2">
        <f>AVERAGE(B60:Tabla2[[#This Row],[Positivos]])</f>
        <v>742.85714285714289</v>
      </c>
      <c r="D66" s="2">
        <f>Tabla2[[#This Row],[media 7 dias]]-C65</f>
        <v>-14.14285714285711</v>
      </c>
      <c r="E66" s="2">
        <f>AVERAGE(B53:Tabla2[[#This Row],[Positivos]])</f>
        <v>788.5</v>
      </c>
      <c r="F66" s="2">
        <f>Tabla2[[#This Row],[Media 14 días]]-E65</f>
        <v>-18.35714285714289</v>
      </c>
      <c r="G66" s="3">
        <f>AVERAGE(Tabla2[Positivos])</f>
        <v>1596.6749521988527</v>
      </c>
      <c r="H66" s="3" t="e">
        <f t="array" aca="1" ref="H66" ca="1">IF(Tabla2[[#This Row],[Fecha]]&lt;m_FechaObjetivo,NA(),m_UltimoDato14Dias)</f>
        <v>#N/A</v>
      </c>
      <c r="I66" t="str">
        <f>TEXT(Tabla2[[#This Row],[Fecha]],"DDDD")</f>
        <v>miércoles</v>
      </c>
      <c r="J66" s="2">
        <f>SUM(Tabla2[[#Headers],[Positivos]]:Tabla2[[#This Row],[Positivos]])</f>
        <v>71677</v>
      </c>
      <c r="K66" s="4">
        <f>Tabla2[[#This Row],[Media 14 días]]/E65</f>
        <v>0.97724858356940503</v>
      </c>
    </row>
    <row r="67" spans="1:11" x14ac:dyDescent="0.25">
      <c r="A67" s="1">
        <v>43951</v>
      </c>
      <c r="B67" s="2">
        <v>705</v>
      </c>
      <c r="C67" s="2">
        <f>AVERAGE(B61:Tabla2[[#This Row],[Positivos]])</f>
        <v>733.71428571428567</v>
      </c>
      <c r="D67" s="2">
        <f>Tabla2[[#This Row],[media 7 dias]]-C66</f>
        <v>-9.1428571428572241</v>
      </c>
      <c r="E67" s="2">
        <f>AVERAGE(B54:Tabla2[[#This Row],[Positivos]])</f>
        <v>762.78571428571433</v>
      </c>
      <c r="F67" s="2">
        <f>Tabla2[[#This Row],[Media 14 días]]-E66</f>
        <v>-25.714285714285666</v>
      </c>
      <c r="G67" s="3">
        <f>AVERAGE(Tabla2[Positivos])</f>
        <v>1596.6749521988527</v>
      </c>
      <c r="H67" s="3" t="e">
        <f t="array" aca="1" ref="H67" ca="1">IF(Tabla2[[#This Row],[Fecha]]&lt;m_FechaObjetivo,NA(),m_UltimoDato14Dias)</f>
        <v>#N/A</v>
      </c>
      <c r="I67" t="str">
        <f>TEXT(Tabla2[[#This Row],[Fecha]],"DDDD")</f>
        <v>jueves</v>
      </c>
      <c r="J67" s="2">
        <f>SUM(Tabla2[[#Headers],[Positivos]]:Tabla2[[#This Row],[Positivos]])</f>
        <v>72382</v>
      </c>
      <c r="K67" s="4">
        <f>Tabla2[[#This Row],[Media 14 días]]/E66</f>
        <v>0.96738835039405746</v>
      </c>
    </row>
    <row r="68" spans="1:11" x14ac:dyDescent="0.25">
      <c r="A68" s="1">
        <v>43952</v>
      </c>
      <c r="B68" s="2">
        <v>307</v>
      </c>
      <c r="C68" s="2">
        <f>AVERAGE(B62:Tabla2[[#This Row],[Positivos]])</f>
        <v>640.71428571428567</v>
      </c>
      <c r="D68" s="2">
        <f>Tabla2[[#This Row],[media 7 dias]]-C67</f>
        <v>-93</v>
      </c>
      <c r="E68" s="2">
        <f>AVERAGE(B55:Tabla2[[#This Row],[Positivos]])</f>
        <v>707.42857142857144</v>
      </c>
      <c r="F68" s="2">
        <f>Tabla2[[#This Row],[Media 14 días]]-E67</f>
        <v>-55.35714285714289</v>
      </c>
      <c r="G68" s="3">
        <f>AVERAGE(Tabla2[Positivos])</f>
        <v>1596.6749521988527</v>
      </c>
      <c r="H68" s="3" t="e">
        <f t="array" aca="1" ref="H68" ca="1">IF(Tabla2[[#This Row],[Fecha]]&lt;m_FechaObjetivo,NA(),m_UltimoDato14Dias)</f>
        <v>#N/A</v>
      </c>
      <c r="I68" t="str">
        <f>TEXT(Tabla2[[#This Row],[Fecha]],"DDDD")</f>
        <v>viernes</v>
      </c>
      <c r="J68" s="2">
        <f>SUM(Tabla2[[#Headers],[Positivos]]:Tabla2[[#This Row],[Positivos]])</f>
        <v>72689</v>
      </c>
      <c r="K68" s="4">
        <f>Tabla2[[#This Row],[Media 14 días]]/E67</f>
        <v>0.92742766176608293</v>
      </c>
    </row>
    <row r="69" spans="1:11" x14ac:dyDescent="0.25">
      <c r="A69" s="1">
        <v>43953</v>
      </c>
      <c r="B69" s="2">
        <v>201</v>
      </c>
      <c r="C69" s="2">
        <f>AVERAGE(B63:Tabla2[[#This Row],[Positivos]])</f>
        <v>610.57142857142856</v>
      </c>
      <c r="D69" s="2">
        <f>Tabla2[[#This Row],[media 7 dias]]-C68</f>
        <v>-30.14285714285711</v>
      </c>
      <c r="E69" s="2">
        <f>AVERAGE(B56:Tabla2[[#This Row],[Positivos]])</f>
        <v>678.07142857142856</v>
      </c>
      <c r="F69" s="2">
        <f>Tabla2[[#This Row],[Media 14 días]]-E68</f>
        <v>-29.35714285714289</v>
      </c>
      <c r="G69" s="3">
        <f>AVERAGE(Tabla2[Positivos])</f>
        <v>1596.6749521988527</v>
      </c>
      <c r="H69" s="3" t="e">
        <f t="array" aca="1" ref="H69" ca="1">IF(Tabla2[[#This Row],[Fecha]]&lt;m_FechaObjetivo,NA(),m_UltimoDato14Dias)</f>
        <v>#N/A</v>
      </c>
      <c r="I69" t="str">
        <f>TEXT(Tabla2[[#This Row],[Fecha]],"DDDD")</f>
        <v>sábado</v>
      </c>
      <c r="J69" s="2">
        <f>SUM(Tabla2[[#Headers],[Positivos]]:Tabla2[[#This Row],[Positivos]])</f>
        <v>72890</v>
      </c>
      <c r="K69" s="4">
        <f>Tabla2[[#This Row],[Media 14 días]]/E68</f>
        <v>0.95850161550888524</v>
      </c>
    </row>
    <row r="70" spans="1:11" x14ac:dyDescent="0.25">
      <c r="A70" s="1">
        <v>43954</v>
      </c>
      <c r="B70" s="2">
        <v>202</v>
      </c>
      <c r="C70" s="2">
        <f>AVERAGE(B64:Tabla2[[#This Row],[Positivos]])</f>
        <v>607.71428571428567</v>
      </c>
      <c r="D70" s="2">
        <f>Tabla2[[#This Row],[media 7 dias]]-C69</f>
        <v>-2.8571428571428896</v>
      </c>
      <c r="E70" s="2">
        <f>AVERAGE(B57:Tabla2[[#This Row],[Positivos]])</f>
        <v>673.21428571428567</v>
      </c>
      <c r="F70" s="2">
        <f>Tabla2[[#This Row],[Media 14 días]]-E69</f>
        <v>-4.8571428571428896</v>
      </c>
      <c r="G70" s="3">
        <f>AVERAGE(Tabla2[Positivos])</f>
        <v>1596.6749521988527</v>
      </c>
      <c r="H70" s="3" t="e">
        <f t="array" aca="1" ref="H70" ca="1">IF(Tabla2[[#This Row],[Fecha]]&lt;m_FechaObjetivo,NA(),m_UltimoDato14Dias)</f>
        <v>#N/A</v>
      </c>
      <c r="I70" t="str">
        <f>TEXT(Tabla2[[#This Row],[Fecha]],"DDDD")</f>
        <v>domingo</v>
      </c>
      <c r="J70" s="2">
        <f>SUM(Tabla2[[#Headers],[Positivos]]:Tabla2[[#This Row],[Positivos]])</f>
        <v>73092</v>
      </c>
      <c r="K70" s="4">
        <f>Tabla2[[#This Row],[Media 14 días]]/E69</f>
        <v>0.99283682713578425</v>
      </c>
    </row>
    <row r="71" spans="1:11" x14ac:dyDescent="0.25">
      <c r="A71" s="1">
        <v>43955</v>
      </c>
      <c r="B71" s="2">
        <v>782</v>
      </c>
      <c r="C71" s="2">
        <f>AVERAGE(B65:Tabla2[[#This Row],[Positivos]])</f>
        <v>578</v>
      </c>
      <c r="D71" s="2">
        <f>Tabla2[[#This Row],[media 7 dias]]-C70</f>
        <v>-29.714285714285666</v>
      </c>
      <c r="E71" s="2">
        <f>AVERAGE(B58:Tabla2[[#This Row],[Positivos]])</f>
        <v>666.35714285714289</v>
      </c>
      <c r="F71" s="2">
        <f>Tabla2[[#This Row],[Media 14 días]]-E70</f>
        <v>-6.8571428571427759</v>
      </c>
      <c r="G71" s="3">
        <f>AVERAGE(Tabla2[Positivos])</f>
        <v>1596.6749521988527</v>
      </c>
      <c r="H71" s="3" t="e">
        <f t="array" aca="1" ref="H71" ca="1">IF(Tabla2[[#This Row],[Fecha]]&lt;m_FechaObjetivo,NA(),m_UltimoDato14Dias)</f>
        <v>#N/A</v>
      </c>
      <c r="I71" t="str">
        <f>TEXT(Tabla2[[#This Row],[Fecha]],"DDDD")</f>
        <v>lunes</v>
      </c>
      <c r="J71" s="2">
        <f>SUM(Tabla2[[#Headers],[Positivos]]:Tabla2[[#This Row],[Positivos]])</f>
        <v>73874</v>
      </c>
      <c r="K71" s="4">
        <f>Tabla2[[#This Row],[Media 14 días]]/E70</f>
        <v>0.98981432360742716</v>
      </c>
    </row>
    <row r="72" spans="1:11" x14ac:dyDescent="0.25">
      <c r="A72" s="1">
        <v>43956</v>
      </c>
      <c r="B72" s="2">
        <v>788</v>
      </c>
      <c r="C72" s="2">
        <f>AVERAGE(B66:Tabla2[[#This Row],[Positivos]])</f>
        <v>555.14285714285711</v>
      </c>
      <c r="D72" s="2">
        <f>Tabla2[[#This Row],[media 7 dias]]-C71</f>
        <v>-22.85714285714289</v>
      </c>
      <c r="E72" s="2">
        <f>AVERAGE(B59:Tabla2[[#This Row],[Positivos]])</f>
        <v>656.07142857142856</v>
      </c>
      <c r="F72" s="2">
        <f>Tabla2[[#This Row],[Media 14 días]]-E71</f>
        <v>-10.285714285714334</v>
      </c>
      <c r="G72" s="3">
        <f>AVERAGE(Tabla2[Positivos])</f>
        <v>1596.6749521988527</v>
      </c>
      <c r="H72" s="3" t="e">
        <f t="array" aca="1" ref="H72" ca="1">IF(Tabla2[[#This Row],[Fecha]]&lt;m_FechaObjetivo,NA(),m_UltimoDato14Dias)</f>
        <v>#N/A</v>
      </c>
      <c r="I72" t="str">
        <f>TEXT(Tabla2[[#This Row],[Fecha]],"DDDD")</f>
        <v>martes</v>
      </c>
      <c r="J72" s="2">
        <f>SUM(Tabla2[[#Headers],[Positivos]]:Tabla2[[#This Row],[Positivos]])</f>
        <v>74662</v>
      </c>
      <c r="K72" s="4">
        <f>Tabla2[[#This Row],[Media 14 días]]/E71</f>
        <v>0.98456426197877578</v>
      </c>
    </row>
    <row r="73" spans="1:11" x14ac:dyDescent="0.25">
      <c r="A73" s="1">
        <v>43957</v>
      </c>
      <c r="B73" s="2">
        <v>738</v>
      </c>
      <c r="C73" s="2">
        <f>AVERAGE(B67:Tabla2[[#This Row],[Positivos]])</f>
        <v>531.85714285714289</v>
      </c>
      <c r="D73" s="2">
        <f>Tabla2[[#This Row],[media 7 dias]]-C72</f>
        <v>-23.285714285714221</v>
      </c>
      <c r="E73" s="2">
        <f>AVERAGE(B60:Tabla2[[#This Row],[Positivos]])</f>
        <v>637.35714285714289</v>
      </c>
      <c r="F73" s="2">
        <f>Tabla2[[#This Row],[Media 14 días]]-E72</f>
        <v>-18.714285714285666</v>
      </c>
      <c r="G73" s="3">
        <f>AVERAGE(Tabla2[Positivos])</f>
        <v>1596.6749521988527</v>
      </c>
      <c r="H73" s="3" t="e">
        <f t="array" aca="1" ref="H73" ca="1">IF(Tabla2[[#This Row],[Fecha]]&lt;m_FechaObjetivo,NA(),m_UltimoDato14Dias)</f>
        <v>#N/A</v>
      </c>
      <c r="I73" t="str">
        <f>TEXT(Tabla2[[#This Row],[Fecha]],"DDDD")</f>
        <v>miércoles</v>
      </c>
      <c r="J73" s="2">
        <f>SUM(Tabla2[[#Headers],[Positivos]]:Tabla2[[#This Row],[Positivos]])</f>
        <v>75400</v>
      </c>
      <c r="K73" s="4">
        <f>Tabla2[[#This Row],[Media 14 días]]/E72</f>
        <v>0.97147523135547098</v>
      </c>
    </row>
    <row r="74" spans="1:11" x14ac:dyDescent="0.25">
      <c r="A74" s="1">
        <v>43958</v>
      </c>
      <c r="B74" s="2">
        <v>629</v>
      </c>
      <c r="C74" s="2">
        <f>AVERAGE(B68:Tabla2[[#This Row],[Positivos]])</f>
        <v>521</v>
      </c>
      <c r="D74" s="2">
        <f>Tabla2[[#This Row],[media 7 dias]]-C73</f>
        <v>-10.85714285714289</v>
      </c>
      <c r="E74" s="2">
        <f>AVERAGE(B61:Tabla2[[#This Row],[Positivos]])</f>
        <v>627.35714285714289</v>
      </c>
      <c r="F74" s="2">
        <f>Tabla2[[#This Row],[Media 14 días]]-E73</f>
        <v>-10</v>
      </c>
      <c r="G74" s="3">
        <f>AVERAGE(Tabla2[Positivos])</f>
        <v>1596.6749521988527</v>
      </c>
      <c r="H74" s="3" t="e">
        <f t="array" aca="1" ref="H74" ca="1">IF(Tabla2[[#This Row],[Fecha]]&lt;m_FechaObjetivo,NA(),m_UltimoDato14Dias)</f>
        <v>#N/A</v>
      </c>
      <c r="I74" t="str">
        <f>TEXT(Tabla2[[#This Row],[Fecha]],"DDDD")</f>
        <v>jueves</v>
      </c>
      <c r="J74" s="2">
        <f>SUM(Tabla2[[#Headers],[Positivos]]:Tabla2[[#This Row],[Positivos]])</f>
        <v>76029</v>
      </c>
      <c r="K74" s="4">
        <f>Tabla2[[#This Row],[Media 14 días]]/E73</f>
        <v>0.9843102095707722</v>
      </c>
    </row>
    <row r="75" spans="1:11" x14ac:dyDescent="0.25">
      <c r="A75" s="1">
        <v>43959</v>
      </c>
      <c r="B75" s="2">
        <v>635</v>
      </c>
      <c r="C75" s="2">
        <f>AVERAGE(B69:Tabla2[[#This Row],[Positivos]])</f>
        <v>567.85714285714289</v>
      </c>
      <c r="D75" s="2">
        <f>Tabla2[[#This Row],[media 7 dias]]-C74</f>
        <v>46.85714285714289</v>
      </c>
      <c r="E75" s="2">
        <f>AVERAGE(B62:Tabla2[[#This Row],[Positivos]])</f>
        <v>604.28571428571433</v>
      </c>
      <c r="F75" s="2">
        <f>Tabla2[[#This Row],[Media 14 días]]-E74</f>
        <v>-23.071428571428555</v>
      </c>
      <c r="G75" s="3">
        <f>AVERAGE(Tabla2[Positivos])</f>
        <v>1596.6749521988527</v>
      </c>
      <c r="H75" s="3" t="e">
        <f t="array" aca="1" ref="H75" ca="1">IF(Tabla2[[#This Row],[Fecha]]&lt;m_FechaObjetivo,NA(),m_UltimoDato14Dias)</f>
        <v>#N/A</v>
      </c>
      <c r="I75" t="str">
        <f>TEXT(Tabla2[[#This Row],[Fecha]],"DDDD")</f>
        <v>viernes</v>
      </c>
      <c r="J75" s="2">
        <f>SUM(Tabla2[[#Headers],[Positivos]]:Tabla2[[#This Row],[Positivos]])</f>
        <v>76664</v>
      </c>
      <c r="K75" s="4">
        <f>Tabla2[[#This Row],[Media 14 días]]/E74</f>
        <v>0.96322441079357857</v>
      </c>
    </row>
    <row r="76" spans="1:11" x14ac:dyDescent="0.25">
      <c r="A76" s="1">
        <v>43960</v>
      </c>
      <c r="B76" s="2">
        <v>187</v>
      </c>
      <c r="C76" s="2">
        <f>AVERAGE(B70:Tabla2[[#This Row],[Positivos]])</f>
        <v>565.85714285714289</v>
      </c>
      <c r="D76" s="2">
        <f>Tabla2[[#This Row],[media 7 dias]]-C75</f>
        <v>-2</v>
      </c>
      <c r="E76" s="2">
        <f>AVERAGE(B63:Tabla2[[#This Row],[Positivos]])</f>
        <v>588.21428571428567</v>
      </c>
      <c r="F76" s="2">
        <f>Tabla2[[#This Row],[Media 14 días]]-E75</f>
        <v>-16.071428571428669</v>
      </c>
      <c r="G76" s="3">
        <f>AVERAGE(Tabla2[Positivos])</f>
        <v>1596.6749521988527</v>
      </c>
      <c r="H76" s="3" t="e">
        <f t="array" aca="1" ref="H76" ca="1">IF(Tabla2[[#This Row],[Fecha]]&lt;m_FechaObjetivo,NA(),m_UltimoDato14Dias)</f>
        <v>#N/A</v>
      </c>
      <c r="I76" t="str">
        <f>TEXT(Tabla2[[#This Row],[Fecha]],"DDDD")</f>
        <v>sábado</v>
      </c>
      <c r="J76" s="2">
        <f>SUM(Tabla2[[#Headers],[Positivos]]:Tabla2[[#This Row],[Positivos]])</f>
        <v>76851</v>
      </c>
      <c r="K76" s="4">
        <f>Tabla2[[#This Row],[Media 14 días]]/E75</f>
        <v>0.97340425531914876</v>
      </c>
    </row>
    <row r="77" spans="1:11" x14ac:dyDescent="0.25">
      <c r="A77" s="1">
        <v>43961</v>
      </c>
      <c r="B77" s="2">
        <v>137</v>
      </c>
      <c r="C77" s="2">
        <f>AVERAGE(B71:Tabla2[[#This Row],[Positivos]])</f>
        <v>556.57142857142856</v>
      </c>
      <c r="D77" s="2">
        <f>Tabla2[[#This Row],[media 7 dias]]-C76</f>
        <v>-9.2857142857143344</v>
      </c>
      <c r="E77" s="2">
        <f>AVERAGE(B64:Tabla2[[#This Row],[Positivos]])</f>
        <v>582.14285714285711</v>
      </c>
      <c r="F77" s="2">
        <f>Tabla2[[#This Row],[Media 14 días]]-E76</f>
        <v>-6.0714285714285552</v>
      </c>
      <c r="G77" s="3">
        <f>AVERAGE(Tabla2[Positivos])</f>
        <v>1596.6749521988527</v>
      </c>
      <c r="H77" s="3" t="e">
        <f t="array" aca="1" ref="H77" ca="1">IF(Tabla2[[#This Row],[Fecha]]&lt;m_FechaObjetivo,NA(),m_UltimoDato14Dias)</f>
        <v>#N/A</v>
      </c>
      <c r="I77" t="str">
        <f>TEXT(Tabla2[[#This Row],[Fecha]],"DDDD")</f>
        <v>domingo</v>
      </c>
      <c r="J77" s="2">
        <f>SUM(Tabla2[[#Headers],[Positivos]]:Tabla2[[#This Row],[Positivos]])</f>
        <v>76988</v>
      </c>
      <c r="K77" s="4">
        <f>Tabla2[[#This Row],[Media 14 días]]/E76</f>
        <v>0.98967820279295693</v>
      </c>
    </row>
    <row r="78" spans="1:11" x14ac:dyDescent="0.25">
      <c r="A78" s="1">
        <v>43962</v>
      </c>
      <c r="B78" s="2">
        <v>670</v>
      </c>
      <c r="C78" s="2">
        <f>AVERAGE(B72:Tabla2[[#This Row],[Positivos]])</f>
        <v>540.57142857142856</v>
      </c>
      <c r="D78" s="2">
        <f>Tabla2[[#This Row],[media 7 dias]]-C77</f>
        <v>-16</v>
      </c>
      <c r="E78" s="2">
        <f>AVERAGE(B65:Tabla2[[#This Row],[Positivos]])</f>
        <v>559.28571428571433</v>
      </c>
      <c r="F78" s="2">
        <f>Tabla2[[#This Row],[Media 14 días]]-E77</f>
        <v>-22.857142857142776</v>
      </c>
      <c r="G78" s="3">
        <f>AVERAGE(Tabla2[Positivos])</f>
        <v>1596.6749521988527</v>
      </c>
      <c r="H78" s="3" t="e">
        <f t="array" aca="1" ref="H78" ca="1">IF(Tabla2[[#This Row],[Fecha]]&lt;m_FechaObjetivo,NA(),m_UltimoDato14Dias)</f>
        <v>#N/A</v>
      </c>
      <c r="I78" t="str">
        <f>TEXT(Tabla2[[#This Row],[Fecha]],"DDDD")</f>
        <v>lunes</v>
      </c>
      <c r="J78" s="2">
        <f>SUM(Tabla2[[#Headers],[Positivos]]:Tabla2[[#This Row],[Positivos]])</f>
        <v>77658</v>
      </c>
      <c r="K78" s="4">
        <f>Tabla2[[#This Row],[Media 14 días]]/E77</f>
        <v>0.96073619631901852</v>
      </c>
    </row>
    <row r="79" spans="1:11" x14ac:dyDescent="0.25">
      <c r="A79" s="1">
        <v>43963</v>
      </c>
      <c r="B79" s="2">
        <v>628</v>
      </c>
      <c r="C79" s="2">
        <f>AVERAGE(B73:Tabla2[[#This Row],[Positivos]])</f>
        <v>517.71428571428567</v>
      </c>
      <c r="D79" s="2">
        <f>Tabla2[[#This Row],[media 7 dias]]-C78</f>
        <v>-22.85714285714289</v>
      </c>
      <c r="E79" s="2">
        <f>AVERAGE(B66:Tabla2[[#This Row],[Positivos]])</f>
        <v>536.42857142857144</v>
      </c>
      <c r="F79" s="2">
        <f>Tabla2[[#This Row],[Media 14 días]]-E78</f>
        <v>-22.85714285714289</v>
      </c>
      <c r="G79" s="3">
        <f>AVERAGE(Tabla2[Positivos])</f>
        <v>1596.6749521988527</v>
      </c>
      <c r="H79" s="3" t="e">
        <f t="array" aca="1" ref="H79" ca="1">IF(Tabla2[[#This Row],[Fecha]]&lt;m_FechaObjetivo,NA(),m_UltimoDato14Dias)</f>
        <v>#N/A</v>
      </c>
      <c r="I79" t="str">
        <f>TEXT(Tabla2[[#This Row],[Fecha]],"DDDD")</f>
        <v>martes</v>
      </c>
      <c r="J79" s="2">
        <f>SUM(Tabla2[[#Headers],[Positivos]]:Tabla2[[#This Row],[Positivos]])</f>
        <v>78286</v>
      </c>
      <c r="K79" s="4">
        <f>Tabla2[[#This Row],[Media 14 días]]/E78</f>
        <v>0.9591315453384418</v>
      </c>
    </row>
    <row r="80" spans="1:11" x14ac:dyDescent="0.25">
      <c r="A80" s="1">
        <v>43964</v>
      </c>
      <c r="B80" s="2">
        <v>660</v>
      </c>
      <c r="C80" s="2">
        <f>AVERAGE(B74:Tabla2[[#This Row],[Positivos]])</f>
        <v>506.57142857142856</v>
      </c>
      <c r="D80" s="2">
        <f>Tabla2[[#This Row],[media 7 dias]]-C79</f>
        <v>-11.14285714285711</v>
      </c>
      <c r="E80" s="2">
        <f>AVERAGE(B67:Tabla2[[#This Row],[Positivos]])</f>
        <v>519.21428571428567</v>
      </c>
      <c r="F80" s="2">
        <f>Tabla2[[#This Row],[Media 14 días]]-E79</f>
        <v>-17.214285714285779</v>
      </c>
      <c r="G80" s="3">
        <f>AVERAGE(Tabla2[Positivos])</f>
        <v>1596.6749521988527</v>
      </c>
      <c r="H80" s="3" t="e">
        <f t="array" aca="1" ref="H80" ca="1">IF(Tabla2[[#This Row],[Fecha]]&lt;m_FechaObjetivo,NA(),m_UltimoDato14Dias)</f>
        <v>#N/A</v>
      </c>
      <c r="I80" t="str">
        <f>TEXT(Tabla2[[#This Row],[Fecha]],"DDDD")</f>
        <v>miércoles</v>
      </c>
      <c r="J80" s="2">
        <f>SUM(Tabla2[[#Headers],[Positivos]]:Tabla2[[#This Row],[Positivos]])</f>
        <v>78946</v>
      </c>
      <c r="K80" s="4">
        <f>Tabla2[[#This Row],[Media 14 días]]/E79</f>
        <v>0.96790945406125151</v>
      </c>
    </row>
    <row r="81" spans="1:11" x14ac:dyDescent="0.25">
      <c r="A81" s="1">
        <v>43965</v>
      </c>
      <c r="B81" s="2">
        <v>715</v>
      </c>
      <c r="C81" s="2">
        <f>AVERAGE(B75:Tabla2[[#This Row],[Positivos]])</f>
        <v>518.85714285714289</v>
      </c>
      <c r="D81" s="2">
        <f>Tabla2[[#This Row],[media 7 dias]]-C80</f>
        <v>12.285714285714334</v>
      </c>
      <c r="E81" s="2">
        <f>AVERAGE(B68:Tabla2[[#This Row],[Positivos]])</f>
        <v>519.92857142857144</v>
      </c>
      <c r="F81" s="2">
        <f>Tabla2[[#This Row],[Media 14 días]]-E80</f>
        <v>0.71428571428577925</v>
      </c>
      <c r="G81" s="3">
        <f>AVERAGE(Tabla2[Positivos])</f>
        <v>1596.6749521988527</v>
      </c>
      <c r="H81" s="3" t="e">
        <f t="array" aca="1" ref="H81" ca="1">IF(Tabla2[[#This Row],[Fecha]]&lt;m_FechaObjetivo,NA(),m_UltimoDato14Dias)</f>
        <v>#N/A</v>
      </c>
      <c r="I81" t="str">
        <f>TEXT(Tabla2[[#This Row],[Fecha]],"DDDD")</f>
        <v>jueves</v>
      </c>
      <c r="J81" s="2">
        <f>SUM(Tabla2[[#Headers],[Positivos]]:Tabla2[[#This Row],[Positivos]])</f>
        <v>79661</v>
      </c>
      <c r="K81" s="4">
        <f>Tabla2[[#This Row],[Media 14 días]]/E80</f>
        <v>1.0013757050488377</v>
      </c>
    </row>
    <row r="82" spans="1:11" x14ac:dyDescent="0.25">
      <c r="A82" s="1">
        <v>43966</v>
      </c>
      <c r="B82" s="2">
        <v>424</v>
      </c>
      <c r="C82" s="2">
        <f>AVERAGE(B76:Tabla2[[#This Row],[Positivos]])</f>
        <v>488.71428571428572</v>
      </c>
      <c r="D82" s="2">
        <f>Tabla2[[#This Row],[media 7 dias]]-C81</f>
        <v>-30.142857142857167</v>
      </c>
      <c r="E82" s="2">
        <f>AVERAGE(B69:Tabla2[[#This Row],[Positivos]])</f>
        <v>528.28571428571433</v>
      </c>
      <c r="F82" s="2">
        <f>Tabla2[[#This Row],[Media 14 días]]-E81</f>
        <v>8.3571428571428896</v>
      </c>
      <c r="G82" s="3">
        <f>AVERAGE(Tabla2[Positivos])</f>
        <v>1596.6749521988527</v>
      </c>
      <c r="H82" s="3" t="e">
        <f t="array" aca="1" ref="H82" ca="1">IF(Tabla2[[#This Row],[Fecha]]&lt;m_FechaObjetivo,NA(),m_UltimoDato14Dias)</f>
        <v>#N/A</v>
      </c>
      <c r="I82" t="str">
        <f>TEXT(Tabla2[[#This Row],[Fecha]],"DDDD")</f>
        <v>viernes</v>
      </c>
      <c r="J82" s="2">
        <f>SUM(Tabla2[[#Headers],[Positivos]]:Tabla2[[#This Row],[Positivos]])</f>
        <v>80085</v>
      </c>
      <c r="K82" s="4">
        <f>Tabla2[[#This Row],[Media 14 días]]/E81</f>
        <v>1.0160736364885288</v>
      </c>
    </row>
    <row r="83" spans="1:11" x14ac:dyDescent="0.25">
      <c r="A83" s="1">
        <v>43967</v>
      </c>
      <c r="B83" s="2">
        <v>108</v>
      </c>
      <c r="C83" s="2">
        <f>AVERAGE(B77:Tabla2[[#This Row],[Positivos]])</f>
        <v>477.42857142857144</v>
      </c>
      <c r="D83" s="2">
        <f>Tabla2[[#This Row],[media 7 dias]]-C82</f>
        <v>-11.285714285714278</v>
      </c>
      <c r="E83" s="2">
        <f>AVERAGE(B70:Tabla2[[#This Row],[Positivos]])</f>
        <v>521.64285714285711</v>
      </c>
      <c r="F83" s="2">
        <f>Tabla2[[#This Row],[Media 14 días]]-E82</f>
        <v>-6.6428571428572241</v>
      </c>
      <c r="G83" s="3">
        <f>AVERAGE(Tabla2[Positivos])</f>
        <v>1596.6749521988527</v>
      </c>
      <c r="H83" s="3" t="e">
        <f t="array" aca="1" ref="H83" ca="1">IF(Tabla2[[#This Row],[Fecha]]&lt;m_FechaObjetivo,NA(),m_UltimoDato14Dias)</f>
        <v>#N/A</v>
      </c>
      <c r="I83" t="str">
        <f>TEXT(Tabla2[[#This Row],[Fecha]],"DDDD")</f>
        <v>sábado</v>
      </c>
      <c r="J83" s="2">
        <f>SUM(Tabla2[[#Headers],[Positivos]]:Tabla2[[#This Row],[Positivos]])</f>
        <v>80193</v>
      </c>
      <c r="K83" s="4">
        <f>Tabla2[[#This Row],[Media 14 días]]/E82</f>
        <v>0.98742563547863693</v>
      </c>
    </row>
    <row r="84" spans="1:11" x14ac:dyDescent="0.25">
      <c r="A84" s="1">
        <v>43968</v>
      </c>
      <c r="B84" s="2">
        <v>134</v>
      </c>
      <c r="C84" s="2">
        <f>AVERAGE(B78:Tabla2[[#This Row],[Positivos]])</f>
        <v>477</v>
      </c>
      <c r="D84" s="2">
        <f>Tabla2[[#This Row],[media 7 dias]]-C83</f>
        <v>-0.42857142857144481</v>
      </c>
      <c r="E84" s="2">
        <f>AVERAGE(B71:Tabla2[[#This Row],[Positivos]])</f>
        <v>516.78571428571433</v>
      </c>
      <c r="F84" s="2">
        <f>Tabla2[[#This Row],[Media 14 días]]-E83</f>
        <v>-4.8571428571427759</v>
      </c>
      <c r="G84" s="3">
        <f>AVERAGE(Tabla2[Positivos])</f>
        <v>1596.6749521988527</v>
      </c>
      <c r="H84" s="3" t="e">
        <f t="array" aca="1" ref="H84" ca="1">IF(Tabla2[[#This Row],[Fecha]]&lt;m_FechaObjetivo,NA(),m_UltimoDato14Dias)</f>
        <v>#N/A</v>
      </c>
      <c r="I84" t="str">
        <f>TEXT(Tabla2[[#This Row],[Fecha]],"DDDD")</f>
        <v>domingo</v>
      </c>
      <c r="J84" s="2">
        <f>SUM(Tabla2[[#Headers],[Positivos]]:Tabla2[[#This Row],[Positivos]])</f>
        <v>80327</v>
      </c>
      <c r="K84" s="4">
        <f>Tabla2[[#This Row],[Media 14 días]]/E83</f>
        <v>0.99068875804463929</v>
      </c>
    </row>
    <row r="85" spans="1:11" x14ac:dyDescent="0.25">
      <c r="A85" s="1">
        <v>43969</v>
      </c>
      <c r="B85" s="2">
        <v>515</v>
      </c>
      <c r="C85" s="2">
        <f>AVERAGE(B79:Tabla2[[#This Row],[Positivos]])</f>
        <v>454.85714285714283</v>
      </c>
      <c r="D85" s="2">
        <f>Tabla2[[#This Row],[media 7 dias]]-C84</f>
        <v>-22.142857142857167</v>
      </c>
      <c r="E85" s="2">
        <f>AVERAGE(B72:Tabla2[[#This Row],[Positivos]])</f>
        <v>497.71428571428572</v>
      </c>
      <c r="F85" s="2">
        <f>Tabla2[[#This Row],[Media 14 días]]-E84</f>
        <v>-19.071428571428612</v>
      </c>
      <c r="G85" s="3">
        <f>AVERAGE(Tabla2[Positivos])</f>
        <v>1596.6749521988527</v>
      </c>
      <c r="H85" s="3" t="e">
        <f t="array" aca="1" ref="H85" ca="1">IF(Tabla2[[#This Row],[Fecha]]&lt;m_FechaObjetivo,NA(),m_UltimoDato14Dias)</f>
        <v>#N/A</v>
      </c>
      <c r="I85" t="str">
        <f>TEXT(Tabla2[[#This Row],[Fecha]],"DDDD")</f>
        <v>lunes</v>
      </c>
      <c r="J85" s="2">
        <f>SUM(Tabla2[[#Headers],[Positivos]]:Tabla2[[#This Row],[Positivos]])</f>
        <v>80842</v>
      </c>
      <c r="K85" s="4">
        <f>Tabla2[[#This Row],[Media 14 días]]/E84</f>
        <v>0.96309606081548027</v>
      </c>
    </row>
    <row r="86" spans="1:11" x14ac:dyDescent="0.25">
      <c r="A86" s="1">
        <v>43970</v>
      </c>
      <c r="B86" s="2">
        <v>580</v>
      </c>
      <c r="C86" s="2">
        <f>AVERAGE(B80:Tabla2[[#This Row],[Positivos]])</f>
        <v>448</v>
      </c>
      <c r="D86" s="2">
        <f>Tabla2[[#This Row],[media 7 dias]]-C85</f>
        <v>-6.8571428571428328</v>
      </c>
      <c r="E86" s="2">
        <f>AVERAGE(B73:Tabla2[[#This Row],[Positivos]])</f>
        <v>482.85714285714283</v>
      </c>
      <c r="F86" s="2">
        <f>Tabla2[[#This Row],[Media 14 días]]-E85</f>
        <v>-14.85714285714289</v>
      </c>
      <c r="G86" s="3">
        <f>AVERAGE(Tabla2[Positivos])</f>
        <v>1596.6749521988527</v>
      </c>
      <c r="H86" s="3" t="e">
        <f t="array" aca="1" ref="H86" ca="1">IF(Tabla2[[#This Row],[Fecha]]&lt;m_FechaObjetivo,NA(),m_UltimoDato14Dias)</f>
        <v>#N/A</v>
      </c>
      <c r="I86" t="str">
        <f>TEXT(Tabla2[[#This Row],[Fecha]],"DDDD")</f>
        <v>martes</v>
      </c>
      <c r="J86" s="2">
        <f>SUM(Tabla2[[#Headers],[Positivos]]:Tabla2[[#This Row],[Positivos]])</f>
        <v>81422</v>
      </c>
      <c r="K86" s="4">
        <f>Tabla2[[#This Row],[Media 14 días]]/E85</f>
        <v>0.9701492537313432</v>
      </c>
    </row>
    <row r="87" spans="1:11" x14ac:dyDescent="0.25">
      <c r="A87" s="1">
        <v>43971</v>
      </c>
      <c r="B87" s="2">
        <v>633</v>
      </c>
      <c r="C87" s="2">
        <f>AVERAGE(B81:Tabla2[[#This Row],[Positivos]])</f>
        <v>444.14285714285717</v>
      </c>
      <c r="D87" s="2">
        <f>Tabla2[[#This Row],[media 7 dias]]-C86</f>
        <v>-3.8571428571428328</v>
      </c>
      <c r="E87" s="2">
        <f>AVERAGE(B74:Tabla2[[#This Row],[Positivos]])</f>
        <v>475.35714285714283</v>
      </c>
      <c r="F87" s="2">
        <f>Tabla2[[#This Row],[Media 14 días]]-E86</f>
        <v>-7.5</v>
      </c>
      <c r="G87" s="3">
        <f>AVERAGE(Tabla2[Positivos])</f>
        <v>1596.6749521988527</v>
      </c>
      <c r="H87" s="3" t="e">
        <f t="array" aca="1" ref="H87" ca="1">IF(Tabla2[[#This Row],[Fecha]]&lt;m_FechaObjetivo,NA(),m_UltimoDato14Dias)</f>
        <v>#N/A</v>
      </c>
      <c r="I87" t="str">
        <f>TEXT(Tabla2[[#This Row],[Fecha]],"DDDD")</f>
        <v>miércoles</v>
      </c>
      <c r="J87" s="2">
        <f>SUM(Tabla2[[#Headers],[Positivos]]:Tabla2[[#This Row],[Positivos]])</f>
        <v>82055</v>
      </c>
      <c r="K87" s="4">
        <f>Tabla2[[#This Row],[Media 14 días]]/E86</f>
        <v>0.98446745562130178</v>
      </c>
    </row>
    <row r="88" spans="1:11" x14ac:dyDescent="0.25">
      <c r="A88" s="1">
        <v>43972</v>
      </c>
      <c r="B88" s="2">
        <v>452</v>
      </c>
      <c r="C88" s="2">
        <f>AVERAGE(B82:Tabla2[[#This Row],[Positivos]])</f>
        <v>406.57142857142856</v>
      </c>
      <c r="D88" s="2">
        <f>Tabla2[[#This Row],[media 7 dias]]-C87</f>
        <v>-37.571428571428612</v>
      </c>
      <c r="E88" s="2">
        <f>AVERAGE(B75:Tabla2[[#This Row],[Positivos]])</f>
        <v>462.71428571428572</v>
      </c>
      <c r="F88" s="2">
        <f>Tabla2[[#This Row],[Media 14 días]]-E87</f>
        <v>-12.64285714285711</v>
      </c>
      <c r="G88" s="3">
        <f>AVERAGE(Tabla2[Positivos])</f>
        <v>1596.6749521988527</v>
      </c>
      <c r="H88" s="3" t="e">
        <f t="array" aca="1" ref="H88" ca="1">IF(Tabla2[[#This Row],[Fecha]]&lt;m_FechaObjetivo,NA(),m_UltimoDato14Dias)</f>
        <v>#N/A</v>
      </c>
      <c r="I88" t="str">
        <f>TEXT(Tabla2[[#This Row],[Fecha]],"DDDD")</f>
        <v>jueves</v>
      </c>
      <c r="J88" s="2">
        <f>SUM(Tabla2[[#Headers],[Positivos]]:Tabla2[[#This Row],[Positivos]])</f>
        <v>82507</v>
      </c>
      <c r="K88" s="4">
        <f>Tabla2[[#This Row],[Media 14 días]]/E87</f>
        <v>0.9734034560480842</v>
      </c>
    </row>
    <row r="89" spans="1:11" x14ac:dyDescent="0.25">
      <c r="A89" s="1">
        <v>43973</v>
      </c>
      <c r="B89" s="2">
        <v>562</v>
      </c>
      <c r="C89" s="2">
        <f>AVERAGE(B83:Tabla2[[#This Row],[Positivos]])</f>
        <v>426.28571428571428</v>
      </c>
      <c r="D89" s="2">
        <f>Tabla2[[#This Row],[media 7 dias]]-C88</f>
        <v>19.714285714285722</v>
      </c>
      <c r="E89" s="2">
        <f>AVERAGE(B76:Tabla2[[#This Row],[Positivos]])</f>
        <v>457.5</v>
      </c>
      <c r="F89" s="2">
        <f>Tabla2[[#This Row],[Media 14 días]]-E88</f>
        <v>-5.2142857142857224</v>
      </c>
      <c r="G89" s="3">
        <f>AVERAGE(Tabla2[Positivos])</f>
        <v>1596.6749521988527</v>
      </c>
      <c r="H89" s="3" t="e">
        <f t="array" aca="1" ref="H89" ca="1">IF(Tabla2[[#This Row],[Fecha]]&lt;m_FechaObjetivo,NA(),m_UltimoDato14Dias)</f>
        <v>#N/A</v>
      </c>
      <c r="I89" t="str">
        <f>TEXT(Tabla2[[#This Row],[Fecha]],"DDDD")</f>
        <v>viernes</v>
      </c>
      <c r="J89" s="2">
        <f>SUM(Tabla2[[#Headers],[Positivos]]:Tabla2[[#This Row],[Positivos]])</f>
        <v>83069</v>
      </c>
      <c r="K89" s="4">
        <f>Tabla2[[#This Row],[Media 14 días]]/E88</f>
        <v>0.98873108984254399</v>
      </c>
    </row>
    <row r="90" spans="1:11" x14ac:dyDescent="0.25">
      <c r="A90" s="1">
        <v>43974</v>
      </c>
      <c r="B90" s="2">
        <v>168</v>
      </c>
      <c r="C90" s="2">
        <f>AVERAGE(B84:Tabla2[[#This Row],[Positivos]])</f>
        <v>434.85714285714283</v>
      </c>
      <c r="D90" s="2">
        <f>Tabla2[[#This Row],[media 7 dias]]-C89</f>
        <v>8.5714285714285552</v>
      </c>
      <c r="E90" s="2">
        <f>AVERAGE(B77:Tabla2[[#This Row],[Positivos]])</f>
        <v>456.14285714285717</v>
      </c>
      <c r="F90" s="2">
        <f>Tabla2[[#This Row],[Media 14 días]]-E89</f>
        <v>-1.3571428571428328</v>
      </c>
      <c r="G90" s="3">
        <f>AVERAGE(Tabla2[Positivos])</f>
        <v>1596.6749521988527</v>
      </c>
      <c r="H90" s="3" t="e">
        <f t="array" aca="1" ref="H90" ca="1">IF(Tabla2[[#This Row],[Fecha]]&lt;m_FechaObjetivo,NA(),m_UltimoDato14Dias)</f>
        <v>#N/A</v>
      </c>
      <c r="I90" t="str">
        <f>TEXT(Tabla2[[#This Row],[Fecha]],"DDDD")</f>
        <v>sábado</v>
      </c>
      <c r="J90" s="2">
        <f>SUM(Tabla2[[#Headers],[Positivos]]:Tabla2[[#This Row],[Positivos]])</f>
        <v>83237</v>
      </c>
      <c r="K90" s="4">
        <f>Tabla2[[#This Row],[Media 14 días]]/E89</f>
        <v>0.99703356752537087</v>
      </c>
    </row>
    <row r="91" spans="1:11" x14ac:dyDescent="0.25">
      <c r="A91" s="1">
        <v>43975</v>
      </c>
      <c r="B91" s="2">
        <v>109</v>
      </c>
      <c r="C91" s="2">
        <f>AVERAGE(B85:Tabla2[[#This Row],[Positivos]])</f>
        <v>431.28571428571428</v>
      </c>
      <c r="D91" s="2">
        <f>Tabla2[[#This Row],[media 7 dias]]-C90</f>
        <v>-3.5714285714285552</v>
      </c>
      <c r="E91" s="2">
        <f>AVERAGE(B78:Tabla2[[#This Row],[Positivos]])</f>
        <v>454.14285714285717</v>
      </c>
      <c r="F91" s="2">
        <f>Tabla2[[#This Row],[Media 14 días]]-E90</f>
        <v>-2</v>
      </c>
      <c r="G91" s="3">
        <f>AVERAGE(Tabla2[Positivos])</f>
        <v>1596.6749521988527</v>
      </c>
      <c r="H91" s="3" t="e">
        <f t="array" aca="1" ref="H91" ca="1">IF(Tabla2[[#This Row],[Fecha]]&lt;m_FechaObjetivo,NA(),m_UltimoDato14Dias)</f>
        <v>#N/A</v>
      </c>
      <c r="I91" t="str">
        <f>TEXT(Tabla2[[#This Row],[Fecha]],"DDDD")</f>
        <v>domingo</v>
      </c>
      <c r="J91" s="2">
        <f>SUM(Tabla2[[#Headers],[Positivos]]:Tabla2[[#This Row],[Positivos]])</f>
        <v>83346</v>
      </c>
      <c r="K91" s="4">
        <f>Tabla2[[#This Row],[Media 14 días]]/E90</f>
        <v>0.99561540870654552</v>
      </c>
    </row>
    <row r="92" spans="1:11" x14ac:dyDescent="0.25">
      <c r="A92" s="1">
        <v>43976</v>
      </c>
      <c r="B92" s="2">
        <v>408</v>
      </c>
      <c r="C92" s="2">
        <f>AVERAGE(B86:Tabla2[[#This Row],[Positivos]])</f>
        <v>416</v>
      </c>
      <c r="D92" s="2">
        <f>Tabla2[[#This Row],[media 7 dias]]-C91</f>
        <v>-15.285714285714278</v>
      </c>
      <c r="E92" s="2">
        <f>AVERAGE(B79:Tabla2[[#This Row],[Positivos]])</f>
        <v>435.42857142857144</v>
      </c>
      <c r="F92" s="2">
        <f>Tabla2[[#This Row],[Media 14 días]]-E91</f>
        <v>-18.714285714285722</v>
      </c>
      <c r="G92" s="3">
        <f>AVERAGE(Tabla2[Positivos])</f>
        <v>1596.6749521988527</v>
      </c>
      <c r="H92" s="3" t="e">
        <f t="array" aca="1" ref="H92" ca="1">IF(Tabla2[[#This Row],[Fecha]]&lt;m_FechaObjetivo,NA(),m_UltimoDato14Dias)</f>
        <v>#N/A</v>
      </c>
      <c r="I92" t="str">
        <f>TEXT(Tabla2[[#This Row],[Fecha]],"DDDD")</f>
        <v>lunes</v>
      </c>
      <c r="J92" s="2">
        <f>SUM(Tabla2[[#Headers],[Positivos]]:Tabla2[[#This Row],[Positivos]])</f>
        <v>83754</v>
      </c>
      <c r="K92" s="4">
        <f>Tabla2[[#This Row],[Media 14 días]]/E91</f>
        <v>0.95879207297892421</v>
      </c>
    </row>
    <row r="93" spans="1:11" x14ac:dyDescent="0.25">
      <c r="A93" s="1">
        <v>43977</v>
      </c>
      <c r="B93" s="2">
        <v>630</v>
      </c>
      <c r="C93" s="2">
        <f>AVERAGE(B87:Tabla2[[#This Row],[Positivos]])</f>
        <v>423.14285714285717</v>
      </c>
      <c r="D93" s="2">
        <f>Tabla2[[#This Row],[media 7 dias]]-C92</f>
        <v>7.1428571428571672</v>
      </c>
      <c r="E93" s="2">
        <f>AVERAGE(B80:Tabla2[[#This Row],[Positivos]])</f>
        <v>435.57142857142856</v>
      </c>
      <c r="F93" s="2">
        <f>Tabla2[[#This Row],[Media 14 días]]-E92</f>
        <v>0.14285714285711038</v>
      </c>
      <c r="G93" s="3">
        <f>AVERAGE(Tabla2[Positivos])</f>
        <v>1596.6749521988527</v>
      </c>
      <c r="H93" s="3" t="e">
        <f t="array" aca="1" ref="H93" ca="1">IF(Tabla2[[#This Row],[Fecha]]&lt;m_FechaObjetivo,NA(),m_UltimoDato14Dias)</f>
        <v>#N/A</v>
      </c>
      <c r="I93" t="str">
        <f>TEXT(Tabla2[[#This Row],[Fecha]],"DDDD")</f>
        <v>martes</v>
      </c>
      <c r="J93" s="2">
        <f>SUM(Tabla2[[#Headers],[Positivos]]:Tabla2[[#This Row],[Positivos]])</f>
        <v>84384</v>
      </c>
      <c r="K93" s="4">
        <f>Tabla2[[#This Row],[Media 14 días]]/E92</f>
        <v>1.0003280839895012</v>
      </c>
    </row>
    <row r="94" spans="1:11" x14ac:dyDescent="0.25">
      <c r="A94" s="1">
        <v>43978</v>
      </c>
      <c r="B94" s="2">
        <v>603</v>
      </c>
      <c r="C94" s="2">
        <f>AVERAGE(B88:Tabla2[[#This Row],[Positivos]])</f>
        <v>418.85714285714283</v>
      </c>
      <c r="D94" s="2">
        <f>Tabla2[[#This Row],[media 7 dias]]-C93</f>
        <v>-4.2857142857143344</v>
      </c>
      <c r="E94" s="2">
        <f>AVERAGE(B81:Tabla2[[#This Row],[Positivos]])</f>
        <v>431.5</v>
      </c>
      <c r="F94" s="2">
        <f>Tabla2[[#This Row],[Media 14 días]]-E93</f>
        <v>-4.0714285714285552</v>
      </c>
      <c r="G94" s="3">
        <f>AVERAGE(Tabla2[Positivos])</f>
        <v>1596.6749521988527</v>
      </c>
      <c r="H94" s="3" t="e">
        <f t="array" aca="1" ref="H94" ca="1">IF(Tabla2[[#This Row],[Fecha]]&lt;m_FechaObjetivo,NA(),m_UltimoDato14Dias)</f>
        <v>#N/A</v>
      </c>
      <c r="I94" t="str">
        <f>TEXT(Tabla2[[#This Row],[Fecha]],"DDDD")</f>
        <v>miércoles</v>
      </c>
      <c r="J94" s="2">
        <f>SUM(Tabla2[[#Headers],[Positivos]]:Tabla2[[#This Row],[Positivos]])</f>
        <v>84987</v>
      </c>
      <c r="K94" s="4">
        <f>Tabla2[[#This Row],[Media 14 días]]/E93</f>
        <v>0.99065267300754345</v>
      </c>
    </row>
    <row r="95" spans="1:11" x14ac:dyDescent="0.25">
      <c r="A95" s="1">
        <v>43979</v>
      </c>
      <c r="B95" s="2">
        <v>586</v>
      </c>
      <c r="C95" s="2">
        <f>AVERAGE(B89:Tabla2[[#This Row],[Positivos]])</f>
        <v>438</v>
      </c>
      <c r="D95" s="2">
        <f>Tabla2[[#This Row],[media 7 dias]]-C94</f>
        <v>19.142857142857167</v>
      </c>
      <c r="E95" s="2">
        <f>AVERAGE(B82:Tabla2[[#This Row],[Positivos]])</f>
        <v>422.28571428571428</v>
      </c>
      <c r="F95" s="2">
        <f>Tabla2[[#This Row],[Media 14 días]]-E94</f>
        <v>-9.2142857142857224</v>
      </c>
      <c r="G95" s="3">
        <f>AVERAGE(Tabla2[Positivos])</f>
        <v>1596.6749521988527</v>
      </c>
      <c r="H95" s="3" t="e">
        <f t="array" aca="1" ref="H95" ca="1">IF(Tabla2[[#This Row],[Fecha]]&lt;m_FechaObjetivo,NA(),m_UltimoDato14Dias)</f>
        <v>#N/A</v>
      </c>
      <c r="I95" t="str">
        <f>TEXT(Tabla2[[#This Row],[Fecha]],"DDDD")</f>
        <v>jueves</v>
      </c>
      <c r="J95" s="2">
        <f>SUM(Tabla2[[#Headers],[Positivos]]:Tabla2[[#This Row],[Positivos]])</f>
        <v>85573</v>
      </c>
      <c r="K95" s="4">
        <f>Tabla2[[#This Row],[Media 14 días]]/E94</f>
        <v>0.97864591954974345</v>
      </c>
    </row>
    <row r="96" spans="1:11" x14ac:dyDescent="0.25">
      <c r="A96" s="1">
        <v>43980</v>
      </c>
      <c r="B96" s="2">
        <v>569</v>
      </c>
      <c r="C96" s="2">
        <f>AVERAGE(B90:Tabla2[[#This Row],[Positivos]])</f>
        <v>439</v>
      </c>
      <c r="D96" s="2">
        <f>Tabla2[[#This Row],[media 7 dias]]-C95</f>
        <v>1</v>
      </c>
      <c r="E96" s="2">
        <f>AVERAGE(B83:Tabla2[[#This Row],[Positivos]])</f>
        <v>432.64285714285717</v>
      </c>
      <c r="F96" s="2">
        <f>Tabla2[[#This Row],[Media 14 días]]-E95</f>
        <v>10.35714285714289</v>
      </c>
      <c r="G96" s="3">
        <f>AVERAGE(Tabla2[Positivos])</f>
        <v>1596.6749521988527</v>
      </c>
      <c r="H96" s="3" t="e">
        <f t="array" aca="1" ref="H96" ca="1">IF(Tabla2[[#This Row],[Fecha]]&lt;m_FechaObjetivo,NA(),m_UltimoDato14Dias)</f>
        <v>#N/A</v>
      </c>
      <c r="I96" t="str">
        <f>TEXT(Tabla2[[#This Row],[Fecha]],"DDDD")</f>
        <v>viernes</v>
      </c>
      <c r="J96" s="2">
        <f>SUM(Tabla2[[#Headers],[Positivos]]:Tabla2[[#This Row],[Positivos]])</f>
        <v>86142</v>
      </c>
      <c r="K96" s="4">
        <f>Tabla2[[#This Row],[Media 14 días]]/E95</f>
        <v>1.0245263870094723</v>
      </c>
    </row>
    <row r="97" spans="1:11" x14ac:dyDescent="0.25">
      <c r="A97" s="1">
        <v>43981</v>
      </c>
      <c r="B97" s="2">
        <v>204</v>
      </c>
      <c r="C97" s="2">
        <f>AVERAGE(B91:Tabla2[[#This Row],[Positivos]])</f>
        <v>444.14285714285717</v>
      </c>
      <c r="D97" s="2">
        <f>Tabla2[[#This Row],[media 7 dias]]-C96</f>
        <v>5.1428571428571672</v>
      </c>
      <c r="E97" s="2">
        <f>AVERAGE(B84:Tabla2[[#This Row],[Positivos]])</f>
        <v>439.5</v>
      </c>
      <c r="F97" s="2">
        <f>Tabla2[[#This Row],[Media 14 días]]-E96</f>
        <v>6.8571428571428328</v>
      </c>
      <c r="G97" s="3">
        <f>AVERAGE(Tabla2[Positivos])</f>
        <v>1596.6749521988527</v>
      </c>
      <c r="H97" s="3" t="e">
        <f t="array" aca="1" ref="H97" ca="1">IF(Tabla2[[#This Row],[Fecha]]&lt;m_FechaObjetivo,NA(),m_UltimoDato14Dias)</f>
        <v>#N/A</v>
      </c>
      <c r="I97" t="str">
        <f>TEXT(Tabla2[[#This Row],[Fecha]],"DDDD")</f>
        <v>sábado</v>
      </c>
      <c r="J97" s="2">
        <f>SUM(Tabla2[[#Headers],[Positivos]]:Tabla2[[#This Row],[Positivos]])</f>
        <v>86346</v>
      </c>
      <c r="K97" s="4">
        <f>Tabla2[[#This Row],[Media 14 días]]/E96</f>
        <v>1.0158494304110945</v>
      </c>
    </row>
    <row r="98" spans="1:11" x14ac:dyDescent="0.25">
      <c r="A98" s="1">
        <v>43982</v>
      </c>
      <c r="B98" s="2">
        <v>160</v>
      </c>
      <c r="C98" s="2">
        <f>AVERAGE(B92:Tabla2[[#This Row],[Positivos]])</f>
        <v>451.42857142857144</v>
      </c>
      <c r="D98" s="2">
        <f>Tabla2[[#This Row],[media 7 dias]]-C97</f>
        <v>7.2857142857142776</v>
      </c>
      <c r="E98" s="2">
        <f>AVERAGE(B85:Tabla2[[#This Row],[Positivos]])</f>
        <v>441.35714285714283</v>
      </c>
      <c r="F98" s="2">
        <f>Tabla2[[#This Row],[Media 14 días]]-E97</f>
        <v>1.8571428571428328</v>
      </c>
      <c r="G98" s="3">
        <f>AVERAGE(Tabla2[Positivos])</f>
        <v>1596.6749521988527</v>
      </c>
      <c r="H98" s="3" t="e">
        <f t="array" aca="1" ref="H98" ca="1">IF(Tabla2[[#This Row],[Fecha]]&lt;m_FechaObjetivo,NA(),m_UltimoDato14Dias)</f>
        <v>#N/A</v>
      </c>
      <c r="I98" t="str">
        <f>TEXT(Tabla2[[#This Row],[Fecha]],"DDDD")</f>
        <v>domingo</v>
      </c>
      <c r="J98" s="2">
        <f>SUM(Tabla2[[#Headers],[Positivos]]:Tabla2[[#This Row],[Positivos]])</f>
        <v>86506</v>
      </c>
      <c r="K98" s="4">
        <f>Tabla2[[#This Row],[Media 14 días]]/E97</f>
        <v>1.0042255810173899</v>
      </c>
    </row>
    <row r="99" spans="1:11" x14ac:dyDescent="0.25">
      <c r="A99" s="1">
        <v>43983</v>
      </c>
      <c r="B99" s="2">
        <v>464</v>
      </c>
      <c r="C99" s="2">
        <f>AVERAGE(B93:Tabla2[[#This Row],[Positivos]])</f>
        <v>459.42857142857144</v>
      </c>
      <c r="D99" s="2">
        <f>Tabla2[[#This Row],[media 7 dias]]-C98</f>
        <v>8</v>
      </c>
      <c r="E99" s="2">
        <f>AVERAGE(B86:Tabla2[[#This Row],[Positivos]])</f>
        <v>437.71428571428572</v>
      </c>
      <c r="F99" s="2">
        <f>Tabla2[[#This Row],[Media 14 días]]-E98</f>
        <v>-3.6428571428571104</v>
      </c>
      <c r="G99" s="3">
        <f>AVERAGE(Tabla2[Positivos])</f>
        <v>1596.6749521988527</v>
      </c>
      <c r="H99" s="3" t="e">
        <f t="array" aca="1" ref="H99" ca="1">IF(Tabla2[[#This Row],[Fecha]]&lt;m_FechaObjetivo,NA(),m_UltimoDato14Dias)</f>
        <v>#N/A</v>
      </c>
      <c r="I99" t="str">
        <f>TEXT(Tabla2[[#This Row],[Fecha]],"DDDD")</f>
        <v>lunes</v>
      </c>
      <c r="J99" s="2">
        <f>SUM(Tabla2[[#Headers],[Positivos]]:Tabla2[[#This Row],[Positivos]])</f>
        <v>86970</v>
      </c>
      <c r="K99" s="4">
        <f>Tabla2[[#This Row],[Media 14 días]]/E98</f>
        <v>0.99174623725521938</v>
      </c>
    </row>
    <row r="100" spans="1:11" x14ac:dyDescent="0.25">
      <c r="A100" s="1">
        <v>43984</v>
      </c>
      <c r="B100" s="2">
        <v>613</v>
      </c>
      <c r="C100" s="2">
        <f>AVERAGE(B94:Tabla2[[#This Row],[Positivos]])</f>
        <v>457</v>
      </c>
      <c r="D100" s="2">
        <f>Tabla2[[#This Row],[media 7 dias]]-C99</f>
        <v>-2.4285714285714448</v>
      </c>
      <c r="E100" s="2">
        <f>AVERAGE(B87:Tabla2[[#This Row],[Positivos]])</f>
        <v>440.07142857142856</v>
      </c>
      <c r="F100" s="2">
        <f>Tabla2[[#This Row],[Media 14 días]]-E99</f>
        <v>2.3571428571428328</v>
      </c>
      <c r="G100" s="3">
        <f>AVERAGE(Tabla2[Positivos])</f>
        <v>1596.6749521988527</v>
      </c>
      <c r="H100" s="3" t="e">
        <f t="array" aca="1" ref="H100" ca="1">IF(Tabla2[[#This Row],[Fecha]]&lt;m_FechaObjetivo,NA(),m_UltimoDato14Dias)</f>
        <v>#N/A</v>
      </c>
      <c r="I100" t="str">
        <f>TEXT(Tabla2[[#This Row],[Fecha]],"DDDD")</f>
        <v>martes</v>
      </c>
      <c r="J100" s="2">
        <f>SUM(Tabla2[[#Headers],[Positivos]]:Tabla2[[#This Row],[Positivos]])</f>
        <v>87583</v>
      </c>
      <c r="K100" s="4">
        <f>Tabla2[[#This Row],[Media 14 días]]/E99</f>
        <v>1.0053851174934725</v>
      </c>
    </row>
    <row r="101" spans="1:11" x14ac:dyDescent="0.25">
      <c r="A101" s="1">
        <v>43985</v>
      </c>
      <c r="B101" s="2">
        <v>620</v>
      </c>
      <c r="C101" s="2">
        <f>AVERAGE(B95:Tabla2[[#This Row],[Positivos]])</f>
        <v>459.42857142857144</v>
      </c>
      <c r="D101" s="2">
        <f>Tabla2[[#This Row],[media 7 dias]]-C100</f>
        <v>2.4285714285714448</v>
      </c>
      <c r="E101" s="2">
        <f>AVERAGE(B88:Tabla2[[#This Row],[Positivos]])</f>
        <v>439.14285714285717</v>
      </c>
      <c r="F101" s="2">
        <f>Tabla2[[#This Row],[Media 14 días]]-E100</f>
        <v>-0.92857142857138797</v>
      </c>
      <c r="G101" s="3">
        <f>AVERAGE(Tabla2[Positivos])</f>
        <v>1596.6749521988527</v>
      </c>
      <c r="H101" s="3" t="e">
        <f t="array" aca="1" ref="H101" ca="1">IF(Tabla2[[#This Row],[Fecha]]&lt;m_FechaObjetivo,NA(),m_UltimoDato14Dias)</f>
        <v>#N/A</v>
      </c>
      <c r="I101" t="str">
        <f>TEXT(Tabla2[[#This Row],[Fecha]],"DDDD")</f>
        <v>miércoles</v>
      </c>
      <c r="J101" s="2">
        <f>SUM(Tabla2[[#Headers],[Positivos]]:Tabla2[[#This Row],[Positivos]])</f>
        <v>88203</v>
      </c>
      <c r="K101" s="4">
        <f>Tabla2[[#This Row],[Media 14 días]]/E100</f>
        <v>0.99788995292971927</v>
      </c>
    </row>
    <row r="102" spans="1:11" x14ac:dyDescent="0.25">
      <c r="A102" s="1">
        <v>43986</v>
      </c>
      <c r="B102" s="2">
        <v>530</v>
      </c>
      <c r="C102" s="2">
        <f>AVERAGE(B96:Tabla2[[#This Row],[Positivos]])</f>
        <v>451.42857142857144</v>
      </c>
      <c r="D102" s="2">
        <f>Tabla2[[#This Row],[media 7 dias]]-C101</f>
        <v>-8</v>
      </c>
      <c r="E102" s="2">
        <f>AVERAGE(B89:Tabla2[[#This Row],[Positivos]])</f>
        <v>444.71428571428572</v>
      </c>
      <c r="F102" s="2">
        <f>Tabla2[[#This Row],[Media 14 días]]-E101</f>
        <v>5.5714285714285552</v>
      </c>
      <c r="G102" s="3">
        <f>AVERAGE(Tabla2[Positivos])</f>
        <v>1596.6749521988527</v>
      </c>
      <c r="H102" s="3" t="e">
        <f t="array" aca="1" ref="H102" ca="1">IF(Tabla2[[#This Row],[Fecha]]&lt;m_FechaObjetivo,NA(),m_UltimoDato14Dias)</f>
        <v>#N/A</v>
      </c>
      <c r="I102" t="str">
        <f>TEXT(Tabla2[[#This Row],[Fecha]],"DDDD")</f>
        <v>jueves</v>
      </c>
      <c r="J102" s="2">
        <f>SUM(Tabla2[[#Headers],[Positivos]]:Tabla2[[#This Row],[Positivos]])</f>
        <v>88733</v>
      </c>
      <c r="K102" s="4">
        <f>Tabla2[[#This Row],[Media 14 días]]/E101</f>
        <v>1.0126870527000651</v>
      </c>
    </row>
    <row r="103" spans="1:11" x14ac:dyDescent="0.25">
      <c r="A103" s="1">
        <v>43987</v>
      </c>
      <c r="B103" s="2">
        <v>563</v>
      </c>
      <c r="C103" s="2">
        <f>AVERAGE(B97:Tabla2[[#This Row],[Positivos]])</f>
        <v>450.57142857142856</v>
      </c>
      <c r="D103" s="2">
        <f>Tabla2[[#This Row],[media 7 dias]]-C102</f>
        <v>-0.85714285714288962</v>
      </c>
      <c r="E103" s="2">
        <f>AVERAGE(B90:Tabla2[[#This Row],[Positivos]])</f>
        <v>444.78571428571428</v>
      </c>
      <c r="F103" s="2">
        <f>Tabla2[[#This Row],[Media 14 días]]-E102</f>
        <v>7.1428571428555188E-2</v>
      </c>
      <c r="G103" s="3">
        <f>AVERAGE(Tabla2[Positivos])</f>
        <v>1596.6749521988527</v>
      </c>
      <c r="H103" s="3" t="e">
        <f t="array" aca="1" ref="H103" ca="1">IF(Tabla2[[#This Row],[Fecha]]&lt;m_FechaObjetivo,NA(),m_UltimoDato14Dias)</f>
        <v>#N/A</v>
      </c>
      <c r="I103" t="str">
        <f>TEXT(Tabla2[[#This Row],[Fecha]],"DDDD")</f>
        <v>viernes</v>
      </c>
      <c r="J103" s="2">
        <f>SUM(Tabla2[[#Headers],[Positivos]]:Tabla2[[#This Row],[Positivos]])</f>
        <v>89296</v>
      </c>
      <c r="K103" s="4">
        <f>Tabla2[[#This Row],[Media 14 días]]/E102</f>
        <v>1.0001606167683905</v>
      </c>
    </row>
    <row r="104" spans="1:11" x14ac:dyDescent="0.25">
      <c r="A104" s="1">
        <v>43988</v>
      </c>
      <c r="B104" s="2">
        <v>246</v>
      </c>
      <c r="C104" s="2">
        <f>AVERAGE(B98:Tabla2[[#This Row],[Positivos]])</f>
        <v>456.57142857142856</v>
      </c>
      <c r="D104" s="2">
        <f>Tabla2[[#This Row],[media 7 dias]]-C103</f>
        <v>6</v>
      </c>
      <c r="E104" s="2">
        <f>AVERAGE(B91:Tabla2[[#This Row],[Positivos]])</f>
        <v>450.35714285714283</v>
      </c>
      <c r="F104" s="2">
        <f>Tabla2[[#This Row],[Media 14 días]]-E103</f>
        <v>5.5714285714285552</v>
      </c>
      <c r="G104" s="3">
        <f>AVERAGE(Tabla2[Positivos])</f>
        <v>1596.6749521988527</v>
      </c>
      <c r="H104" s="3" t="e">
        <f t="array" aca="1" ref="H104" ca="1">IF(Tabla2[[#This Row],[Fecha]]&lt;m_FechaObjetivo,NA(),m_UltimoDato14Dias)</f>
        <v>#N/A</v>
      </c>
      <c r="I104" t="str">
        <f>TEXT(Tabla2[[#This Row],[Fecha]],"DDDD")</f>
        <v>sábado</v>
      </c>
      <c r="J104" s="2">
        <f>SUM(Tabla2[[#Headers],[Positivos]]:Tabla2[[#This Row],[Positivos]])</f>
        <v>89542</v>
      </c>
      <c r="K104" s="4">
        <f>Tabla2[[#This Row],[Media 14 días]]/E103</f>
        <v>1.0125260960334028</v>
      </c>
    </row>
    <row r="105" spans="1:11" x14ac:dyDescent="0.25">
      <c r="A105" s="1">
        <v>43989</v>
      </c>
      <c r="B105" s="2">
        <v>90</v>
      </c>
      <c r="C105" s="2">
        <f>AVERAGE(B99:Tabla2[[#This Row],[Positivos]])</f>
        <v>446.57142857142856</v>
      </c>
      <c r="D105" s="2">
        <f>Tabla2[[#This Row],[media 7 dias]]-C104</f>
        <v>-10</v>
      </c>
      <c r="E105" s="2">
        <f>AVERAGE(B92:Tabla2[[#This Row],[Positivos]])</f>
        <v>449</v>
      </c>
      <c r="F105" s="2">
        <f>Tabla2[[#This Row],[Media 14 días]]-E104</f>
        <v>-1.3571428571428328</v>
      </c>
      <c r="G105" s="3">
        <f>AVERAGE(Tabla2[Positivos])</f>
        <v>1596.6749521988527</v>
      </c>
      <c r="H105" s="3" t="e">
        <f t="array" aca="1" ref="H105" ca="1">IF(Tabla2[[#This Row],[Fecha]]&lt;m_FechaObjetivo,NA(),m_UltimoDato14Dias)</f>
        <v>#N/A</v>
      </c>
      <c r="I105" t="str">
        <f>TEXT(Tabla2[[#This Row],[Fecha]],"DDDD")</f>
        <v>domingo</v>
      </c>
      <c r="J105" s="2">
        <f>SUM(Tabla2[[#Headers],[Positivos]]:Tabla2[[#This Row],[Positivos]])</f>
        <v>89632</v>
      </c>
      <c r="K105" s="4">
        <f>Tabla2[[#This Row],[Media 14 días]]/E104</f>
        <v>0.99698651863600318</v>
      </c>
    </row>
    <row r="106" spans="1:11" x14ac:dyDescent="0.25">
      <c r="A106" s="1">
        <v>43990</v>
      </c>
      <c r="B106" s="2">
        <v>400</v>
      </c>
      <c r="C106" s="2">
        <f>AVERAGE(B100:Tabla2[[#This Row],[Positivos]])</f>
        <v>437.42857142857144</v>
      </c>
      <c r="D106" s="2">
        <f>Tabla2[[#This Row],[media 7 dias]]-C105</f>
        <v>-9.1428571428571104</v>
      </c>
      <c r="E106" s="2">
        <f>AVERAGE(B93:Tabla2[[#This Row],[Positivos]])</f>
        <v>448.42857142857144</v>
      </c>
      <c r="F106" s="2">
        <f>Tabla2[[#This Row],[Media 14 días]]-E105</f>
        <v>-0.57142857142855519</v>
      </c>
      <c r="G106" s="3">
        <f>AVERAGE(Tabla2[Positivos])</f>
        <v>1596.6749521988527</v>
      </c>
      <c r="H106" s="3" t="e">
        <f t="array" aca="1" ref="H106" ca="1">IF(Tabla2[[#This Row],[Fecha]]&lt;m_FechaObjetivo,NA(),m_UltimoDato14Dias)</f>
        <v>#N/A</v>
      </c>
      <c r="I106" t="str">
        <f>TEXT(Tabla2[[#This Row],[Fecha]],"DDDD")</f>
        <v>lunes</v>
      </c>
      <c r="J106" s="2">
        <f>SUM(Tabla2[[#Headers],[Positivos]]:Tabla2[[#This Row],[Positivos]])</f>
        <v>90032</v>
      </c>
      <c r="K106" s="4">
        <f>Tabla2[[#This Row],[Media 14 días]]/E105</f>
        <v>0.99872733057588292</v>
      </c>
    </row>
    <row r="107" spans="1:11" x14ac:dyDescent="0.25">
      <c r="A107" s="1">
        <v>43991</v>
      </c>
      <c r="B107" s="2">
        <v>444</v>
      </c>
      <c r="C107" s="2">
        <f>AVERAGE(B101:Tabla2[[#This Row],[Positivos]])</f>
        <v>413.28571428571428</v>
      </c>
      <c r="D107" s="2">
        <f>Tabla2[[#This Row],[media 7 dias]]-C106</f>
        <v>-24.142857142857167</v>
      </c>
      <c r="E107" s="2">
        <f>AVERAGE(B94:Tabla2[[#This Row],[Positivos]])</f>
        <v>435.14285714285717</v>
      </c>
      <c r="F107" s="2">
        <f>Tabla2[[#This Row],[Media 14 días]]-E106</f>
        <v>-13.285714285714278</v>
      </c>
      <c r="G107" s="3">
        <f>AVERAGE(Tabla2[Positivos])</f>
        <v>1596.6749521988527</v>
      </c>
      <c r="H107" s="3" t="e">
        <f t="array" aca="1" ref="H107" ca="1">IF(Tabla2[[#This Row],[Fecha]]&lt;m_FechaObjetivo,NA(),m_UltimoDato14Dias)</f>
        <v>#N/A</v>
      </c>
      <c r="I107" t="str">
        <f>TEXT(Tabla2[[#This Row],[Fecha]],"DDDD")</f>
        <v>martes</v>
      </c>
      <c r="J107" s="2">
        <f>SUM(Tabla2[[#Headers],[Positivos]]:Tabla2[[#This Row],[Positivos]])</f>
        <v>90476</v>
      </c>
      <c r="K107" s="4">
        <f>Tabla2[[#This Row],[Media 14 días]]/E106</f>
        <v>0.97037273016884362</v>
      </c>
    </row>
    <row r="108" spans="1:11" x14ac:dyDescent="0.25">
      <c r="A108" s="1">
        <v>43992</v>
      </c>
      <c r="B108" s="2">
        <v>440</v>
      </c>
      <c r="C108" s="2">
        <f>AVERAGE(B102:Tabla2[[#This Row],[Positivos]])</f>
        <v>387.57142857142856</v>
      </c>
      <c r="D108" s="2">
        <f>Tabla2[[#This Row],[media 7 dias]]-C107</f>
        <v>-25.714285714285722</v>
      </c>
      <c r="E108" s="2">
        <f>AVERAGE(B95:Tabla2[[#This Row],[Positivos]])</f>
        <v>423.5</v>
      </c>
      <c r="F108" s="2">
        <f>Tabla2[[#This Row],[Media 14 días]]-E107</f>
        <v>-11.642857142857167</v>
      </c>
      <c r="G108" s="3">
        <f>AVERAGE(Tabla2[Positivos])</f>
        <v>1596.6749521988527</v>
      </c>
      <c r="H108" s="3" t="e">
        <f t="array" aca="1" ref="H108" ca="1">IF(Tabla2[[#This Row],[Fecha]]&lt;m_FechaObjetivo,NA(),m_UltimoDato14Dias)</f>
        <v>#N/A</v>
      </c>
      <c r="I108" t="str">
        <f>TEXT(Tabla2[[#This Row],[Fecha]],"DDDD")</f>
        <v>miércoles</v>
      </c>
      <c r="J108" s="2">
        <f>SUM(Tabla2[[#Headers],[Positivos]]:Tabla2[[#This Row],[Positivos]])</f>
        <v>90916</v>
      </c>
      <c r="K108" s="4">
        <f>Tabla2[[#This Row],[Media 14 días]]/E107</f>
        <v>0.97324359816152328</v>
      </c>
    </row>
    <row r="109" spans="1:11" x14ac:dyDescent="0.25">
      <c r="A109" s="1">
        <v>43993</v>
      </c>
      <c r="B109" s="2">
        <v>480</v>
      </c>
      <c r="C109" s="2">
        <f>AVERAGE(B103:Tabla2[[#This Row],[Positivos]])</f>
        <v>380.42857142857144</v>
      </c>
      <c r="D109" s="2">
        <f>Tabla2[[#This Row],[media 7 dias]]-C108</f>
        <v>-7.1428571428571104</v>
      </c>
      <c r="E109" s="2">
        <f>AVERAGE(B96:Tabla2[[#This Row],[Positivos]])</f>
        <v>415.92857142857144</v>
      </c>
      <c r="F109" s="2">
        <f>Tabla2[[#This Row],[Media 14 días]]-E108</f>
        <v>-7.5714285714285552</v>
      </c>
      <c r="G109" s="3">
        <f>AVERAGE(Tabla2[Positivos])</f>
        <v>1596.6749521988527</v>
      </c>
      <c r="H109" s="3" t="e">
        <f t="array" aca="1" ref="H109" ca="1">IF(Tabla2[[#This Row],[Fecha]]&lt;m_FechaObjetivo,NA(),m_UltimoDato14Dias)</f>
        <v>#N/A</v>
      </c>
      <c r="I109" t="str">
        <f>TEXT(Tabla2[[#This Row],[Fecha]],"DDDD")</f>
        <v>jueves</v>
      </c>
      <c r="J109" s="2">
        <f>SUM(Tabla2[[#Headers],[Positivos]]:Tabla2[[#This Row],[Positivos]])</f>
        <v>91396</v>
      </c>
      <c r="K109" s="4">
        <f>Tabla2[[#This Row],[Media 14 días]]/E108</f>
        <v>0.9821217743295666</v>
      </c>
    </row>
    <row r="110" spans="1:11" x14ac:dyDescent="0.25">
      <c r="A110" s="1">
        <v>43994</v>
      </c>
      <c r="B110" s="2">
        <v>550</v>
      </c>
      <c r="C110" s="2">
        <f>AVERAGE(B104:Tabla2[[#This Row],[Positivos]])</f>
        <v>378.57142857142856</v>
      </c>
      <c r="D110" s="2">
        <f>Tabla2[[#This Row],[media 7 dias]]-C109</f>
        <v>-1.8571428571428896</v>
      </c>
      <c r="E110" s="2">
        <f>AVERAGE(B97:Tabla2[[#This Row],[Positivos]])</f>
        <v>414.57142857142856</v>
      </c>
      <c r="F110" s="2">
        <f>Tabla2[[#This Row],[Media 14 días]]-E109</f>
        <v>-1.3571428571428896</v>
      </c>
      <c r="G110" s="3">
        <f>AVERAGE(Tabla2[Positivos])</f>
        <v>1596.6749521988527</v>
      </c>
      <c r="H110" s="3" t="e">
        <f t="array" aca="1" ref="H110" ca="1">IF(Tabla2[[#This Row],[Fecha]]&lt;m_FechaObjetivo,NA(),m_UltimoDato14Dias)</f>
        <v>#N/A</v>
      </c>
      <c r="I110" t="str">
        <f>TEXT(Tabla2[[#This Row],[Fecha]],"DDDD")</f>
        <v>viernes</v>
      </c>
      <c r="J110" s="2">
        <f>SUM(Tabla2[[#Headers],[Positivos]]:Tabla2[[#This Row],[Positivos]])</f>
        <v>91946</v>
      </c>
      <c r="K110" s="4">
        <f>Tabla2[[#This Row],[Media 14 días]]/E109</f>
        <v>0.99673707710801984</v>
      </c>
    </row>
    <row r="111" spans="1:11" x14ac:dyDescent="0.25">
      <c r="A111" s="1">
        <v>43995</v>
      </c>
      <c r="B111" s="2">
        <v>166</v>
      </c>
      <c r="C111" s="2">
        <f>AVERAGE(B105:Tabla2[[#This Row],[Positivos]])</f>
        <v>367.14285714285717</v>
      </c>
      <c r="D111" s="2">
        <f>Tabla2[[#This Row],[media 7 dias]]-C110</f>
        <v>-11.428571428571388</v>
      </c>
      <c r="E111" s="2">
        <f>AVERAGE(B98:Tabla2[[#This Row],[Positivos]])</f>
        <v>411.85714285714283</v>
      </c>
      <c r="F111" s="2">
        <f>Tabla2[[#This Row],[Media 14 días]]-E110</f>
        <v>-2.7142857142857224</v>
      </c>
      <c r="G111" s="3">
        <f>AVERAGE(Tabla2[Positivos])</f>
        <v>1596.6749521988527</v>
      </c>
      <c r="H111" s="3" t="e">
        <f t="array" aca="1" ref="H111" ca="1">IF(Tabla2[[#This Row],[Fecha]]&lt;m_FechaObjetivo,NA(),m_UltimoDato14Dias)</f>
        <v>#N/A</v>
      </c>
      <c r="I111" t="str">
        <f>TEXT(Tabla2[[#This Row],[Fecha]],"DDDD")</f>
        <v>sábado</v>
      </c>
      <c r="J111" s="2">
        <f>SUM(Tabla2[[#Headers],[Positivos]]:Tabla2[[#This Row],[Positivos]])</f>
        <v>92112</v>
      </c>
      <c r="K111" s="4">
        <f>Tabla2[[#This Row],[Media 14 días]]/E110</f>
        <v>0.99345279117849761</v>
      </c>
    </row>
    <row r="112" spans="1:11" x14ac:dyDescent="0.25">
      <c r="A112" s="1">
        <v>43996</v>
      </c>
      <c r="B112" s="2">
        <v>63</v>
      </c>
      <c r="C112" s="2">
        <f>AVERAGE(B106:Tabla2[[#This Row],[Positivos]])</f>
        <v>363.28571428571428</v>
      </c>
      <c r="D112" s="2">
        <f>Tabla2[[#This Row],[media 7 dias]]-C111</f>
        <v>-3.8571428571428896</v>
      </c>
      <c r="E112" s="2">
        <f>AVERAGE(B99:Tabla2[[#This Row],[Positivos]])</f>
        <v>404.92857142857144</v>
      </c>
      <c r="F112" s="2">
        <f>Tabla2[[#This Row],[Media 14 días]]-E111</f>
        <v>-6.928571428571388</v>
      </c>
      <c r="G112" s="3">
        <f>AVERAGE(Tabla2[Positivos])</f>
        <v>1596.6749521988527</v>
      </c>
      <c r="H112" s="3" t="e">
        <f t="array" aca="1" ref="H112" ca="1">IF(Tabla2[[#This Row],[Fecha]]&lt;m_FechaObjetivo,NA(),m_UltimoDato14Dias)</f>
        <v>#N/A</v>
      </c>
      <c r="I112" t="str">
        <f>TEXT(Tabla2[[#This Row],[Fecha]],"DDDD")</f>
        <v>domingo</v>
      </c>
      <c r="J112" s="2">
        <f>SUM(Tabla2[[#Headers],[Positivos]]:Tabla2[[#This Row],[Positivos]])</f>
        <v>92175</v>
      </c>
      <c r="K112" s="4">
        <f>Tabla2[[#This Row],[Media 14 días]]/E111</f>
        <v>0.98317724592438438</v>
      </c>
    </row>
    <row r="113" spans="1:11" x14ac:dyDescent="0.25">
      <c r="A113" s="1">
        <v>43997</v>
      </c>
      <c r="B113" s="2">
        <v>452</v>
      </c>
      <c r="C113" s="2">
        <f>AVERAGE(B107:Tabla2[[#This Row],[Positivos]])</f>
        <v>370.71428571428572</v>
      </c>
      <c r="D113" s="2">
        <f>Tabla2[[#This Row],[media 7 dias]]-C112</f>
        <v>7.4285714285714448</v>
      </c>
      <c r="E113" s="2">
        <f>AVERAGE(B100:Tabla2[[#This Row],[Positivos]])</f>
        <v>404.07142857142856</v>
      </c>
      <c r="F113" s="2">
        <f>Tabla2[[#This Row],[Media 14 días]]-E112</f>
        <v>-0.85714285714288962</v>
      </c>
      <c r="G113" s="3">
        <f>AVERAGE(Tabla2[Positivos])</f>
        <v>1596.6749521988527</v>
      </c>
      <c r="H113" s="3" t="e">
        <f t="array" aca="1" ref="H113" ca="1">IF(Tabla2[[#This Row],[Fecha]]&lt;m_FechaObjetivo,NA(),m_UltimoDato14Dias)</f>
        <v>#N/A</v>
      </c>
      <c r="I113" t="str">
        <f>TEXT(Tabla2[[#This Row],[Fecha]],"DDDD")</f>
        <v>lunes</v>
      </c>
      <c r="J113" s="2">
        <f>SUM(Tabla2[[#Headers],[Positivos]]:Tabla2[[#This Row],[Positivos]])</f>
        <v>92627</v>
      </c>
      <c r="K113" s="4">
        <f>Tabla2[[#This Row],[Media 14 días]]/E112</f>
        <v>0.99788322455459511</v>
      </c>
    </row>
    <row r="114" spans="1:11" x14ac:dyDescent="0.25">
      <c r="A114" s="1">
        <v>43998</v>
      </c>
      <c r="B114" s="2">
        <v>430</v>
      </c>
      <c r="C114" s="2">
        <f>AVERAGE(B108:Tabla2[[#This Row],[Positivos]])</f>
        <v>368.71428571428572</v>
      </c>
      <c r="D114" s="2">
        <f>Tabla2[[#This Row],[media 7 dias]]-C113</f>
        <v>-2</v>
      </c>
      <c r="E114" s="2">
        <f>AVERAGE(B101:Tabla2[[#This Row],[Positivos]])</f>
        <v>391</v>
      </c>
      <c r="F114" s="2">
        <f>Tabla2[[#This Row],[Media 14 días]]-E113</f>
        <v>-13.071428571428555</v>
      </c>
      <c r="G114" s="3">
        <f>AVERAGE(Tabla2[Positivos])</f>
        <v>1596.6749521988527</v>
      </c>
      <c r="H114" s="3" t="e">
        <f t="array" aca="1" ref="H114" ca="1">IF(Tabla2[[#This Row],[Fecha]]&lt;m_FechaObjetivo,NA(),m_UltimoDato14Dias)</f>
        <v>#N/A</v>
      </c>
      <c r="I114" t="str">
        <f>TEXT(Tabla2[[#This Row],[Fecha]],"DDDD")</f>
        <v>martes</v>
      </c>
      <c r="J114" s="2">
        <f>SUM(Tabla2[[#Headers],[Positivos]]:Tabla2[[#This Row],[Positivos]])</f>
        <v>93057</v>
      </c>
      <c r="K114" s="4">
        <f>Tabla2[[#This Row],[Media 14 días]]/E113</f>
        <v>0.96765069824995587</v>
      </c>
    </row>
    <row r="115" spans="1:11" x14ac:dyDescent="0.25">
      <c r="A115" s="1">
        <v>43999</v>
      </c>
      <c r="B115" s="2">
        <v>422</v>
      </c>
      <c r="C115" s="2">
        <f>AVERAGE(B109:Tabla2[[#This Row],[Positivos]])</f>
        <v>366.14285714285717</v>
      </c>
      <c r="D115" s="2">
        <f>Tabla2[[#This Row],[media 7 dias]]-C114</f>
        <v>-2.5714285714285552</v>
      </c>
      <c r="E115" s="2">
        <f>AVERAGE(B102:Tabla2[[#This Row],[Positivos]])</f>
        <v>376.85714285714283</v>
      </c>
      <c r="F115" s="2">
        <f>Tabla2[[#This Row],[Media 14 días]]-E114</f>
        <v>-14.142857142857167</v>
      </c>
      <c r="G115" s="3">
        <f>AVERAGE(Tabla2[Positivos])</f>
        <v>1596.6749521988527</v>
      </c>
      <c r="H115" s="3" t="e">
        <f t="array" aca="1" ref="H115" ca="1">IF(Tabla2[[#This Row],[Fecha]]&lt;m_FechaObjetivo,NA(),m_UltimoDato14Dias)</f>
        <v>#N/A</v>
      </c>
      <c r="I115" t="str">
        <f>TEXT(Tabla2[[#This Row],[Fecha]],"DDDD")</f>
        <v>miércoles</v>
      </c>
      <c r="J115" s="2">
        <f>SUM(Tabla2[[#Headers],[Positivos]]:Tabla2[[#This Row],[Positivos]])</f>
        <v>93479</v>
      </c>
      <c r="K115" s="4">
        <f>Tabla2[[#This Row],[Media 14 días]]/E114</f>
        <v>0.96382900986481546</v>
      </c>
    </row>
    <row r="116" spans="1:11" x14ac:dyDescent="0.25">
      <c r="A116" s="1">
        <v>44000</v>
      </c>
      <c r="B116" s="2">
        <v>487</v>
      </c>
      <c r="C116" s="2">
        <f>AVERAGE(B110:Tabla2[[#This Row],[Positivos]])</f>
        <v>367.14285714285717</v>
      </c>
      <c r="D116" s="2">
        <f>Tabla2[[#This Row],[media 7 dias]]-C115</f>
        <v>1</v>
      </c>
      <c r="E116" s="2">
        <f>AVERAGE(B103:Tabla2[[#This Row],[Positivos]])</f>
        <v>373.78571428571428</v>
      </c>
      <c r="F116" s="2">
        <f>Tabla2[[#This Row],[Media 14 días]]-E115</f>
        <v>-3.0714285714285552</v>
      </c>
      <c r="G116" s="3">
        <f>AVERAGE(Tabla2[Positivos])</f>
        <v>1596.6749521988527</v>
      </c>
      <c r="H116" s="3" t="e">
        <f t="array" aca="1" ref="H116" ca="1">IF(Tabla2[[#This Row],[Fecha]]&lt;m_FechaObjetivo,NA(),m_UltimoDato14Dias)</f>
        <v>#N/A</v>
      </c>
      <c r="I116" t="str">
        <f>TEXT(Tabla2[[#This Row],[Fecha]],"DDDD")</f>
        <v>jueves</v>
      </c>
      <c r="J116" s="2">
        <f>SUM(Tabla2[[#Headers],[Positivos]]:Tabla2[[#This Row],[Positivos]])</f>
        <v>93966</v>
      </c>
      <c r="K116" s="4">
        <f>Tabla2[[#This Row],[Media 14 días]]/E115</f>
        <v>0.99184988627748294</v>
      </c>
    </row>
    <row r="117" spans="1:11" x14ac:dyDescent="0.25">
      <c r="A117" s="1">
        <v>44001</v>
      </c>
      <c r="B117" s="2">
        <v>540</v>
      </c>
      <c r="C117" s="2">
        <f>AVERAGE(B111:Tabla2[[#This Row],[Positivos]])</f>
        <v>365.71428571428572</v>
      </c>
      <c r="D117" s="2">
        <f>Tabla2[[#This Row],[media 7 dias]]-C116</f>
        <v>-1.4285714285714448</v>
      </c>
      <c r="E117" s="2">
        <f>AVERAGE(B104:Tabla2[[#This Row],[Positivos]])</f>
        <v>372.14285714285717</v>
      </c>
      <c r="F117" s="2">
        <f>Tabla2[[#This Row],[Media 14 días]]-E116</f>
        <v>-1.6428571428571104</v>
      </c>
      <c r="G117" s="3">
        <f>AVERAGE(Tabla2[Positivos])</f>
        <v>1596.6749521988527</v>
      </c>
      <c r="H117" s="3" t="e">
        <f t="array" aca="1" ref="H117" ca="1">IF(Tabla2[[#This Row],[Fecha]]&lt;m_FechaObjetivo,NA(),m_UltimoDato14Dias)</f>
        <v>#N/A</v>
      </c>
      <c r="I117" t="str">
        <f>TEXT(Tabla2[[#This Row],[Fecha]],"DDDD")</f>
        <v>viernes</v>
      </c>
      <c r="J117" s="2">
        <f>SUM(Tabla2[[#Headers],[Positivos]]:Tabla2[[#This Row],[Positivos]])</f>
        <v>94506</v>
      </c>
      <c r="K117" s="4">
        <f>Tabla2[[#This Row],[Media 14 días]]/E116</f>
        <v>0.99560481559335001</v>
      </c>
    </row>
    <row r="118" spans="1:11" x14ac:dyDescent="0.25">
      <c r="A118" s="1">
        <v>44002</v>
      </c>
      <c r="B118" s="2">
        <v>161</v>
      </c>
      <c r="C118" s="2">
        <f>AVERAGE(B112:Tabla2[[#This Row],[Positivos]])</f>
        <v>365</v>
      </c>
      <c r="D118" s="2">
        <f>Tabla2[[#This Row],[media 7 dias]]-C117</f>
        <v>-0.71428571428572241</v>
      </c>
      <c r="E118" s="2">
        <f>AVERAGE(B105:Tabla2[[#This Row],[Positivos]])</f>
        <v>366.07142857142856</v>
      </c>
      <c r="F118" s="2">
        <f>Tabla2[[#This Row],[Media 14 días]]-E117</f>
        <v>-6.071428571428612</v>
      </c>
      <c r="G118" s="3">
        <f>AVERAGE(Tabla2[Positivos])</f>
        <v>1596.6749521988527</v>
      </c>
      <c r="H118" s="3" t="e">
        <f t="array" aca="1" ref="H118" ca="1">IF(Tabla2[[#This Row],[Fecha]]&lt;m_FechaObjetivo,NA(),m_UltimoDato14Dias)</f>
        <v>#N/A</v>
      </c>
      <c r="I118" t="str">
        <f>TEXT(Tabla2[[#This Row],[Fecha]],"DDDD")</f>
        <v>sábado</v>
      </c>
      <c r="J118" s="2">
        <f>SUM(Tabla2[[#Headers],[Positivos]]:Tabla2[[#This Row],[Positivos]])</f>
        <v>94667</v>
      </c>
      <c r="K118" s="4">
        <f>Tabla2[[#This Row],[Media 14 días]]/E117</f>
        <v>0.98368522072936648</v>
      </c>
    </row>
    <row r="119" spans="1:11" x14ac:dyDescent="0.25">
      <c r="A119" s="1">
        <v>44003</v>
      </c>
      <c r="B119" s="2">
        <v>95</v>
      </c>
      <c r="C119" s="2">
        <f>AVERAGE(B113:Tabla2[[#This Row],[Positivos]])</f>
        <v>369.57142857142856</v>
      </c>
      <c r="D119" s="2">
        <f>Tabla2[[#This Row],[media 7 dias]]-C118</f>
        <v>4.5714285714285552</v>
      </c>
      <c r="E119" s="2">
        <f>AVERAGE(B106:Tabla2[[#This Row],[Positivos]])</f>
        <v>366.42857142857144</v>
      </c>
      <c r="F119" s="2">
        <f>Tabla2[[#This Row],[Media 14 días]]-E118</f>
        <v>0.35714285714288962</v>
      </c>
      <c r="G119" s="3">
        <f>AVERAGE(Tabla2[Positivos])</f>
        <v>1596.6749521988527</v>
      </c>
      <c r="H119" s="3" t="e">
        <f t="array" aca="1" ref="H119" ca="1">IF(Tabla2[[#This Row],[Fecha]]&lt;m_FechaObjetivo,NA(),m_UltimoDato14Dias)</f>
        <v>#N/A</v>
      </c>
      <c r="I119" t="str">
        <f>TEXT(Tabla2[[#This Row],[Fecha]],"DDDD")</f>
        <v>domingo</v>
      </c>
      <c r="J119" s="2">
        <f>SUM(Tabla2[[#Headers],[Positivos]]:Tabla2[[#This Row],[Positivos]])</f>
        <v>94762</v>
      </c>
      <c r="K119" s="4">
        <f>Tabla2[[#This Row],[Media 14 días]]/E118</f>
        <v>1.0009756097560976</v>
      </c>
    </row>
    <row r="120" spans="1:11" x14ac:dyDescent="0.25">
      <c r="A120" s="1">
        <v>44004</v>
      </c>
      <c r="B120" s="2">
        <v>244</v>
      </c>
      <c r="C120" s="2">
        <f>AVERAGE(B114:Tabla2[[#This Row],[Positivos]])</f>
        <v>339.85714285714283</v>
      </c>
      <c r="D120" s="2">
        <f>Tabla2[[#This Row],[media 7 dias]]-C119</f>
        <v>-29.714285714285722</v>
      </c>
      <c r="E120" s="2">
        <f>AVERAGE(B107:Tabla2[[#This Row],[Positivos]])</f>
        <v>355.28571428571428</v>
      </c>
      <c r="F120" s="2">
        <f>Tabla2[[#This Row],[Media 14 días]]-E119</f>
        <v>-11.142857142857167</v>
      </c>
      <c r="G120" s="3">
        <f>AVERAGE(Tabla2[Positivos])</f>
        <v>1596.6749521988527</v>
      </c>
      <c r="H120" s="3" t="e">
        <f t="array" aca="1" ref="H120" ca="1">IF(Tabla2[[#This Row],[Fecha]]&lt;m_FechaObjetivo,NA(),m_UltimoDato14Dias)</f>
        <v>#N/A</v>
      </c>
      <c r="I120" t="str">
        <f>TEXT(Tabla2[[#This Row],[Fecha]],"DDDD")</f>
        <v>lunes</v>
      </c>
      <c r="J120" s="2">
        <f>SUM(Tabla2[[#Headers],[Positivos]]:Tabla2[[#This Row],[Positivos]])</f>
        <v>95006</v>
      </c>
      <c r="K120" s="4">
        <f>Tabla2[[#This Row],[Media 14 días]]/E119</f>
        <v>0.96959064327485378</v>
      </c>
    </row>
    <row r="121" spans="1:11" x14ac:dyDescent="0.25">
      <c r="A121" s="1">
        <v>44005</v>
      </c>
      <c r="B121" s="2">
        <v>417</v>
      </c>
      <c r="C121" s="2">
        <f>AVERAGE(B115:Tabla2[[#This Row],[Positivos]])</f>
        <v>338</v>
      </c>
      <c r="D121" s="2">
        <f>Tabla2[[#This Row],[media 7 dias]]-C120</f>
        <v>-1.8571428571428328</v>
      </c>
      <c r="E121" s="2">
        <f>AVERAGE(B108:Tabla2[[#This Row],[Positivos]])</f>
        <v>353.35714285714283</v>
      </c>
      <c r="F121" s="2">
        <f>Tabla2[[#This Row],[Media 14 días]]-E120</f>
        <v>-1.9285714285714448</v>
      </c>
      <c r="G121" s="3">
        <f>AVERAGE(Tabla2[Positivos])</f>
        <v>1596.6749521988527</v>
      </c>
      <c r="H121" s="3" t="e">
        <f t="array" aca="1" ref="H121" ca="1">IF(Tabla2[[#This Row],[Fecha]]&lt;m_FechaObjetivo,NA(),m_UltimoDato14Dias)</f>
        <v>#N/A</v>
      </c>
      <c r="I121" t="str">
        <f>TEXT(Tabla2[[#This Row],[Fecha]],"DDDD")</f>
        <v>martes</v>
      </c>
      <c r="J121" s="2">
        <f>SUM(Tabla2[[#Headers],[Positivos]]:Tabla2[[#This Row],[Positivos]])</f>
        <v>95423</v>
      </c>
      <c r="K121" s="4">
        <f>Tabla2[[#This Row],[Media 14 días]]/E120</f>
        <v>0.99457177322074786</v>
      </c>
    </row>
    <row r="122" spans="1:11" x14ac:dyDescent="0.25">
      <c r="A122" s="1">
        <v>44006</v>
      </c>
      <c r="B122" s="2">
        <v>441</v>
      </c>
      <c r="C122" s="2">
        <f>AVERAGE(B116:Tabla2[[#This Row],[Positivos]])</f>
        <v>340.71428571428572</v>
      </c>
      <c r="D122" s="2">
        <f>Tabla2[[#This Row],[media 7 dias]]-C121</f>
        <v>2.7142857142857224</v>
      </c>
      <c r="E122" s="2">
        <f>AVERAGE(B109:Tabla2[[#This Row],[Positivos]])</f>
        <v>353.42857142857144</v>
      </c>
      <c r="F122" s="2">
        <f>Tabla2[[#This Row],[Media 14 días]]-E121</f>
        <v>7.1428571428612031E-2</v>
      </c>
      <c r="G122" s="3">
        <f>AVERAGE(Tabla2[Positivos])</f>
        <v>1596.6749521988527</v>
      </c>
      <c r="H122" s="3" t="e">
        <f t="array" aca="1" ref="H122" ca="1">IF(Tabla2[[#This Row],[Fecha]]&lt;m_FechaObjetivo,NA(),m_UltimoDato14Dias)</f>
        <v>#N/A</v>
      </c>
      <c r="I122" t="str">
        <f>TEXT(Tabla2[[#This Row],[Fecha]],"DDDD")</f>
        <v>miércoles</v>
      </c>
      <c r="J122" s="2">
        <f>SUM(Tabla2[[#Headers],[Positivos]]:Tabla2[[#This Row],[Positivos]])</f>
        <v>95864</v>
      </c>
      <c r="K122" s="4">
        <f>Tabla2[[#This Row],[Media 14 días]]/E121</f>
        <v>1.0002021427127554</v>
      </c>
    </row>
    <row r="123" spans="1:11" x14ac:dyDescent="0.25">
      <c r="A123" s="1">
        <v>44007</v>
      </c>
      <c r="B123" s="2">
        <v>412</v>
      </c>
      <c r="C123" s="2">
        <f>AVERAGE(B117:Tabla2[[#This Row],[Positivos]])</f>
        <v>330</v>
      </c>
      <c r="D123" s="2">
        <f>Tabla2[[#This Row],[media 7 dias]]-C122</f>
        <v>-10.714285714285722</v>
      </c>
      <c r="E123" s="2">
        <f>AVERAGE(B110:Tabla2[[#This Row],[Positivos]])</f>
        <v>348.57142857142856</v>
      </c>
      <c r="F123" s="2">
        <f>Tabla2[[#This Row],[Media 14 días]]-E122</f>
        <v>-4.8571428571428896</v>
      </c>
      <c r="G123" s="3">
        <f>AVERAGE(Tabla2[Positivos])</f>
        <v>1596.6749521988527</v>
      </c>
      <c r="H123" s="3" t="e">
        <f t="array" aca="1" ref="H123" ca="1">IF(Tabla2[[#This Row],[Fecha]]&lt;m_FechaObjetivo,NA(),m_UltimoDato14Dias)</f>
        <v>#N/A</v>
      </c>
      <c r="I123" t="str">
        <f>TEXT(Tabla2[[#This Row],[Fecha]],"DDDD")</f>
        <v>jueves</v>
      </c>
      <c r="J123" s="2">
        <f>SUM(Tabla2[[#Headers],[Positivos]]:Tabla2[[#This Row],[Positivos]])</f>
        <v>96276</v>
      </c>
      <c r="K123" s="4">
        <f>Tabla2[[#This Row],[Media 14 días]]/E122</f>
        <v>0.98625707356507675</v>
      </c>
    </row>
    <row r="124" spans="1:11" x14ac:dyDescent="0.25">
      <c r="A124" s="1">
        <v>44008</v>
      </c>
      <c r="B124" s="2">
        <v>456</v>
      </c>
      <c r="C124" s="2">
        <f>AVERAGE(B118:Tabla2[[#This Row],[Positivos]])</f>
        <v>318</v>
      </c>
      <c r="D124" s="2">
        <f>Tabla2[[#This Row],[media 7 dias]]-C123</f>
        <v>-12</v>
      </c>
      <c r="E124" s="2">
        <f>AVERAGE(B111:Tabla2[[#This Row],[Positivos]])</f>
        <v>341.85714285714283</v>
      </c>
      <c r="F124" s="2">
        <f>Tabla2[[#This Row],[Media 14 días]]-E123</f>
        <v>-6.7142857142857224</v>
      </c>
      <c r="G124" s="3">
        <f>AVERAGE(Tabla2[Positivos])</f>
        <v>1596.6749521988527</v>
      </c>
      <c r="H124" s="3" t="e">
        <f t="array" aca="1" ref="H124" ca="1">IF(Tabla2[[#This Row],[Fecha]]&lt;m_FechaObjetivo,NA(),m_UltimoDato14Dias)</f>
        <v>#N/A</v>
      </c>
      <c r="I124" t="str">
        <f>TEXT(Tabla2[[#This Row],[Fecha]],"DDDD")</f>
        <v>viernes</v>
      </c>
      <c r="J124" s="2">
        <f>SUM(Tabla2[[#Headers],[Positivos]]:Tabla2[[#This Row],[Positivos]])</f>
        <v>96732</v>
      </c>
      <c r="K124" s="4">
        <f>Tabla2[[#This Row],[Media 14 días]]/E123</f>
        <v>0.9807377049180328</v>
      </c>
    </row>
    <row r="125" spans="1:11" x14ac:dyDescent="0.25">
      <c r="A125" s="1">
        <v>44009</v>
      </c>
      <c r="B125" s="2">
        <v>159</v>
      </c>
      <c r="C125" s="2">
        <f>AVERAGE(B119:Tabla2[[#This Row],[Positivos]])</f>
        <v>317.71428571428572</v>
      </c>
      <c r="D125" s="2">
        <f>Tabla2[[#This Row],[media 7 dias]]-C124</f>
        <v>-0.28571428571427759</v>
      </c>
      <c r="E125" s="2">
        <f>AVERAGE(B112:Tabla2[[#This Row],[Positivos]])</f>
        <v>341.35714285714283</v>
      </c>
      <c r="F125" s="2">
        <f>Tabla2[[#This Row],[Media 14 días]]-E124</f>
        <v>-0.5</v>
      </c>
      <c r="G125" s="3">
        <f>AVERAGE(Tabla2[Positivos])</f>
        <v>1596.6749521988527</v>
      </c>
      <c r="H125" s="3" t="e">
        <f t="array" aca="1" ref="H125" ca="1">IF(Tabla2[[#This Row],[Fecha]]&lt;m_FechaObjetivo,NA(),m_UltimoDato14Dias)</f>
        <v>#N/A</v>
      </c>
      <c r="I125" t="str">
        <f>TEXT(Tabla2[[#This Row],[Fecha]],"DDDD")</f>
        <v>sábado</v>
      </c>
      <c r="J125" s="2">
        <f>SUM(Tabla2[[#Headers],[Positivos]]:Tabla2[[#This Row],[Positivos]])</f>
        <v>96891</v>
      </c>
      <c r="K125" s="4">
        <f>Tabla2[[#This Row],[Media 14 días]]/E124</f>
        <v>0.99853740075219388</v>
      </c>
    </row>
    <row r="126" spans="1:11" x14ac:dyDescent="0.25">
      <c r="A126" s="1">
        <v>44010</v>
      </c>
      <c r="B126" s="2">
        <v>74</v>
      </c>
      <c r="C126" s="2">
        <f>AVERAGE(B120:Tabla2[[#This Row],[Positivos]])</f>
        <v>314.71428571428572</v>
      </c>
      <c r="D126" s="2">
        <f>Tabla2[[#This Row],[media 7 dias]]-C125</f>
        <v>-3</v>
      </c>
      <c r="E126" s="2">
        <f>AVERAGE(B113:Tabla2[[#This Row],[Positivos]])</f>
        <v>342.14285714285717</v>
      </c>
      <c r="F126" s="2">
        <f>Tabla2[[#This Row],[Media 14 días]]-E125</f>
        <v>0.78571428571433444</v>
      </c>
      <c r="G126" s="3">
        <f>AVERAGE(Tabla2[Positivos])</f>
        <v>1596.6749521988527</v>
      </c>
      <c r="H126" s="3" t="e">
        <f t="array" aca="1" ref="H126" ca="1">IF(Tabla2[[#This Row],[Fecha]]&lt;m_FechaObjetivo,NA(),m_UltimoDato14Dias)</f>
        <v>#N/A</v>
      </c>
      <c r="I126" t="str">
        <f>TEXT(Tabla2[[#This Row],[Fecha]],"DDDD")</f>
        <v>domingo</v>
      </c>
      <c r="J126" s="2">
        <f>SUM(Tabla2[[#Headers],[Positivos]]:Tabla2[[#This Row],[Positivos]])</f>
        <v>96965</v>
      </c>
      <c r="K126" s="4">
        <f>Tabla2[[#This Row],[Media 14 días]]/E125</f>
        <v>1.0023017367650138</v>
      </c>
    </row>
    <row r="127" spans="1:11" x14ac:dyDescent="0.25">
      <c r="A127" s="1">
        <v>44011</v>
      </c>
      <c r="B127" s="2">
        <v>251</v>
      </c>
      <c r="C127" s="2">
        <f>AVERAGE(B121:Tabla2[[#This Row],[Positivos]])</f>
        <v>315.71428571428572</v>
      </c>
      <c r="D127" s="2">
        <f>Tabla2[[#This Row],[media 7 dias]]-C126</f>
        <v>1</v>
      </c>
      <c r="E127" s="2">
        <f>AVERAGE(B114:Tabla2[[#This Row],[Positivos]])</f>
        <v>327.78571428571428</v>
      </c>
      <c r="F127" s="2">
        <f>Tabla2[[#This Row],[Media 14 días]]-E126</f>
        <v>-14.35714285714289</v>
      </c>
      <c r="G127" s="3">
        <f>AVERAGE(Tabla2[Positivos])</f>
        <v>1596.6749521988527</v>
      </c>
      <c r="H127" s="3" t="e">
        <f t="array" aca="1" ref="H127" ca="1">IF(Tabla2[[#This Row],[Fecha]]&lt;m_FechaObjetivo,NA(),m_UltimoDato14Dias)</f>
        <v>#N/A</v>
      </c>
      <c r="I127" t="str">
        <f>TEXT(Tabla2[[#This Row],[Fecha]],"DDDD")</f>
        <v>lunes</v>
      </c>
      <c r="J127" s="2">
        <f>SUM(Tabla2[[#Headers],[Positivos]]:Tabla2[[#This Row],[Positivos]])</f>
        <v>97216</v>
      </c>
      <c r="K127" s="4">
        <f>Tabla2[[#This Row],[Media 14 días]]/E126</f>
        <v>0.9580375782881001</v>
      </c>
    </row>
    <row r="128" spans="1:11" x14ac:dyDescent="0.25">
      <c r="A128" s="1">
        <v>44012</v>
      </c>
      <c r="B128" s="2">
        <v>414</v>
      </c>
      <c r="C128" s="2">
        <f>AVERAGE(B122:Tabla2[[#This Row],[Positivos]])</f>
        <v>315.28571428571428</v>
      </c>
      <c r="D128" s="2">
        <f>Tabla2[[#This Row],[media 7 dias]]-C127</f>
        <v>-0.42857142857144481</v>
      </c>
      <c r="E128" s="2">
        <f>AVERAGE(B115:Tabla2[[#This Row],[Positivos]])</f>
        <v>326.64285714285717</v>
      </c>
      <c r="F128" s="2">
        <f>Tabla2[[#This Row],[Media 14 días]]-E127</f>
        <v>-1.1428571428571104</v>
      </c>
      <c r="G128" s="3">
        <f>AVERAGE(Tabla2[Positivos])</f>
        <v>1596.6749521988527</v>
      </c>
      <c r="H128" s="3" t="e">
        <f t="array" aca="1" ref="H128" ca="1">IF(Tabla2[[#This Row],[Fecha]]&lt;m_FechaObjetivo,NA(),m_UltimoDato14Dias)</f>
        <v>#N/A</v>
      </c>
      <c r="I128" t="str">
        <f>TEXT(Tabla2[[#This Row],[Fecha]],"DDDD")</f>
        <v>martes</v>
      </c>
      <c r="J128" s="2">
        <f>SUM(Tabla2[[#Headers],[Positivos]]:Tabla2[[#This Row],[Positivos]])</f>
        <v>97630</v>
      </c>
      <c r="K128" s="4">
        <f>Tabla2[[#This Row],[Media 14 días]]/E127</f>
        <v>0.99651340161255186</v>
      </c>
    </row>
    <row r="129" spans="1:11" x14ac:dyDescent="0.25">
      <c r="A129" s="1">
        <v>44013</v>
      </c>
      <c r="B129" s="2">
        <v>331</v>
      </c>
      <c r="C129" s="2">
        <f>AVERAGE(B123:Tabla2[[#This Row],[Positivos]])</f>
        <v>299.57142857142856</v>
      </c>
      <c r="D129" s="2">
        <f>Tabla2[[#This Row],[media 7 dias]]-C128</f>
        <v>-15.714285714285722</v>
      </c>
      <c r="E129" s="2">
        <f>AVERAGE(B116:Tabla2[[#This Row],[Positivos]])</f>
        <v>320.14285714285717</v>
      </c>
      <c r="F129" s="2">
        <f>Tabla2[[#This Row],[Media 14 días]]-E128</f>
        <v>-6.5</v>
      </c>
      <c r="G129" s="3">
        <f>AVERAGE(Tabla2[Positivos])</f>
        <v>1596.6749521988527</v>
      </c>
      <c r="H129" s="3" t="e">
        <f t="array" aca="1" ref="H129" ca="1">IF(Tabla2[[#This Row],[Fecha]]&lt;m_FechaObjetivo,NA(),m_UltimoDato14Dias)</f>
        <v>#N/A</v>
      </c>
      <c r="I129" t="str">
        <f>TEXT(Tabla2[[#This Row],[Fecha]],"DDDD")</f>
        <v>miércoles</v>
      </c>
      <c r="J129" s="2">
        <f>SUM(Tabla2[[#Headers],[Positivos]]:Tabla2[[#This Row],[Positivos]])</f>
        <v>97961</v>
      </c>
      <c r="K129" s="4">
        <f>Tabla2[[#This Row],[Media 14 días]]/E128</f>
        <v>0.98010059042204245</v>
      </c>
    </row>
    <row r="130" spans="1:11" x14ac:dyDescent="0.25">
      <c r="A130" s="1">
        <v>44014</v>
      </c>
      <c r="B130" s="2">
        <v>322</v>
      </c>
      <c r="C130" s="2">
        <f>AVERAGE(B124:Tabla2[[#This Row],[Positivos]])</f>
        <v>286.71428571428572</v>
      </c>
      <c r="D130" s="2">
        <f>Tabla2[[#This Row],[media 7 dias]]-C129</f>
        <v>-12.857142857142833</v>
      </c>
      <c r="E130" s="2">
        <f>AVERAGE(B117:Tabla2[[#This Row],[Positivos]])</f>
        <v>308.35714285714283</v>
      </c>
      <c r="F130" s="2">
        <f>Tabla2[[#This Row],[Media 14 días]]-E129</f>
        <v>-11.785714285714334</v>
      </c>
      <c r="G130" s="3">
        <f>AVERAGE(Tabla2[Positivos])</f>
        <v>1596.6749521988527</v>
      </c>
      <c r="H130" s="3" t="e">
        <f t="array" aca="1" ref="H130" ca="1">IF(Tabla2[[#This Row],[Fecha]]&lt;m_FechaObjetivo,NA(),m_UltimoDato14Dias)</f>
        <v>#N/A</v>
      </c>
      <c r="I130" t="str">
        <f>TEXT(Tabla2[[#This Row],[Fecha]],"DDDD")</f>
        <v>jueves</v>
      </c>
      <c r="J130" s="2">
        <f>SUM(Tabla2[[#Headers],[Positivos]]:Tabla2[[#This Row],[Positivos]])</f>
        <v>98283</v>
      </c>
      <c r="K130" s="4">
        <f>Tabla2[[#This Row],[Media 14 días]]/E129</f>
        <v>0.96318607764390884</v>
      </c>
    </row>
    <row r="131" spans="1:11" x14ac:dyDescent="0.25">
      <c r="A131" s="1">
        <v>44015</v>
      </c>
      <c r="B131" s="2">
        <v>406</v>
      </c>
      <c r="C131" s="2">
        <f>AVERAGE(B125:Tabla2[[#This Row],[Positivos]])</f>
        <v>279.57142857142856</v>
      </c>
      <c r="D131" s="2">
        <f>Tabla2[[#This Row],[media 7 dias]]-C130</f>
        <v>-7.1428571428571672</v>
      </c>
      <c r="E131" s="2">
        <f>AVERAGE(B118:Tabla2[[#This Row],[Positivos]])</f>
        <v>298.78571428571428</v>
      </c>
      <c r="F131" s="2">
        <f>Tabla2[[#This Row],[Media 14 días]]-E130</f>
        <v>-9.5714285714285552</v>
      </c>
      <c r="G131" s="3">
        <f>AVERAGE(Tabla2[Positivos])</f>
        <v>1596.6749521988527</v>
      </c>
      <c r="H131" s="3" t="e">
        <f t="array" aca="1" ref="H131" ca="1">IF(Tabla2[[#This Row],[Fecha]]&lt;m_FechaObjetivo,NA(),m_UltimoDato14Dias)</f>
        <v>#N/A</v>
      </c>
      <c r="I131" t="str">
        <f>TEXT(Tabla2[[#This Row],[Fecha]],"DDDD")</f>
        <v>viernes</v>
      </c>
      <c r="J131" s="2">
        <f>SUM(Tabla2[[#Headers],[Positivos]]:Tabla2[[#This Row],[Positivos]])</f>
        <v>98689</v>
      </c>
      <c r="K131" s="4">
        <f>Tabla2[[#This Row],[Media 14 días]]/E130</f>
        <v>0.9689599258744499</v>
      </c>
    </row>
    <row r="132" spans="1:11" x14ac:dyDescent="0.25">
      <c r="A132" s="1">
        <v>44016</v>
      </c>
      <c r="B132" s="2">
        <v>167</v>
      </c>
      <c r="C132" s="2">
        <f>AVERAGE(B126:Tabla2[[#This Row],[Positivos]])</f>
        <v>280.71428571428572</v>
      </c>
      <c r="D132" s="2">
        <f>Tabla2[[#This Row],[media 7 dias]]-C131</f>
        <v>1.1428571428571672</v>
      </c>
      <c r="E132" s="2">
        <f>AVERAGE(B119:Tabla2[[#This Row],[Positivos]])</f>
        <v>299.21428571428572</v>
      </c>
      <c r="F132" s="2">
        <f>Tabla2[[#This Row],[Media 14 días]]-E131</f>
        <v>0.42857142857144481</v>
      </c>
      <c r="G132" s="3">
        <f>AVERAGE(Tabla2[Positivos])</f>
        <v>1596.6749521988527</v>
      </c>
      <c r="H132" s="3" t="e">
        <f t="array" aca="1" ref="H132" ca="1">IF(Tabla2[[#This Row],[Fecha]]&lt;m_FechaObjetivo,NA(),m_UltimoDato14Dias)</f>
        <v>#N/A</v>
      </c>
      <c r="I132" t="str">
        <f>TEXT(Tabla2[[#This Row],[Fecha]],"DDDD")</f>
        <v>sábado</v>
      </c>
      <c r="J132" s="2">
        <f>SUM(Tabla2[[#Headers],[Positivos]]:Tabla2[[#This Row],[Positivos]])</f>
        <v>98856</v>
      </c>
      <c r="K132" s="4">
        <f>Tabla2[[#This Row],[Media 14 días]]/E131</f>
        <v>1.0014343772412144</v>
      </c>
    </row>
    <row r="133" spans="1:11" x14ac:dyDescent="0.25">
      <c r="A133" s="1">
        <v>44017</v>
      </c>
      <c r="B133" s="2">
        <v>77</v>
      </c>
      <c r="C133" s="2">
        <f>AVERAGE(B127:Tabla2[[#This Row],[Positivos]])</f>
        <v>281.14285714285717</v>
      </c>
      <c r="D133" s="2">
        <f>Tabla2[[#This Row],[media 7 dias]]-C132</f>
        <v>0.42857142857144481</v>
      </c>
      <c r="E133" s="2">
        <f>AVERAGE(B120:Tabla2[[#This Row],[Positivos]])</f>
        <v>297.92857142857144</v>
      </c>
      <c r="F133" s="2">
        <f>Tabla2[[#This Row],[Media 14 días]]-E132</f>
        <v>-1.2857142857142776</v>
      </c>
      <c r="G133" s="3">
        <f>AVERAGE(Tabla2[Positivos])</f>
        <v>1596.6749521988527</v>
      </c>
      <c r="H133" s="3" t="e">
        <f t="array" aca="1" ref="H133" ca="1">IF(Tabla2[[#This Row],[Fecha]]&lt;m_FechaObjetivo,NA(),m_UltimoDato14Dias)</f>
        <v>#N/A</v>
      </c>
      <c r="I133" t="str">
        <f>TEXT(Tabla2[[#This Row],[Fecha]],"DDDD")</f>
        <v>domingo</v>
      </c>
      <c r="J133" s="2">
        <f>SUM(Tabla2[[#Headers],[Positivos]]:Tabla2[[#This Row],[Positivos]])</f>
        <v>98933</v>
      </c>
      <c r="K133" s="4">
        <f>Tabla2[[#This Row],[Media 14 días]]/E132</f>
        <v>0.995703031749821</v>
      </c>
    </row>
    <row r="134" spans="1:11" x14ac:dyDescent="0.25">
      <c r="A134" s="1">
        <v>44018</v>
      </c>
      <c r="B134" s="2">
        <v>211</v>
      </c>
      <c r="C134" s="2">
        <f>AVERAGE(B128:Tabla2[[#This Row],[Positivos]])</f>
        <v>275.42857142857144</v>
      </c>
      <c r="D134" s="2">
        <f>Tabla2[[#This Row],[media 7 dias]]-C133</f>
        <v>-5.7142857142857224</v>
      </c>
      <c r="E134" s="2">
        <f>AVERAGE(B121:Tabla2[[#This Row],[Positivos]])</f>
        <v>295.57142857142856</v>
      </c>
      <c r="F134" s="2">
        <f>Tabla2[[#This Row],[Media 14 días]]-E133</f>
        <v>-2.3571428571428896</v>
      </c>
      <c r="G134" s="3">
        <f>AVERAGE(Tabla2[Positivos])</f>
        <v>1596.6749521988527</v>
      </c>
      <c r="H134" s="3" t="e">
        <f t="array" aca="1" ref="H134" ca="1">IF(Tabla2[[#This Row],[Fecha]]&lt;m_FechaObjetivo,NA(),m_UltimoDato14Dias)</f>
        <v>#N/A</v>
      </c>
      <c r="I134" t="str">
        <f>TEXT(Tabla2[[#This Row],[Fecha]],"DDDD")</f>
        <v>lunes</v>
      </c>
      <c r="J134" s="2">
        <f>SUM(Tabla2[[#Headers],[Positivos]]:Tabla2[[#This Row],[Positivos]])</f>
        <v>99144</v>
      </c>
      <c r="K134" s="4">
        <f>Tabla2[[#This Row],[Media 14 días]]/E133</f>
        <v>0.99208822824262755</v>
      </c>
    </row>
    <row r="135" spans="1:11" x14ac:dyDescent="0.25">
      <c r="A135" s="1">
        <v>44019</v>
      </c>
      <c r="B135" s="2">
        <v>370</v>
      </c>
      <c r="C135" s="2">
        <f>AVERAGE(B129:Tabla2[[#This Row],[Positivos]])</f>
        <v>269.14285714285717</v>
      </c>
      <c r="D135" s="2">
        <f>Tabla2[[#This Row],[media 7 dias]]-C134</f>
        <v>-6.2857142857142776</v>
      </c>
      <c r="E135" s="2">
        <f>AVERAGE(B122:Tabla2[[#This Row],[Positivos]])</f>
        <v>292.21428571428572</v>
      </c>
      <c r="F135" s="2">
        <f>Tabla2[[#This Row],[Media 14 días]]-E134</f>
        <v>-3.3571428571428328</v>
      </c>
      <c r="G135" s="3">
        <f>AVERAGE(Tabla2[Positivos])</f>
        <v>1596.6749521988527</v>
      </c>
      <c r="H135" s="3" t="e">
        <f t="array" aca="1" ref="H135" ca="1">IF(Tabla2[[#This Row],[Fecha]]&lt;m_FechaObjetivo,NA(),m_UltimoDato14Dias)</f>
        <v>#N/A</v>
      </c>
      <c r="I135" t="str">
        <f>TEXT(Tabla2[[#This Row],[Fecha]],"DDDD")</f>
        <v>martes</v>
      </c>
      <c r="J135" s="2">
        <f>SUM(Tabla2[[#Headers],[Positivos]]:Tabla2[[#This Row],[Positivos]])</f>
        <v>99514</v>
      </c>
      <c r="K135" s="4">
        <f>Tabla2[[#This Row],[Media 14 días]]/E134</f>
        <v>0.98864185596906728</v>
      </c>
    </row>
    <row r="136" spans="1:11" x14ac:dyDescent="0.25">
      <c r="A136" s="1">
        <v>44020</v>
      </c>
      <c r="B136" s="2">
        <v>318</v>
      </c>
      <c r="C136" s="2">
        <f>AVERAGE(B130:Tabla2[[#This Row],[Positivos]])</f>
        <v>267.28571428571428</v>
      </c>
      <c r="D136" s="2">
        <f>Tabla2[[#This Row],[media 7 dias]]-C135</f>
        <v>-1.8571428571428896</v>
      </c>
      <c r="E136" s="2">
        <f>AVERAGE(B123:Tabla2[[#This Row],[Positivos]])</f>
        <v>283.42857142857144</v>
      </c>
      <c r="F136" s="2">
        <f>Tabla2[[#This Row],[Media 14 días]]-E135</f>
        <v>-8.7857142857142776</v>
      </c>
      <c r="G136" s="3">
        <f>AVERAGE(Tabla2[Positivos])</f>
        <v>1596.6749521988527</v>
      </c>
      <c r="H136" s="3" t="e">
        <f t="array" aca="1" ref="H136" ca="1">IF(Tabla2[[#This Row],[Fecha]]&lt;m_FechaObjetivo,NA(),m_UltimoDato14Dias)</f>
        <v>#N/A</v>
      </c>
      <c r="I136" t="str">
        <f>TEXT(Tabla2[[#This Row],[Fecha]],"DDDD")</f>
        <v>miércoles</v>
      </c>
      <c r="J136" s="2">
        <f>SUM(Tabla2[[#Headers],[Positivos]]:Tabla2[[#This Row],[Positivos]])</f>
        <v>99832</v>
      </c>
      <c r="K136" s="4">
        <f>Tabla2[[#This Row],[Media 14 días]]/E135</f>
        <v>0.96993400146663411</v>
      </c>
    </row>
    <row r="137" spans="1:11" x14ac:dyDescent="0.25">
      <c r="A137" s="1">
        <v>44021</v>
      </c>
      <c r="B137" s="2">
        <v>309</v>
      </c>
      <c r="C137" s="2">
        <f>AVERAGE(B131:Tabla2[[#This Row],[Positivos]])</f>
        <v>265.42857142857144</v>
      </c>
      <c r="D137" s="2">
        <f>Tabla2[[#This Row],[media 7 dias]]-C136</f>
        <v>-1.8571428571428328</v>
      </c>
      <c r="E137" s="2">
        <f>AVERAGE(B124:Tabla2[[#This Row],[Positivos]])</f>
        <v>276.07142857142856</v>
      </c>
      <c r="F137" s="2">
        <f>Tabla2[[#This Row],[Media 14 días]]-E136</f>
        <v>-7.3571428571428896</v>
      </c>
      <c r="G137" s="3">
        <f>AVERAGE(Tabla2[Positivos])</f>
        <v>1596.6749521988527</v>
      </c>
      <c r="H137" s="3" t="e">
        <f t="array" aca="1" ref="H137" ca="1">IF(Tabla2[[#This Row],[Fecha]]&lt;m_FechaObjetivo,NA(),m_UltimoDato14Dias)</f>
        <v>#N/A</v>
      </c>
      <c r="I137" t="str">
        <f>TEXT(Tabla2[[#This Row],[Fecha]],"DDDD")</f>
        <v>jueves</v>
      </c>
      <c r="J137" s="2">
        <f>SUM(Tabla2[[#Headers],[Positivos]]:Tabla2[[#This Row],[Positivos]])</f>
        <v>100141</v>
      </c>
      <c r="K137" s="4">
        <f>Tabla2[[#This Row],[Media 14 días]]/E136</f>
        <v>0.97404233870967727</v>
      </c>
    </row>
    <row r="138" spans="1:11" x14ac:dyDescent="0.25">
      <c r="A138" s="1">
        <v>44022</v>
      </c>
      <c r="B138" s="2">
        <v>472</v>
      </c>
      <c r="C138" s="2">
        <f>AVERAGE(B132:Tabla2[[#This Row],[Positivos]])</f>
        <v>274.85714285714283</v>
      </c>
      <c r="D138" s="2">
        <f>Tabla2[[#This Row],[media 7 dias]]-C137</f>
        <v>9.428571428571388</v>
      </c>
      <c r="E138" s="2">
        <f>AVERAGE(B125:Tabla2[[#This Row],[Positivos]])</f>
        <v>277.21428571428572</v>
      </c>
      <c r="F138" s="2">
        <f>Tabla2[[#This Row],[Media 14 días]]-E137</f>
        <v>1.1428571428571672</v>
      </c>
      <c r="G138" s="3">
        <f>AVERAGE(Tabla2[Positivos])</f>
        <v>1596.6749521988527</v>
      </c>
      <c r="H138" s="3" t="e">
        <f t="array" aca="1" ref="H138" ca="1">IF(Tabla2[[#This Row],[Fecha]]&lt;m_FechaObjetivo,NA(),m_UltimoDato14Dias)</f>
        <v>#N/A</v>
      </c>
      <c r="I138" t="str">
        <f>TEXT(Tabla2[[#This Row],[Fecha]],"DDDD")</f>
        <v>viernes</v>
      </c>
      <c r="J138" s="2">
        <f>SUM(Tabla2[[#Headers],[Positivos]]:Tabla2[[#This Row],[Positivos]])</f>
        <v>100613</v>
      </c>
      <c r="K138" s="4">
        <f>Tabla2[[#This Row],[Media 14 días]]/E137</f>
        <v>1.0041397153945668</v>
      </c>
    </row>
    <row r="139" spans="1:11" x14ac:dyDescent="0.25">
      <c r="A139" s="1">
        <v>44023</v>
      </c>
      <c r="B139" s="2">
        <v>142</v>
      </c>
      <c r="C139" s="2">
        <f>AVERAGE(B133:Tabla2[[#This Row],[Positivos]])</f>
        <v>271.28571428571428</v>
      </c>
      <c r="D139" s="2">
        <f>Tabla2[[#This Row],[media 7 dias]]-C138</f>
        <v>-3.5714285714285552</v>
      </c>
      <c r="E139" s="2">
        <f>AVERAGE(B126:Tabla2[[#This Row],[Positivos]])</f>
        <v>276</v>
      </c>
      <c r="F139" s="2">
        <f>Tabla2[[#This Row],[Media 14 días]]-E138</f>
        <v>-1.2142857142857224</v>
      </c>
      <c r="G139" s="3">
        <f>AVERAGE(Tabla2[Positivos])</f>
        <v>1596.6749521988527</v>
      </c>
      <c r="H139" s="3" t="e">
        <f t="array" aca="1" ref="H139" ca="1">IF(Tabla2[[#This Row],[Fecha]]&lt;m_FechaObjetivo,NA(),m_UltimoDato14Dias)</f>
        <v>#N/A</v>
      </c>
      <c r="I139" t="str">
        <f>TEXT(Tabla2[[#This Row],[Fecha]],"DDDD")</f>
        <v>sábado</v>
      </c>
      <c r="J139" s="2">
        <f>SUM(Tabla2[[#Headers],[Positivos]]:Tabla2[[#This Row],[Positivos]])</f>
        <v>100755</v>
      </c>
      <c r="K139" s="4">
        <f>Tabla2[[#This Row],[Media 14 días]]/E138</f>
        <v>0.99561968564802883</v>
      </c>
    </row>
    <row r="140" spans="1:11" x14ac:dyDescent="0.25">
      <c r="A140" s="1">
        <v>44024</v>
      </c>
      <c r="B140" s="2">
        <v>84</v>
      </c>
      <c r="C140" s="2">
        <f>AVERAGE(B134:Tabla2[[#This Row],[Positivos]])</f>
        <v>272.28571428571428</v>
      </c>
      <c r="D140" s="2">
        <f>Tabla2[[#This Row],[media 7 dias]]-C139</f>
        <v>1</v>
      </c>
      <c r="E140" s="2">
        <f>AVERAGE(B127:Tabla2[[#This Row],[Positivos]])</f>
        <v>276.71428571428572</v>
      </c>
      <c r="F140" s="2">
        <f>Tabla2[[#This Row],[Media 14 días]]-E139</f>
        <v>0.71428571428572241</v>
      </c>
      <c r="G140" s="3">
        <f>AVERAGE(Tabla2[Positivos])</f>
        <v>1596.6749521988527</v>
      </c>
      <c r="H140" s="3" t="e">
        <f t="array" aca="1" ref="H140" ca="1">IF(Tabla2[[#This Row],[Fecha]]&lt;m_FechaObjetivo,NA(),m_UltimoDato14Dias)</f>
        <v>#N/A</v>
      </c>
      <c r="I140" t="str">
        <f>TEXT(Tabla2[[#This Row],[Fecha]],"DDDD")</f>
        <v>domingo</v>
      </c>
      <c r="J140" s="2">
        <f>SUM(Tabla2[[#Headers],[Positivos]]:Tabla2[[#This Row],[Positivos]])</f>
        <v>100839</v>
      </c>
      <c r="K140" s="4">
        <f>Tabla2[[#This Row],[Media 14 días]]/E139</f>
        <v>1.0025879917184266</v>
      </c>
    </row>
    <row r="141" spans="1:11" x14ac:dyDescent="0.25">
      <c r="A141" s="1">
        <v>44025</v>
      </c>
      <c r="B141" s="2">
        <v>249</v>
      </c>
      <c r="C141" s="2">
        <f>AVERAGE(B135:Tabla2[[#This Row],[Positivos]])</f>
        <v>277.71428571428572</v>
      </c>
      <c r="D141" s="2">
        <f>Tabla2[[#This Row],[media 7 dias]]-C140</f>
        <v>5.4285714285714448</v>
      </c>
      <c r="E141" s="2">
        <f>AVERAGE(B128:Tabla2[[#This Row],[Positivos]])</f>
        <v>276.57142857142856</v>
      </c>
      <c r="F141" s="2">
        <f>Tabla2[[#This Row],[Media 14 días]]-E140</f>
        <v>-0.14285714285716722</v>
      </c>
      <c r="G141" s="3">
        <f>AVERAGE(Tabla2[Positivos])</f>
        <v>1596.6749521988527</v>
      </c>
      <c r="H141" s="3" t="e">
        <f t="array" aca="1" ref="H141" ca="1">IF(Tabla2[[#This Row],[Fecha]]&lt;m_FechaObjetivo,NA(),m_UltimoDato14Dias)</f>
        <v>#N/A</v>
      </c>
      <c r="I141" t="str">
        <f>TEXT(Tabla2[[#This Row],[Fecha]],"DDDD")</f>
        <v>lunes</v>
      </c>
      <c r="J141" s="2">
        <f>SUM(Tabla2[[#Headers],[Positivos]]:Tabla2[[#This Row],[Positivos]])</f>
        <v>101088</v>
      </c>
      <c r="K141" s="4">
        <f>Tabla2[[#This Row],[Media 14 días]]/E140</f>
        <v>0.99948373773877119</v>
      </c>
    </row>
    <row r="142" spans="1:11" x14ac:dyDescent="0.25">
      <c r="A142" s="1">
        <v>44026</v>
      </c>
      <c r="B142" s="2">
        <v>455</v>
      </c>
      <c r="C142" s="2">
        <f>AVERAGE(B136:Tabla2[[#This Row],[Positivos]])</f>
        <v>289.85714285714283</v>
      </c>
      <c r="D142" s="2">
        <f>Tabla2[[#This Row],[media 7 dias]]-C141</f>
        <v>12.14285714285711</v>
      </c>
      <c r="E142" s="2">
        <f>AVERAGE(B129:Tabla2[[#This Row],[Positivos]])</f>
        <v>279.5</v>
      </c>
      <c r="F142" s="2">
        <f>Tabla2[[#This Row],[Media 14 días]]-E141</f>
        <v>2.9285714285714448</v>
      </c>
      <c r="G142" s="3">
        <f>AVERAGE(Tabla2[Positivos])</f>
        <v>1596.6749521988527</v>
      </c>
      <c r="H142" s="3" t="e">
        <f t="array" aca="1" ref="H142" ca="1">IF(Tabla2[[#This Row],[Fecha]]&lt;m_FechaObjetivo,NA(),m_UltimoDato14Dias)</f>
        <v>#N/A</v>
      </c>
      <c r="I142" t="str">
        <f>TEXT(Tabla2[[#This Row],[Fecha]],"DDDD")</f>
        <v>martes</v>
      </c>
      <c r="J142" s="2">
        <f>SUM(Tabla2[[#Headers],[Positivos]]:Tabla2[[#This Row],[Positivos]])</f>
        <v>101543</v>
      </c>
      <c r="K142" s="4">
        <f>Tabla2[[#This Row],[Media 14 días]]/E141</f>
        <v>1.0105888429752066</v>
      </c>
    </row>
    <row r="143" spans="1:11" x14ac:dyDescent="0.25">
      <c r="A143" s="1">
        <v>44027</v>
      </c>
      <c r="B143" s="2">
        <v>384</v>
      </c>
      <c r="C143" s="2">
        <f>AVERAGE(B137:Tabla2[[#This Row],[Positivos]])</f>
        <v>299.28571428571428</v>
      </c>
      <c r="D143" s="2">
        <f>Tabla2[[#This Row],[media 7 dias]]-C142</f>
        <v>9.4285714285714448</v>
      </c>
      <c r="E143" s="2">
        <f>AVERAGE(B130:Tabla2[[#This Row],[Positivos]])</f>
        <v>283.28571428571428</v>
      </c>
      <c r="F143" s="2">
        <f>Tabla2[[#This Row],[Media 14 días]]-E142</f>
        <v>3.7857142857142776</v>
      </c>
      <c r="G143" s="3">
        <f>AVERAGE(Tabla2[Positivos])</f>
        <v>1596.6749521988527</v>
      </c>
      <c r="H143" s="3" t="e">
        <f t="array" aca="1" ref="H143" ca="1">IF(Tabla2[[#This Row],[Fecha]]&lt;m_FechaObjetivo,NA(),m_UltimoDato14Dias)</f>
        <v>#N/A</v>
      </c>
      <c r="I143" t="str">
        <f>TEXT(Tabla2[[#This Row],[Fecha]],"DDDD")</f>
        <v>miércoles</v>
      </c>
      <c r="J143" s="2">
        <f>SUM(Tabla2[[#Headers],[Positivos]]:Tabla2[[#This Row],[Positivos]])</f>
        <v>101927</v>
      </c>
      <c r="K143" s="4">
        <f>Tabla2[[#This Row],[Media 14 días]]/E142</f>
        <v>1.0135445949399438</v>
      </c>
    </row>
    <row r="144" spans="1:11" x14ac:dyDescent="0.25">
      <c r="A144" s="1">
        <v>44028</v>
      </c>
      <c r="B144" s="2">
        <v>321</v>
      </c>
      <c r="C144" s="2">
        <f>AVERAGE(B138:Tabla2[[#This Row],[Positivos]])</f>
        <v>301</v>
      </c>
      <c r="D144" s="2">
        <f>Tabla2[[#This Row],[media 7 dias]]-C143</f>
        <v>1.7142857142857224</v>
      </c>
      <c r="E144" s="2">
        <f>AVERAGE(B131:Tabla2[[#This Row],[Positivos]])</f>
        <v>283.21428571428572</v>
      </c>
      <c r="F144" s="2">
        <f>Tabla2[[#This Row],[Media 14 días]]-E143</f>
        <v>-7.1428571428555188E-2</v>
      </c>
      <c r="G144" s="3">
        <f>AVERAGE(Tabla2[Positivos])</f>
        <v>1596.6749521988527</v>
      </c>
      <c r="H144" s="3" t="e">
        <f t="array" aca="1" ref="H144" ca="1">IF(Tabla2[[#This Row],[Fecha]]&lt;m_FechaObjetivo,NA(),m_UltimoDato14Dias)</f>
        <v>#N/A</v>
      </c>
      <c r="I144" t="str">
        <f>TEXT(Tabla2[[#This Row],[Fecha]],"DDDD")</f>
        <v>jueves</v>
      </c>
      <c r="J144" s="2">
        <f>SUM(Tabla2[[#Headers],[Positivos]]:Tabla2[[#This Row],[Positivos]])</f>
        <v>102248</v>
      </c>
      <c r="K144" s="4">
        <f>Tabla2[[#This Row],[Media 14 días]]/E143</f>
        <v>0.99974785678265266</v>
      </c>
    </row>
    <row r="145" spans="1:11" x14ac:dyDescent="0.25">
      <c r="A145" s="1">
        <v>44029</v>
      </c>
      <c r="B145" s="2">
        <v>511</v>
      </c>
      <c r="C145" s="2">
        <f>AVERAGE(B139:Tabla2[[#This Row],[Positivos]])</f>
        <v>306.57142857142856</v>
      </c>
      <c r="D145" s="2">
        <f>Tabla2[[#This Row],[media 7 dias]]-C144</f>
        <v>5.5714285714285552</v>
      </c>
      <c r="E145" s="2">
        <f>AVERAGE(B132:Tabla2[[#This Row],[Positivos]])</f>
        <v>290.71428571428572</v>
      </c>
      <c r="F145" s="2">
        <f>Tabla2[[#This Row],[Media 14 días]]-E144</f>
        <v>7.5</v>
      </c>
      <c r="G145" s="3">
        <f>AVERAGE(Tabla2[Positivos])</f>
        <v>1596.6749521988527</v>
      </c>
      <c r="H145" s="3" t="e">
        <f t="array" aca="1" ref="H145" ca="1">IF(Tabla2[[#This Row],[Fecha]]&lt;m_FechaObjetivo,NA(),m_UltimoDato14Dias)</f>
        <v>#N/A</v>
      </c>
      <c r="I145" t="str">
        <f>TEXT(Tabla2[[#This Row],[Fecha]],"DDDD")</f>
        <v>viernes</v>
      </c>
      <c r="J145" s="2">
        <f>SUM(Tabla2[[#Headers],[Positivos]]:Tabla2[[#This Row],[Positivos]])</f>
        <v>102759</v>
      </c>
      <c r="K145" s="4">
        <f>Tabla2[[#This Row],[Media 14 días]]/E144</f>
        <v>1.0264817150063053</v>
      </c>
    </row>
    <row r="146" spans="1:11" x14ac:dyDescent="0.25">
      <c r="A146" s="1">
        <v>44030</v>
      </c>
      <c r="B146" s="2">
        <v>162</v>
      </c>
      <c r="C146" s="2">
        <f>AVERAGE(B140:Tabla2[[#This Row],[Positivos]])</f>
        <v>309.42857142857144</v>
      </c>
      <c r="D146" s="2">
        <f>Tabla2[[#This Row],[media 7 dias]]-C145</f>
        <v>2.8571428571428896</v>
      </c>
      <c r="E146" s="2">
        <f>AVERAGE(B133:Tabla2[[#This Row],[Positivos]])</f>
        <v>290.35714285714283</v>
      </c>
      <c r="F146" s="2">
        <f>Tabla2[[#This Row],[Media 14 días]]-E145</f>
        <v>-0.35714285714288962</v>
      </c>
      <c r="G146" s="3">
        <f>AVERAGE(Tabla2[Positivos])</f>
        <v>1596.6749521988527</v>
      </c>
      <c r="H146" s="3" t="e">
        <f t="array" aca="1" ref="H146" ca="1">IF(Tabla2[[#This Row],[Fecha]]&lt;m_FechaObjetivo,NA(),m_UltimoDato14Dias)</f>
        <v>#N/A</v>
      </c>
      <c r="I146" t="str">
        <f>TEXT(Tabla2[[#This Row],[Fecha]],"DDDD")</f>
        <v>sábado</v>
      </c>
      <c r="J146" s="2">
        <f>SUM(Tabla2[[#Headers],[Positivos]]:Tabla2[[#This Row],[Positivos]])</f>
        <v>102921</v>
      </c>
      <c r="K146" s="4">
        <f>Tabla2[[#This Row],[Media 14 días]]/E145</f>
        <v>0.99877149877149862</v>
      </c>
    </row>
    <row r="147" spans="1:11" x14ac:dyDescent="0.25">
      <c r="A147" s="1">
        <v>44031</v>
      </c>
      <c r="B147" s="2">
        <v>97</v>
      </c>
      <c r="C147" s="2">
        <f>AVERAGE(B141:Tabla2[[#This Row],[Positivos]])</f>
        <v>311.28571428571428</v>
      </c>
      <c r="D147" s="2">
        <f>Tabla2[[#This Row],[media 7 dias]]-C146</f>
        <v>1.8571428571428328</v>
      </c>
      <c r="E147" s="2">
        <f>AVERAGE(B134:Tabla2[[#This Row],[Positivos]])</f>
        <v>291.78571428571428</v>
      </c>
      <c r="F147" s="2">
        <f>Tabla2[[#This Row],[Media 14 días]]-E146</f>
        <v>1.4285714285714448</v>
      </c>
      <c r="G147" s="3">
        <f>AVERAGE(Tabla2[Positivos])</f>
        <v>1596.6749521988527</v>
      </c>
      <c r="H147" s="3" t="e">
        <f t="array" aca="1" ref="H147" ca="1">IF(Tabla2[[#This Row],[Fecha]]&lt;m_FechaObjetivo,NA(),m_UltimoDato14Dias)</f>
        <v>#N/A</v>
      </c>
      <c r="I147" t="str">
        <f>TEXT(Tabla2[[#This Row],[Fecha]],"DDDD")</f>
        <v>domingo</v>
      </c>
      <c r="J147" s="2">
        <f>SUM(Tabla2[[#Headers],[Positivos]]:Tabla2[[#This Row],[Positivos]])</f>
        <v>103018</v>
      </c>
      <c r="K147" s="4">
        <f>Tabla2[[#This Row],[Media 14 días]]/E146</f>
        <v>1.0049200492004922</v>
      </c>
    </row>
    <row r="148" spans="1:11" x14ac:dyDescent="0.25">
      <c r="A148" s="1">
        <v>44032</v>
      </c>
      <c r="B148" s="2">
        <v>306</v>
      </c>
      <c r="C148" s="2">
        <f>AVERAGE(B142:Tabla2[[#This Row],[Positivos]])</f>
        <v>319.42857142857144</v>
      </c>
      <c r="D148" s="2">
        <f>Tabla2[[#This Row],[media 7 dias]]-C147</f>
        <v>8.1428571428571672</v>
      </c>
      <c r="E148" s="2">
        <f>AVERAGE(B135:Tabla2[[#This Row],[Positivos]])</f>
        <v>298.57142857142856</v>
      </c>
      <c r="F148" s="2">
        <f>Tabla2[[#This Row],[Media 14 días]]-E147</f>
        <v>6.7857142857142776</v>
      </c>
      <c r="G148" s="3">
        <f>AVERAGE(Tabla2[Positivos])</f>
        <v>1596.6749521988527</v>
      </c>
      <c r="H148" s="3" t="e">
        <f t="array" aca="1" ref="H148" ca="1">IF(Tabla2[[#This Row],[Fecha]]&lt;m_FechaObjetivo,NA(),m_UltimoDato14Dias)</f>
        <v>#N/A</v>
      </c>
      <c r="I148" t="str">
        <f>TEXT(Tabla2[[#This Row],[Fecha]],"DDDD")</f>
        <v>lunes</v>
      </c>
      <c r="J148" s="2">
        <f>SUM(Tabla2[[#Headers],[Positivos]]:Tabla2[[#This Row],[Positivos]])</f>
        <v>103324</v>
      </c>
      <c r="K148" s="4">
        <f>Tabla2[[#This Row],[Media 14 días]]/E147</f>
        <v>1.0232558139534884</v>
      </c>
    </row>
    <row r="149" spans="1:11" x14ac:dyDescent="0.25">
      <c r="A149" s="1">
        <v>44033</v>
      </c>
      <c r="B149" s="2">
        <v>493</v>
      </c>
      <c r="C149" s="2">
        <f>AVERAGE(B143:Tabla2[[#This Row],[Positivos]])</f>
        <v>324.85714285714283</v>
      </c>
      <c r="D149" s="2">
        <f>Tabla2[[#This Row],[media 7 dias]]-C148</f>
        <v>5.428571428571388</v>
      </c>
      <c r="E149" s="2">
        <f>AVERAGE(B136:Tabla2[[#This Row],[Positivos]])</f>
        <v>307.35714285714283</v>
      </c>
      <c r="F149" s="2">
        <f>Tabla2[[#This Row],[Media 14 días]]-E148</f>
        <v>8.7857142857142776</v>
      </c>
      <c r="G149" s="3">
        <f>AVERAGE(Tabla2[Positivos])</f>
        <v>1596.6749521988527</v>
      </c>
      <c r="H149" s="3" t="e">
        <f t="array" aca="1" ref="H149" ca="1">IF(Tabla2[[#This Row],[Fecha]]&lt;m_FechaObjetivo,NA(),m_UltimoDato14Dias)</f>
        <v>#N/A</v>
      </c>
      <c r="I149" t="str">
        <f>TEXT(Tabla2[[#This Row],[Fecha]],"DDDD")</f>
        <v>martes</v>
      </c>
      <c r="J149" s="2">
        <f>SUM(Tabla2[[#Headers],[Positivos]]:Tabla2[[#This Row],[Positivos]])</f>
        <v>103817</v>
      </c>
      <c r="K149" s="4">
        <f>Tabla2[[#This Row],[Media 14 días]]/E148</f>
        <v>1.0294258373205742</v>
      </c>
    </row>
    <row r="150" spans="1:11" x14ac:dyDescent="0.25">
      <c r="A150" s="1">
        <v>44034</v>
      </c>
      <c r="B150" s="2">
        <v>459</v>
      </c>
      <c r="C150" s="2">
        <f>AVERAGE(B144:Tabla2[[#This Row],[Positivos]])</f>
        <v>335.57142857142856</v>
      </c>
      <c r="D150" s="2">
        <f>Tabla2[[#This Row],[media 7 dias]]-C149</f>
        <v>10.714285714285722</v>
      </c>
      <c r="E150" s="2">
        <f>AVERAGE(B137:Tabla2[[#This Row],[Positivos]])</f>
        <v>317.42857142857144</v>
      </c>
      <c r="F150" s="2">
        <f>Tabla2[[#This Row],[Media 14 días]]-E149</f>
        <v>10.071428571428612</v>
      </c>
      <c r="G150" s="3">
        <f>AVERAGE(Tabla2[Positivos])</f>
        <v>1596.6749521988527</v>
      </c>
      <c r="H150" s="3" t="e">
        <f t="array" aca="1" ref="H150" ca="1">IF(Tabla2[[#This Row],[Fecha]]&lt;m_FechaObjetivo,NA(),m_UltimoDato14Dias)</f>
        <v>#N/A</v>
      </c>
      <c r="I150" t="str">
        <f>TEXT(Tabla2[[#This Row],[Fecha]],"DDDD")</f>
        <v>miércoles</v>
      </c>
      <c r="J150" s="2">
        <f>SUM(Tabla2[[#Headers],[Positivos]]:Tabla2[[#This Row],[Positivos]])</f>
        <v>104276</v>
      </c>
      <c r="K150" s="4">
        <f>Tabla2[[#This Row],[Media 14 días]]/E149</f>
        <v>1.0327678363932142</v>
      </c>
    </row>
    <row r="151" spans="1:11" x14ac:dyDescent="0.25">
      <c r="A151" s="1">
        <v>44035</v>
      </c>
      <c r="B151" s="2">
        <v>507</v>
      </c>
      <c r="C151" s="2">
        <f>AVERAGE(B145:Tabla2[[#This Row],[Positivos]])</f>
        <v>362.14285714285717</v>
      </c>
      <c r="D151" s="2">
        <f>Tabla2[[#This Row],[media 7 dias]]-C150</f>
        <v>26.571428571428612</v>
      </c>
      <c r="E151" s="2">
        <f>AVERAGE(B138:Tabla2[[#This Row],[Positivos]])</f>
        <v>331.57142857142856</v>
      </c>
      <c r="F151" s="2">
        <f>Tabla2[[#This Row],[Media 14 días]]-E150</f>
        <v>14.14285714285711</v>
      </c>
      <c r="G151" s="3">
        <f>AVERAGE(Tabla2[Positivos])</f>
        <v>1596.6749521988527</v>
      </c>
      <c r="H151" s="3" t="e">
        <f t="array" aca="1" ref="H151" ca="1">IF(Tabla2[[#This Row],[Fecha]]&lt;m_FechaObjetivo,NA(),m_UltimoDato14Dias)</f>
        <v>#N/A</v>
      </c>
      <c r="I151" t="str">
        <f>TEXT(Tabla2[[#This Row],[Fecha]],"DDDD")</f>
        <v>jueves</v>
      </c>
      <c r="J151" s="2">
        <f>SUM(Tabla2[[#Headers],[Positivos]]:Tabla2[[#This Row],[Positivos]])</f>
        <v>104783</v>
      </c>
      <c r="K151" s="4">
        <f>Tabla2[[#This Row],[Media 14 días]]/E150</f>
        <v>1.0445544554455444</v>
      </c>
    </row>
    <row r="152" spans="1:11" x14ac:dyDescent="0.25">
      <c r="A152" s="1">
        <v>44036</v>
      </c>
      <c r="B152" s="2">
        <v>783</v>
      </c>
      <c r="C152" s="2">
        <f>AVERAGE(B146:Tabla2[[#This Row],[Positivos]])</f>
        <v>401</v>
      </c>
      <c r="D152" s="2">
        <f>Tabla2[[#This Row],[media 7 dias]]-C151</f>
        <v>38.857142857142833</v>
      </c>
      <c r="E152" s="2">
        <f>AVERAGE(B139:Tabla2[[#This Row],[Positivos]])</f>
        <v>353.78571428571428</v>
      </c>
      <c r="F152" s="2">
        <f>Tabla2[[#This Row],[Media 14 días]]-E151</f>
        <v>22.214285714285722</v>
      </c>
      <c r="G152" s="3">
        <f>AVERAGE(Tabla2[Positivos])</f>
        <v>1596.6749521988527</v>
      </c>
      <c r="H152" s="3" t="e">
        <f t="array" aca="1" ref="H152" ca="1">IF(Tabla2[[#This Row],[Fecha]]&lt;m_FechaObjetivo,NA(),m_UltimoDato14Dias)</f>
        <v>#N/A</v>
      </c>
      <c r="I152" t="str">
        <f>TEXT(Tabla2[[#This Row],[Fecha]],"DDDD")</f>
        <v>viernes</v>
      </c>
      <c r="J152" s="2">
        <f>SUM(Tabla2[[#Headers],[Positivos]]:Tabla2[[#This Row],[Positivos]])</f>
        <v>105566</v>
      </c>
      <c r="K152" s="4">
        <f>Tabla2[[#This Row],[Media 14 días]]/E151</f>
        <v>1.0669969840585956</v>
      </c>
    </row>
    <row r="153" spans="1:11" x14ac:dyDescent="0.25">
      <c r="A153" s="1">
        <v>44037</v>
      </c>
      <c r="B153" s="2">
        <v>264</v>
      </c>
      <c r="C153" s="2">
        <f>AVERAGE(B147:Tabla2[[#This Row],[Positivos]])</f>
        <v>415.57142857142856</v>
      </c>
      <c r="D153" s="2">
        <f>Tabla2[[#This Row],[media 7 dias]]-C152</f>
        <v>14.571428571428555</v>
      </c>
      <c r="E153" s="2">
        <f>AVERAGE(B140:Tabla2[[#This Row],[Positivos]])</f>
        <v>362.5</v>
      </c>
      <c r="F153" s="2">
        <f>Tabla2[[#This Row],[Media 14 días]]-E152</f>
        <v>8.7142857142857224</v>
      </c>
      <c r="G153" s="3">
        <f>AVERAGE(Tabla2[Positivos])</f>
        <v>1596.6749521988527</v>
      </c>
      <c r="H153" s="3" t="e">
        <f t="array" aca="1" ref="H153" ca="1">IF(Tabla2[[#This Row],[Fecha]]&lt;m_FechaObjetivo,NA(),m_UltimoDato14Dias)</f>
        <v>#N/A</v>
      </c>
      <c r="I153" t="str">
        <f>TEXT(Tabla2[[#This Row],[Fecha]],"DDDD")</f>
        <v>sábado</v>
      </c>
      <c r="J153" s="2">
        <f>SUM(Tabla2[[#Headers],[Positivos]]:Tabla2[[#This Row],[Positivos]])</f>
        <v>105830</v>
      </c>
      <c r="K153" s="4">
        <f>Tabla2[[#This Row],[Media 14 días]]/E152</f>
        <v>1.02463153644256</v>
      </c>
    </row>
    <row r="154" spans="1:11" x14ac:dyDescent="0.25">
      <c r="A154" s="1">
        <v>44038</v>
      </c>
      <c r="B154" s="2">
        <v>161</v>
      </c>
      <c r="C154" s="2">
        <f>AVERAGE(B148:Tabla2[[#This Row],[Positivos]])</f>
        <v>424.71428571428572</v>
      </c>
      <c r="D154" s="2">
        <f>Tabla2[[#This Row],[media 7 dias]]-C153</f>
        <v>9.1428571428571672</v>
      </c>
      <c r="E154" s="2">
        <f>AVERAGE(B141:Tabla2[[#This Row],[Positivos]])</f>
        <v>368</v>
      </c>
      <c r="F154" s="2">
        <f>Tabla2[[#This Row],[Media 14 días]]-E153</f>
        <v>5.5</v>
      </c>
      <c r="G154" s="3">
        <f>AVERAGE(Tabla2[Positivos])</f>
        <v>1596.6749521988527</v>
      </c>
      <c r="H154" s="3" t="e">
        <f t="array" aca="1" ref="H154" ca="1">IF(Tabla2[[#This Row],[Fecha]]&lt;m_FechaObjetivo,NA(),m_UltimoDato14Dias)</f>
        <v>#N/A</v>
      </c>
      <c r="I154" t="str">
        <f>TEXT(Tabla2[[#This Row],[Fecha]],"DDDD")</f>
        <v>domingo</v>
      </c>
      <c r="J154" s="2">
        <f>SUM(Tabla2[[#Headers],[Positivos]]:Tabla2[[#This Row],[Positivos]])</f>
        <v>105991</v>
      </c>
      <c r="K154" s="4">
        <f>Tabla2[[#This Row],[Media 14 días]]/E153</f>
        <v>1.0151724137931035</v>
      </c>
    </row>
    <row r="155" spans="1:11" x14ac:dyDescent="0.25">
      <c r="A155" s="1">
        <v>44039</v>
      </c>
      <c r="B155" s="2">
        <v>445</v>
      </c>
      <c r="C155" s="2">
        <f>AVERAGE(B149:Tabla2[[#This Row],[Positivos]])</f>
        <v>444.57142857142856</v>
      </c>
      <c r="D155" s="2">
        <f>Tabla2[[#This Row],[media 7 dias]]-C154</f>
        <v>19.857142857142833</v>
      </c>
      <c r="E155" s="2">
        <f>AVERAGE(B142:Tabla2[[#This Row],[Positivos]])</f>
        <v>382</v>
      </c>
      <c r="F155" s="2">
        <f>Tabla2[[#This Row],[Media 14 días]]-E154</f>
        <v>14</v>
      </c>
      <c r="G155" s="3">
        <f>AVERAGE(Tabla2[Positivos])</f>
        <v>1596.6749521988527</v>
      </c>
      <c r="H155" s="3" t="e">
        <f t="array" aca="1" ref="H155" ca="1">IF(Tabla2[[#This Row],[Fecha]]&lt;m_FechaObjetivo,NA(),m_UltimoDato14Dias)</f>
        <v>#N/A</v>
      </c>
      <c r="I155" t="str">
        <f>TEXT(Tabla2[[#This Row],[Fecha]],"DDDD")</f>
        <v>lunes</v>
      </c>
      <c r="J155" s="2">
        <f>SUM(Tabla2[[#Headers],[Positivos]]:Tabla2[[#This Row],[Positivos]])</f>
        <v>106436</v>
      </c>
      <c r="K155" s="4">
        <f>Tabla2[[#This Row],[Media 14 días]]/E154</f>
        <v>1.0380434782608696</v>
      </c>
    </row>
    <row r="156" spans="1:11" x14ac:dyDescent="0.25">
      <c r="A156" s="1">
        <v>44040</v>
      </c>
      <c r="B156" s="2">
        <v>849</v>
      </c>
      <c r="C156" s="2">
        <f>AVERAGE(B150:Tabla2[[#This Row],[Positivos]])</f>
        <v>495.42857142857144</v>
      </c>
      <c r="D156" s="2">
        <f>Tabla2[[#This Row],[media 7 dias]]-C155</f>
        <v>50.85714285714289</v>
      </c>
      <c r="E156" s="2">
        <f>AVERAGE(B143:Tabla2[[#This Row],[Positivos]])</f>
        <v>410.14285714285717</v>
      </c>
      <c r="F156" s="2">
        <f>Tabla2[[#This Row],[Media 14 días]]-E155</f>
        <v>28.142857142857167</v>
      </c>
      <c r="G156" s="3">
        <f>AVERAGE(Tabla2[Positivos])</f>
        <v>1596.6749521988527</v>
      </c>
      <c r="H156" s="3" t="e">
        <f t="array" aca="1" ref="H156" ca="1">IF(Tabla2[[#This Row],[Fecha]]&lt;m_FechaObjetivo,NA(),m_UltimoDato14Dias)</f>
        <v>#N/A</v>
      </c>
      <c r="I156" t="str">
        <f>TEXT(Tabla2[[#This Row],[Fecha]],"DDDD")</f>
        <v>martes</v>
      </c>
      <c r="J156" s="2">
        <f>SUM(Tabla2[[#Headers],[Positivos]]:Tabla2[[#This Row],[Positivos]])</f>
        <v>107285</v>
      </c>
      <c r="K156" s="4">
        <f>Tabla2[[#This Row],[Media 14 días]]/E155</f>
        <v>1.0736724008975318</v>
      </c>
    </row>
    <row r="157" spans="1:11" x14ac:dyDescent="0.25">
      <c r="A157" s="1">
        <v>44041</v>
      </c>
      <c r="B157" s="2">
        <v>809</v>
      </c>
      <c r="C157" s="2">
        <f>AVERAGE(B151:Tabla2[[#This Row],[Positivos]])</f>
        <v>545.42857142857144</v>
      </c>
      <c r="D157" s="2">
        <f>Tabla2[[#This Row],[media 7 dias]]-C156</f>
        <v>50</v>
      </c>
      <c r="E157" s="2">
        <f>AVERAGE(B144:Tabla2[[#This Row],[Positivos]])</f>
        <v>440.5</v>
      </c>
      <c r="F157" s="2">
        <f>Tabla2[[#This Row],[Media 14 días]]-E156</f>
        <v>30.357142857142833</v>
      </c>
      <c r="G157" s="3">
        <f>AVERAGE(Tabla2[Positivos])</f>
        <v>1596.6749521988527</v>
      </c>
      <c r="H157" s="3" t="e">
        <f t="array" aca="1" ref="H157" ca="1">IF(Tabla2[[#This Row],[Fecha]]&lt;m_FechaObjetivo,NA(),m_UltimoDato14Dias)</f>
        <v>#N/A</v>
      </c>
      <c r="I157" t="str">
        <f>TEXT(Tabla2[[#This Row],[Fecha]],"DDDD")</f>
        <v>miércoles</v>
      </c>
      <c r="J157" s="2">
        <f>SUM(Tabla2[[#Headers],[Positivos]]:Tabla2[[#This Row],[Positivos]])</f>
        <v>108094</v>
      </c>
      <c r="K157" s="4">
        <f>Tabla2[[#This Row],[Media 14 días]]/E156</f>
        <v>1.0740160222918842</v>
      </c>
    </row>
    <row r="158" spans="1:11" x14ac:dyDescent="0.25">
      <c r="A158" s="1">
        <v>44042</v>
      </c>
      <c r="B158" s="2">
        <v>984</v>
      </c>
      <c r="C158" s="2">
        <f>AVERAGE(B152:Tabla2[[#This Row],[Positivos]])</f>
        <v>613.57142857142856</v>
      </c>
      <c r="D158" s="2">
        <f>Tabla2[[#This Row],[media 7 dias]]-C157</f>
        <v>68.14285714285711</v>
      </c>
      <c r="E158" s="2">
        <f>AVERAGE(B145:Tabla2[[#This Row],[Positivos]])</f>
        <v>487.85714285714283</v>
      </c>
      <c r="F158" s="2">
        <f>Tabla2[[#This Row],[Media 14 días]]-E157</f>
        <v>47.357142857142833</v>
      </c>
      <c r="G158" s="3">
        <f>AVERAGE(Tabla2[Positivos])</f>
        <v>1596.6749521988527</v>
      </c>
      <c r="H158" s="3" t="e">
        <f t="array" aca="1" ref="H158" ca="1">IF(Tabla2[[#This Row],[Fecha]]&lt;m_FechaObjetivo,NA(),m_UltimoDato14Dias)</f>
        <v>#N/A</v>
      </c>
      <c r="I158" t="str">
        <f>TEXT(Tabla2[[#This Row],[Fecha]],"DDDD")</f>
        <v>jueves</v>
      </c>
      <c r="J158" s="2">
        <f>SUM(Tabla2[[#Headers],[Positivos]]:Tabla2[[#This Row],[Positivos]])</f>
        <v>109078</v>
      </c>
      <c r="K158" s="4">
        <f>Tabla2[[#This Row],[Media 14 días]]/E157</f>
        <v>1.1075077022863629</v>
      </c>
    </row>
    <row r="159" spans="1:11" x14ac:dyDescent="0.25">
      <c r="A159" s="1">
        <v>44043</v>
      </c>
      <c r="B159" s="2">
        <v>1401</v>
      </c>
      <c r="C159" s="2">
        <f>AVERAGE(B153:Tabla2[[#This Row],[Positivos]])</f>
        <v>701.85714285714289</v>
      </c>
      <c r="D159" s="2">
        <f>Tabla2[[#This Row],[media 7 dias]]-C158</f>
        <v>88.285714285714334</v>
      </c>
      <c r="E159" s="2">
        <f>AVERAGE(B146:Tabla2[[#This Row],[Positivos]])</f>
        <v>551.42857142857144</v>
      </c>
      <c r="F159" s="2">
        <f>Tabla2[[#This Row],[Media 14 días]]-E158</f>
        <v>63.571428571428612</v>
      </c>
      <c r="G159" s="3">
        <f>AVERAGE(Tabla2[Positivos])</f>
        <v>1596.6749521988527</v>
      </c>
      <c r="H159" s="3" t="e">
        <f t="array" aca="1" ref="H159" ca="1">IF(Tabla2[[#This Row],[Fecha]]&lt;m_FechaObjetivo,NA(),m_UltimoDato14Dias)</f>
        <v>#N/A</v>
      </c>
      <c r="I159" t="str">
        <f>TEXT(Tabla2[[#This Row],[Fecha]],"DDDD")</f>
        <v>viernes</v>
      </c>
      <c r="J159" s="2">
        <f>SUM(Tabla2[[#Headers],[Positivos]]:Tabla2[[#This Row],[Positivos]])</f>
        <v>110479</v>
      </c>
      <c r="K159" s="4">
        <f>Tabla2[[#This Row],[Media 14 días]]/E158</f>
        <v>1.1303074670571012</v>
      </c>
    </row>
    <row r="160" spans="1:11" x14ac:dyDescent="0.25">
      <c r="A160" s="1">
        <v>44044</v>
      </c>
      <c r="B160" s="2">
        <v>416</v>
      </c>
      <c r="C160" s="2">
        <f>AVERAGE(B154:Tabla2[[#This Row],[Positivos]])</f>
        <v>723.57142857142856</v>
      </c>
      <c r="D160" s="2">
        <f>Tabla2[[#This Row],[media 7 dias]]-C159</f>
        <v>21.714285714285666</v>
      </c>
      <c r="E160" s="2">
        <f>AVERAGE(B147:Tabla2[[#This Row],[Positivos]])</f>
        <v>569.57142857142856</v>
      </c>
      <c r="F160" s="2">
        <f>Tabla2[[#This Row],[Media 14 días]]-E159</f>
        <v>18.14285714285711</v>
      </c>
      <c r="G160" s="3">
        <f>AVERAGE(Tabla2[Positivos])</f>
        <v>1596.6749521988527</v>
      </c>
      <c r="H160" s="3" t="e">
        <f t="array" aca="1" ref="H160" ca="1">IF(Tabla2[[#This Row],[Fecha]]&lt;m_FechaObjetivo,NA(),m_UltimoDato14Dias)</f>
        <v>#N/A</v>
      </c>
      <c r="I160" t="str">
        <f>TEXT(Tabla2[[#This Row],[Fecha]],"DDDD")</f>
        <v>sábado</v>
      </c>
      <c r="J160" s="2">
        <f>SUM(Tabla2[[#Headers],[Positivos]]:Tabla2[[#This Row],[Positivos]])</f>
        <v>110895</v>
      </c>
      <c r="K160" s="4">
        <f>Tabla2[[#This Row],[Media 14 días]]/E159</f>
        <v>1.0329015544041451</v>
      </c>
    </row>
    <row r="161" spans="1:11" x14ac:dyDescent="0.25">
      <c r="A161" s="1">
        <v>44045</v>
      </c>
      <c r="B161" s="2">
        <v>239</v>
      </c>
      <c r="C161" s="2">
        <f>AVERAGE(B155:Tabla2[[#This Row],[Positivos]])</f>
        <v>734.71428571428567</v>
      </c>
      <c r="D161" s="2">
        <f>Tabla2[[#This Row],[media 7 dias]]-C160</f>
        <v>11.14285714285711</v>
      </c>
      <c r="E161" s="2">
        <f>AVERAGE(B148:Tabla2[[#This Row],[Positivos]])</f>
        <v>579.71428571428567</v>
      </c>
      <c r="F161" s="2">
        <f>Tabla2[[#This Row],[Media 14 días]]-E160</f>
        <v>10.14285714285711</v>
      </c>
      <c r="G161" s="3">
        <f>AVERAGE(Tabla2[Positivos])</f>
        <v>1596.6749521988527</v>
      </c>
      <c r="H161" s="3" t="e">
        <f t="array" aca="1" ref="H161" ca="1">IF(Tabla2[[#This Row],[Fecha]]&lt;m_FechaObjetivo,NA(),m_UltimoDato14Dias)</f>
        <v>#N/A</v>
      </c>
      <c r="I161" t="str">
        <f>TEXT(Tabla2[[#This Row],[Fecha]],"DDDD")</f>
        <v>domingo</v>
      </c>
      <c r="J161" s="2">
        <f>SUM(Tabla2[[#Headers],[Positivos]]:Tabla2[[#This Row],[Positivos]])</f>
        <v>111134</v>
      </c>
      <c r="K161" s="4">
        <f>Tabla2[[#This Row],[Media 14 días]]/E160</f>
        <v>1.0178078755956859</v>
      </c>
    </row>
    <row r="162" spans="1:11" x14ac:dyDescent="0.25">
      <c r="A162" s="1">
        <v>44046</v>
      </c>
      <c r="B162" s="2">
        <v>724</v>
      </c>
      <c r="C162" s="2">
        <f>AVERAGE(B156:Tabla2[[#This Row],[Positivos]])</f>
        <v>774.57142857142856</v>
      </c>
      <c r="D162" s="2">
        <f>Tabla2[[#This Row],[media 7 dias]]-C161</f>
        <v>39.85714285714289</v>
      </c>
      <c r="E162" s="2">
        <f>AVERAGE(B149:Tabla2[[#This Row],[Positivos]])</f>
        <v>609.57142857142856</v>
      </c>
      <c r="F162" s="2">
        <f>Tabla2[[#This Row],[Media 14 días]]-E161</f>
        <v>29.85714285714289</v>
      </c>
      <c r="G162" s="3">
        <f>AVERAGE(Tabla2[Positivos])</f>
        <v>1596.6749521988527</v>
      </c>
      <c r="H162" s="3" t="e">
        <f t="array" aca="1" ref="H162" ca="1">IF(Tabla2[[#This Row],[Fecha]]&lt;m_FechaObjetivo,NA(),m_UltimoDato14Dias)</f>
        <v>#N/A</v>
      </c>
      <c r="I162" t="str">
        <f>TEXT(Tabla2[[#This Row],[Fecha]],"DDDD")</f>
        <v>lunes</v>
      </c>
      <c r="J162" s="2">
        <f>SUM(Tabla2[[#Headers],[Positivos]]:Tabla2[[#This Row],[Positivos]])</f>
        <v>111858</v>
      </c>
      <c r="K162" s="4">
        <f>Tabla2[[#This Row],[Media 14 días]]/E161</f>
        <v>1.0515032035485461</v>
      </c>
    </row>
    <row r="163" spans="1:11" x14ac:dyDescent="0.25">
      <c r="A163" s="1">
        <v>44047</v>
      </c>
      <c r="B163" s="2">
        <v>1514</v>
      </c>
      <c r="C163" s="2">
        <f>AVERAGE(B157:Tabla2[[#This Row],[Positivos]])</f>
        <v>869.57142857142856</v>
      </c>
      <c r="D163" s="2">
        <f>Tabla2[[#This Row],[media 7 dias]]-C162</f>
        <v>95</v>
      </c>
      <c r="E163" s="2">
        <f>AVERAGE(B150:Tabla2[[#This Row],[Positivos]])</f>
        <v>682.5</v>
      </c>
      <c r="F163" s="2">
        <f>Tabla2[[#This Row],[Media 14 días]]-E162</f>
        <v>72.928571428571445</v>
      </c>
      <c r="G163" s="3">
        <f>AVERAGE(Tabla2[Positivos])</f>
        <v>1596.6749521988527</v>
      </c>
      <c r="H163" s="3" t="e">
        <f t="array" aca="1" ref="H163" ca="1">IF(Tabla2[[#This Row],[Fecha]]&lt;m_FechaObjetivo,NA(),m_UltimoDato14Dias)</f>
        <v>#N/A</v>
      </c>
      <c r="I163" t="str">
        <f>TEXT(Tabla2[[#This Row],[Fecha]],"DDDD")</f>
        <v>martes</v>
      </c>
      <c r="J163" s="2">
        <f>SUM(Tabla2[[#Headers],[Positivos]]:Tabla2[[#This Row],[Positivos]])</f>
        <v>113372</v>
      </c>
      <c r="K163" s="4">
        <f>Tabla2[[#This Row],[Media 14 días]]/E162</f>
        <v>1.1196390906960394</v>
      </c>
    </row>
    <row r="164" spans="1:11" x14ac:dyDescent="0.25">
      <c r="A164" s="1">
        <v>44048</v>
      </c>
      <c r="B164" s="2">
        <v>1377</v>
      </c>
      <c r="C164" s="2">
        <f>AVERAGE(B158:Tabla2[[#This Row],[Positivos]])</f>
        <v>950.71428571428567</v>
      </c>
      <c r="D164" s="2">
        <f>Tabla2[[#This Row],[media 7 dias]]-C163</f>
        <v>81.14285714285711</v>
      </c>
      <c r="E164" s="2">
        <f>AVERAGE(B151:Tabla2[[#This Row],[Positivos]])</f>
        <v>748.07142857142856</v>
      </c>
      <c r="F164" s="2">
        <f>Tabla2[[#This Row],[Media 14 días]]-E163</f>
        <v>65.571428571428555</v>
      </c>
      <c r="G164" s="3">
        <f>AVERAGE(Tabla2[Positivos])</f>
        <v>1596.6749521988527</v>
      </c>
      <c r="H164" s="3" t="e">
        <f t="array" aca="1" ref="H164" ca="1">IF(Tabla2[[#This Row],[Fecha]]&lt;m_FechaObjetivo,NA(),m_UltimoDato14Dias)</f>
        <v>#N/A</v>
      </c>
      <c r="I164" t="str">
        <f>TEXT(Tabla2[[#This Row],[Fecha]],"DDDD")</f>
        <v>miércoles</v>
      </c>
      <c r="J164" s="2">
        <f>SUM(Tabla2[[#Headers],[Positivos]]:Tabla2[[#This Row],[Positivos]])</f>
        <v>114749</v>
      </c>
      <c r="K164" s="4">
        <f>Tabla2[[#This Row],[Media 14 días]]/E163</f>
        <v>1.0960753532182104</v>
      </c>
    </row>
    <row r="165" spans="1:11" x14ac:dyDescent="0.25">
      <c r="A165" s="1">
        <v>44049</v>
      </c>
      <c r="B165" s="2">
        <v>1535</v>
      </c>
      <c r="C165" s="2">
        <f>AVERAGE(B159:Tabla2[[#This Row],[Positivos]])</f>
        <v>1029.4285714285713</v>
      </c>
      <c r="D165" s="2">
        <f>Tabla2[[#This Row],[media 7 dias]]-C164</f>
        <v>78.714285714285666</v>
      </c>
      <c r="E165" s="2">
        <f>AVERAGE(B152:Tabla2[[#This Row],[Positivos]])</f>
        <v>821.5</v>
      </c>
      <c r="F165" s="2">
        <f>Tabla2[[#This Row],[Media 14 días]]-E164</f>
        <v>73.428571428571445</v>
      </c>
      <c r="G165" s="3">
        <f>AVERAGE(Tabla2[Positivos])</f>
        <v>1596.6749521988527</v>
      </c>
      <c r="H165" s="3" t="e">
        <f t="array" aca="1" ref="H165" ca="1">IF(Tabla2[[#This Row],[Fecha]]&lt;m_FechaObjetivo,NA(),m_UltimoDato14Dias)</f>
        <v>#N/A</v>
      </c>
      <c r="I165" t="str">
        <f>TEXT(Tabla2[[#This Row],[Fecha]],"DDDD")</f>
        <v>jueves</v>
      </c>
      <c r="J165" s="2">
        <f>SUM(Tabla2[[#Headers],[Positivos]]:Tabla2[[#This Row],[Positivos]])</f>
        <v>116284</v>
      </c>
      <c r="K165" s="4">
        <f>Tabla2[[#This Row],[Media 14 días]]/E164</f>
        <v>1.0981571660460232</v>
      </c>
    </row>
    <row r="166" spans="1:11" x14ac:dyDescent="0.25">
      <c r="A166" s="1">
        <v>44050</v>
      </c>
      <c r="B166" s="2">
        <v>2109</v>
      </c>
      <c r="C166" s="2">
        <f>AVERAGE(B160:Tabla2[[#This Row],[Positivos]])</f>
        <v>1130.5714285714287</v>
      </c>
      <c r="D166" s="2">
        <f>Tabla2[[#This Row],[media 7 dias]]-C165</f>
        <v>101.14285714285734</v>
      </c>
      <c r="E166" s="2">
        <f>AVERAGE(B153:Tabla2[[#This Row],[Positivos]])</f>
        <v>916.21428571428567</v>
      </c>
      <c r="F166" s="2">
        <f>Tabla2[[#This Row],[Media 14 días]]-E165</f>
        <v>94.714285714285666</v>
      </c>
      <c r="G166" s="3">
        <f>AVERAGE(Tabla2[Positivos])</f>
        <v>1596.6749521988527</v>
      </c>
      <c r="H166" s="3" t="e">
        <f t="array" aca="1" ref="H166" ca="1">IF(Tabla2[[#This Row],[Fecha]]&lt;m_FechaObjetivo,NA(),m_UltimoDato14Dias)</f>
        <v>#N/A</v>
      </c>
      <c r="I166" t="str">
        <f>TEXT(Tabla2[[#This Row],[Fecha]],"DDDD")</f>
        <v>viernes</v>
      </c>
      <c r="J166" s="2">
        <f>SUM(Tabla2[[#Headers],[Positivos]]:Tabla2[[#This Row],[Positivos]])</f>
        <v>118393</v>
      </c>
      <c r="K166" s="4">
        <f>Tabla2[[#This Row],[Media 14 días]]/E165</f>
        <v>1.1152943222328493</v>
      </c>
    </row>
    <row r="167" spans="1:11" x14ac:dyDescent="0.25">
      <c r="A167" s="1">
        <v>44051</v>
      </c>
      <c r="B167" s="2">
        <v>633</v>
      </c>
      <c r="C167" s="2">
        <f>AVERAGE(B161:Tabla2[[#This Row],[Positivos]])</f>
        <v>1161.5714285714287</v>
      </c>
      <c r="D167" s="2">
        <f>Tabla2[[#This Row],[media 7 dias]]-C166</f>
        <v>31</v>
      </c>
      <c r="E167" s="2">
        <f>AVERAGE(B154:Tabla2[[#This Row],[Positivos]])</f>
        <v>942.57142857142856</v>
      </c>
      <c r="F167" s="2">
        <f>Tabla2[[#This Row],[Media 14 días]]-E166</f>
        <v>26.35714285714289</v>
      </c>
      <c r="G167" s="3">
        <f>AVERAGE(Tabla2[Positivos])</f>
        <v>1596.6749521988527</v>
      </c>
      <c r="H167" s="3" t="e">
        <f t="array" aca="1" ref="H167" ca="1">IF(Tabla2[[#This Row],[Fecha]]&lt;m_FechaObjetivo,NA(),m_UltimoDato14Dias)</f>
        <v>#N/A</v>
      </c>
      <c r="I167" t="str">
        <f>TEXT(Tabla2[[#This Row],[Fecha]],"DDDD")</f>
        <v>sábado</v>
      </c>
      <c r="J167" s="2">
        <f>SUM(Tabla2[[#Headers],[Positivos]]:Tabla2[[#This Row],[Positivos]])</f>
        <v>119026</v>
      </c>
      <c r="K167" s="4">
        <f>Tabla2[[#This Row],[Media 14 días]]/E166</f>
        <v>1.0287674436735013</v>
      </c>
    </row>
    <row r="168" spans="1:11" x14ac:dyDescent="0.25">
      <c r="A168" s="1">
        <v>44052</v>
      </c>
      <c r="B168" s="2">
        <v>398</v>
      </c>
      <c r="C168" s="2">
        <f>AVERAGE(B162:Tabla2[[#This Row],[Positivos]])</f>
        <v>1184.2857142857142</v>
      </c>
      <c r="D168" s="2">
        <f>Tabla2[[#This Row],[media 7 dias]]-C167</f>
        <v>22.714285714285552</v>
      </c>
      <c r="E168" s="2">
        <f>AVERAGE(B155:Tabla2[[#This Row],[Positivos]])</f>
        <v>959.5</v>
      </c>
      <c r="F168" s="2">
        <f>Tabla2[[#This Row],[Media 14 días]]-E167</f>
        <v>16.928571428571445</v>
      </c>
      <c r="G168" s="3">
        <f>AVERAGE(Tabla2[Positivos])</f>
        <v>1596.6749521988527</v>
      </c>
      <c r="H168" s="3" t="e">
        <f t="array" aca="1" ref="H168" ca="1">IF(Tabla2[[#This Row],[Fecha]]&lt;m_FechaObjetivo,NA(),m_UltimoDato14Dias)</f>
        <v>#N/A</v>
      </c>
      <c r="I168" t="str">
        <f>TEXT(Tabla2[[#This Row],[Fecha]],"DDDD")</f>
        <v>domingo</v>
      </c>
      <c r="J168" s="2">
        <f>SUM(Tabla2[[#Headers],[Positivos]]:Tabla2[[#This Row],[Positivos]])</f>
        <v>119424</v>
      </c>
      <c r="K168" s="4">
        <f>Tabla2[[#This Row],[Media 14 días]]/E167</f>
        <v>1.0179599878751138</v>
      </c>
    </row>
    <row r="169" spans="1:11" x14ac:dyDescent="0.25">
      <c r="A169" s="1">
        <v>44053</v>
      </c>
      <c r="B169" s="2">
        <v>922</v>
      </c>
      <c r="C169" s="2">
        <f>AVERAGE(B163:Tabla2[[#This Row],[Positivos]])</f>
        <v>1212.5714285714287</v>
      </c>
      <c r="D169" s="2">
        <f>Tabla2[[#This Row],[media 7 dias]]-C168</f>
        <v>28.285714285714448</v>
      </c>
      <c r="E169" s="2">
        <f>AVERAGE(B156:Tabla2[[#This Row],[Positivos]])</f>
        <v>993.57142857142856</v>
      </c>
      <c r="F169" s="2">
        <f>Tabla2[[#This Row],[Media 14 días]]-E168</f>
        <v>34.071428571428555</v>
      </c>
      <c r="G169" s="3">
        <f>AVERAGE(Tabla2[Positivos])</f>
        <v>1596.6749521988527</v>
      </c>
      <c r="H169" s="3" t="e">
        <f t="array" aca="1" ref="H169" ca="1">IF(Tabla2[[#This Row],[Fecha]]&lt;m_FechaObjetivo,NA(),m_UltimoDato14Dias)</f>
        <v>#N/A</v>
      </c>
      <c r="I169" t="str">
        <f>TEXT(Tabla2[[#This Row],[Fecha]],"DDDD")</f>
        <v>lunes</v>
      </c>
      <c r="J169" s="2">
        <f>SUM(Tabla2[[#Headers],[Positivos]]:Tabla2[[#This Row],[Positivos]])</f>
        <v>120346</v>
      </c>
      <c r="K169" s="4">
        <f>Tabla2[[#This Row],[Media 14 días]]/E168</f>
        <v>1.0355095659941933</v>
      </c>
    </row>
    <row r="170" spans="1:11" x14ac:dyDescent="0.25">
      <c r="A170" s="1">
        <v>44054</v>
      </c>
      <c r="B170" s="2">
        <v>2515</v>
      </c>
      <c r="C170" s="2">
        <f>AVERAGE(B164:Tabla2[[#This Row],[Positivos]])</f>
        <v>1355.5714285714287</v>
      </c>
      <c r="D170" s="2">
        <f>Tabla2[[#This Row],[media 7 dias]]-C169</f>
        <v>143</v>
      </c>
      <c r="E170" s="2">
        <f>AVERAGE(B157:Tabla2[[#This Row],[Positivos]])</f>
        <v>1112.5714285714287</v>
      </c>
      <c r="F170" s="2">
        <f>Tabla2[[#This Row],[Media 14 días]]-E169</f>
        <v>119.00000000000011</v>
      </c>
      <c r="G170" s="3">
        <f>AVERAGE(Tabla2[Positivos])</f>
        <v>1596.6749521988527</v>
      </c>
      <c r="H170" s="3" t="e">
        <f t="array" aca="1" ref="H170" ca="1">IF(Tabla2[[#This Row],[Fecha]]&lt;m_FechaObjetivo,NA(),m_UltimoDato14Dias)</f>
        <v>#N/A</v>
      </c>
      <c r="I170" t="str">
        <f>TEXT(Tabla2[[#This Row],[Fecha]],"DDDD")</f>
        <v>martes</v>
      </c>
      <c r="J170" s="2">
        <f>SUM(Tabla2[[#Headers],[Positivos]]:Tabla2[[#This Row],[Positivos]])</f>
        <v>122861</v>
      </c>
      <c r="K170" s="4">
        <f>Tabla2[[#This Row],[Media 14 días]]/E169</f>
        <v>1.1197699496764919</v>
      </c>
    </row>
    <row r="171" spans="1:11" x14ac:dyDescent="0.25">
      <c r="A171" s="1">
        <v>44055</v>
      </c>
      <c r="B171" s="2">
        <v>2234</v>
      </c>
      <c r="C171" s="2">
        <f>AVERAGE(B165:Tabla2[[#This Row],[Positivos]])</f>
        <v>1478</v>
      </c>
      <c r="D171" s="2">
        <f>Tabla2[[#This Row],[media 7 dias]]-C170</f>
        <v>122.42857142857133</v>
      </c>
      <c r="E171" s="2">
        <f>AVERAGE(B158:Tabla2[[#This Row],[Positivos]])</f>
        <v>1214.3571428571429</v>
      </c>
      <c r="F171" s="2">
        <f>Tabla2[[#This Row],[Media 14 días]]-E170</f>
        <v>101.78571428571422</v>
      </c>
      <c r="G171" s="3">
        <f>AVERAGE(Tabla2[Positivos])</f>
        <v>1596.6749521988527</v>
      </c>
      <c r="H171" s="3" t="e">
        <f t="array" aca="1" ref="H171" ca="1">IF(Tabla2[[#This Row],[Fecha]]&lt;m_FechaObjetivo,NA(),m_UltimoDato14Dias)</f>
        <v>#N/A</v>
      </c>
      <c r="I171" t="str">
        <f>TEXT(Tabla2[[#This Row],[Fecha]],"DDDD")</f>
        <v>miércoles</v>
      </c>
      <c r="J171" s="2">
        <f>SUM(Tabla2[[#Headers],[Positivos]]:Tabla2[[#This Row],[Positivos]])</f>
        <v>125095</v>
      </c>
      <c r="K171" s="4">
        <f>Tabla2[[#This Row],[Media 14 días]]/E170</f>
        <v>1.0914869029275809</v>
      </c>
    </row>
    <row r="172" spans="1:11" x14ac:dyDescent="0.25">
      <c r="A172" s="1">
        <v>44056</v>
      </c>
      <c r="B172" s="2">
        <v>2494</v>
      </c>
      <c r="C172" s="2">
        <f>AVERAGE(B166:Tabla2[[#This Row],[Positivos]])</f>
        <v>1615</v>
      </c>
      <c r="D172" s="2">
        <f>Tabla2[[#This Row],[media 7 dias]]-C171</f>
        <v>137</v>
      </c>
      <c r="E172" s="2">
        <f>AVERAGE(B159:Tabla2[[#This Row],[Positivos]])</f>
        <v>1322.2142857142858</v>
      </c>
      <c r="F172" s="2">
        <f>Tabla2[[#This Row],[Media 14 días]]-E171</f>
        <v>107.85714285714289</v>
      </c>
      <c r="G172" s="3">
        <f>AVERAGE(Tabla2[Positivos])</f>
        <v>1596.6749521988527</v>
      </c>
      <c r="H172" s="3" t="e">
        <f t="array" aca="1" ref="H172" ca="1">IF(Tabla2[[#This Row],[Fecha]]&lt;m_FechaObjetivo,NA(),m_UltimoDato14Dias)</f>
        <v>#N/A</v>
      </c>
      <c r="I172" t="str">
        <f>TEXT(Tabla2[[#This Row],[Fecha]],"DDDD")</f>
        <v>jueves</v>
      </c>
      <c r="J172" s="2">
        <f>SUM(Tabla2[[#Headers],[Positivos]]:Tabla2[[#This Row],[Positivos]])</f>
        <v>127589</v>
      </c>
      <c r="K172" s="4">
        <f>Tabla2[[#This Row],[Media 14 días]]/E171</f>
        <v>1.0888183048055997</v>
      </c>
    </row>
    <row r="173" spans="1:11" x14ac:dyDescent="0.25">
      <c r="A173" s="1">
        <v>44057</v>
      </c>
      <c r="B173" s="2">
        <v>3355</v>
      </c>
      <c r="C173" s="2">
        <f>AVERAGE(B167:Tabla2[[#This Row],[Positivos]])</f>
        <v>1793</v>
      </c>
      <c r="D173" s="2">
        <f>Tabla2[[#This Row],[media 7 dias]]-C172</f>
        <v>178</v>
      </c>
      <c r="E173" s="2">
        <f>AVERAGE(B160:Tabla2[[#This Row],[Positivos]])</f>
        <v>1461.7857142857142</v>
      </c>
      <c r="F173" s="2">
        <f>Tabla2[[#This Row],[Media 14 días]]-E172</f>
        <v>139.57142857142844</v>
      </c>
      <c r="G173" s="3">
        <f>AVERAGE(Tabla2[Positivos])</f>
        <v>1596.6749521988527</v>
      </c>
      <c r="H173" s="3" t="e">
        <f t="array" aca="1" ref="H173" ca="1">IF(Tabla2[[#This Row],[Fecha]]&lt;m_FechaObjetivo,NA(),m_UltimoDato14Dias)</f>
        <v>#N/A</v>
      </c>
      <c r="I173" t="str">
        <f>TEXT(Tabla2[[#This Row],[Fecha]],"DDDD")</f>
        <v>viernes</v>
      </c>
      <c r="J173" s="2">
        <f>SUM(Tabla2[[#Headers],[Positivos]]:Tabla2[[#This Row],[Positivos]])</f>
        <v>130944</v>
      </c>
      <c r="K173" s="4">
        <f>Tabla2[[#This Row],[Media 14 días]]/E172</f>
        <v>1.1055588568958996</v>
      </c>
    </row>
    <row r="174" spans="1:11" x14ac:dyDescent="0.25">
      <c r="A174" s="1">
        <v>44058</v>
      </c>
      <c r="B174" s="2">
        <v>936</v>
      </c>
      <c r="C174" s="2">
        <f>AVERAGE(B168:Tabla2[[#This Row],[Positivos]])</f>
        <v>1836.2857142857142</v>
      </c>
      <c r="D174" s="2">
        <f>Tabla2[[#This Row],[media 7 dias]]-C173</f>
        <v>43.285714285714221</v>
      </c>
      <c r="E174" s="2">
        <f>AVERAGE(B161:Tabla2[[#This Row],[Positivos]])</f>
        <v>1498.9285714285713</v>
      </c>
      <c r="F174" s="2">
        <f>Tabla2[[#This Row],[Media 14 días]]-E173</f>
        <v>37.14285714285711</v>
      </c>
      <c r="G174" s="3">
        <f>AVERAGE(Tabla2[Positivos])</f>
        <v>1596.6749521988527</v>
      </c>
      <c r="H174" s="3" t="e">
        <f t="array" aca="1" ref="H174" ca="1">IF(Tabla2[[#This Row],[Fecha]]&lt;m_FechaObjetivo,NA(),m_UltimoDato14Dias)</f>
        <v>#N/A</v>
      </c>
      <c r="I174" t="str">
        <f>TEXT(Tabla2[[#This Row],[Fecha]],"DDDD")</f>
        <v>sábado</v>
      </c>
      <c r="J174" s="2">
        <f>SUM(Tabla2[[#Headers],[Positivos]]:Tabla2[[#This Row],[Positivos]])</f>
        <v>131880</v>
      </c>
      <c r="K174" s="4">
        <f>Tabla2[[#This Row],[Media 14 días]]/E173</f>
        <v>1.0254092352797459</v>
      </c>
    </row>
    <row r="175" spans="1:11" x14ac:dyDescent="0.25">
      <c r="A175" s="1">
        <v>44059</v>
      </c>
      <c r="B175" s="2">
        <v>537</v>
      </c>
      <c r="C175" s="2">
        <f>AVERAGE(B169:Tabla2[[#This Row],[Positivos]])</f>
        <v>1856.1428571428571</v>
      </c>
      <c r="D175" s="2">
        <f>Tabla2[[#This Row],[media 7 dias]]-C174</f>
        <v>19.85714285714289</v>
      </c>
      <c r="E175" s="2">
        <f>AVERAGE(B162:Tabla2[[#This Row],[Positivos]])</f>
        <v>1520.2142857142858</v>
      </c>
      <c r="F175" s="2">
        <f>Tabla2[[#This Row],[Media 14 días]]-E174</f>
        <v>21.285714285714448</v>
      </c>
      <c r="G175" s="3">
        <f>AVERAGE(Tabla2[Positivos])</f>
        <v>1596.6749521988527</v>
      </c>
      <c r="H175" s="3" t="e">
        <f t="array" aca="1" ref="H175" ca="1">IF(Tabla2[[#This Row],[Fecha]]&lt;m_FechaObjetivo,NA(),m_UltimoDato14Dias)</f>
        <v>#N/A</v>
      </c>
      <c r="I175" t="str">
        <f>TEXT(Tabla2[[#This Row],[Fecha]],"DDDD")</f>
        <v>domingo</v>
      </c>
      <c r="J175" s="2">
        <f>SUM(Tabla2[[#Headers],[Positivos]]:Tabla2[[#This Row],[Positivos]])</f>
        <v>132417</v>
      </c>
      <c r="K175" s="4">
        <f>Tabla2[[#This Row],[Media 14 días]]/E174</f>
        <v>1.0142006194901121</v>
      </c>
    </row>
    <row r="176" spans="1:11" x14ac:dyDescent="0.25">
      <c r="A176" s="1">
        <v>44060</v>
      </c>
      <c r="B176" s="2">
        <v>1309</v>
      </c>
      <c r="C176" s="2">
        <f>AVERAGE(B170:Tabla2[[#This Row],[Positivos]])</f>
        <v>1911.4285714285713</v>
      </c>
      <c r="D176" s="2">
        <f>Tabla2[[#This Row],[media 7 dias]]-C175</f>
        <v>55.285714285714221</v>
      </c>
      <c r="E176" s="2">
        <f>AVERAGE(B163:Tabla2[[#This Row],[Positivos]])</f>
        <v>1562</v>
      </c>
      <c r="F176" s="2">
        <f>Tabla2[[#This Row],[Media 14 días]]-E175</f>
        <v>41.785714285714221</v>
      </c>
      <c r="G176" s="3">
        <f>AVERAGE(Tabla2[Positivos])</f>
        <v>1596.6749521988527</v>
      </c>
      <c r="H176" s="3" t="e">
        <f t="array" aca="1" ref="H176" ca="1">IF(Tabla2[[#This Row],[Fecha]]&lt;m_FechaObjetivo,NA(),m_UltimoDato14Dias)</f>
        <v>#N/A</v>
      </c>
      <c r="I176" t="str">
        <f>TEXT(Tabla2[[#This Row],[Fecha]],"DDDD")</f>
        <v>lunes</v>
      </c>
      <c r="J176" s="2">
        <f>SUM(Tabla2[[#Headers],[Positivos]]:Tabla2[[#This Row],[Positivos]])</f>
        <v>133726</v>
      </c>
      <c r="K176" s="4">
        <f>Tabla2[[#This Row],[Media 14 días]]/E175</f>
        <v>1.0274867264953249</v>
      </c>
    </row>
    <row r="177" spans="1:11" x14ac:dyDescent="0.25">
      <c r="A177" s="1">
        <v>44061</v>
      </c>
      <c r="B177" s="2">
        <v>3569</v>
      </c>
      <c r="C177" s="2">
        <f>AVERAGE(B171:Tabla2[[#This Row],[Positivos]])</f>
        <v>2062</v>
      </c>
      <c r="D177" s="2">
        <f>Tabla2[[#This Row],[media 7 dias]]-C176</f>
        <v>150.57142857142867</v>
      </c>
      <c r="E177" s="2">
        <f>AVERAGE(B164:Tabla2[[#This Row],[Positivos]])</f>
        <v>1708.7857142857142</v>
      </c>
      <c r="F177" s="2">
        <f>Tabla2[[#This Row],[Media 14 días]]-E176</f>
        <v>146.78571428571422</v>
      </c>
      <c r="G177" s="3">
        <f>AVERAGE(Tabla2[Positivos])</f>
        <v>1596.6749521988527</v>
      </c>
      <c r="H177" s="3" t="e">
        <f t="array" aca="1" ref="H177" ca="1">IF(Tabla2[[#This Row],[Fecha]]&lt;m_FechaObjetivo,NA(),m_UltimoDato14Dias)</f>
        <v>#N/A</v>
      </c>
      <c r="I177" t="str">
        <f>TEXT(Tabla2[[#This Row],[Fecha]],"DDDD")</f>
        <v>martes</v>
      </c>
      <c r="J177" s="2">
        <f>SUM(Tabla2[[#Headers],[Positivos]]:Tabla2[[#This Row],[Positivos]])</f>
        <v>137295</v>
      </c>
      <c r="K177" s="4">
        <f>Tabla2[[#This Row],[Media 14 días]]/E176</f>
        <v>1.0939729284799706</v>
      </c>
    </row>
    <row r="178" spans="1:11" x14ac:dyDescent="0.25">
      <c r="A178" s="1">
        <v>44062</v>
      </c>
      <c r="B178" s="2">
        <v>3389</v>
      </c>
      <c r="C178" s="2">
        <f>AVERAGE(B172:Tabla2[[#This Row],[Positivos]])</f>
        <v>2227</v>
      </c>
      <c r="D178" s="2">
        <f>Tabla2[[#This Row],[media 7 dias]]-C177</f>
        <v>165</v>
      </c>
      <c r="E178" s="2">
        <f>AVERAGE(B165:Tabla2[[#This Row],[Positivos]])</f>
        <v>1852.5</v>
      </c>
      <c r="F178" s="2">
        <f>Tabla2[[#This Row],[Media 14 días]]-E177</f>
        <v>143.71428571428578</v>
      </c>
      <c r="G178" s="3">
        <f>AVERAGE(Tabla2[Positivos])</f>
        <v>1596.6749521988527</v>
      </c>
      <c r="H178" s="3" t="e">
        <f t="array" aca="1" ref="H178" ca="1">IF(Tabla2[[#This Row],[Fecha]]&lt;m_FechaObjetivo,NA(),m_UltimoDato14Dias)</f>
        <v>#N/A</v>
      </c>
      <c r="I178" t="str">
        <f>TEXT(Tabla2[[#This Row],[Fecha]],"DDDD")</f>
        <v>miércoles</v>
      </c>
      <c r="J178" s="2">
        <f>SUM(Tabla2[[#Headers],[Positivos]]:Tabla2[[#This Row],[Positivos]])</f>
        <v>140684</v>
      </c>
      <c r="K178" s="4">
        <f>Tabla2[[#This Row],[Media 14 días]]/E177</f>
        <v>1.0841031643188563</v>
      </c>
    </row>
    <row r="179" spans="1:11" x14ac:dyDescent="0.25">
      <c r="A179" s="1">
        <v>44063</v>
      </c>
      <c r="B179" s="2">
        <v>3264</v>
      </c>
      <c r="C179" s="2">
        <f>AVERAGE(B173:Tabla2[[#This Row],[Positivos]])</f>
        <v>2337</v>
      </c>
      <c r="D179" s="2">
        <f>Tabla2[[#This Row],[media 7 dias]]-C178</f>
        <v>110</v>
      </c>
      <c r="E179" s="2">
        <f>AVERAGE(B166:Tabla2[[#This Row],[Positivos]])</f>
        <v>1976</v>
      </c>
      <c r="F179" s="2">
        <f>Tabla2[[#This Row],[Media 14 días]]-E178</f>
        <v>123.5</v>
      </c>
      <c r="G179" s="3">
        <f>AVERAGE(Tabla2[Positivos])</f>
        <v>1596.6749521988527</v>
      </c>
      <c r="H179" s="3" t="e">
        <f t="array" aca="1" ref="H179" ca="1">IF(Tabla2[[#This Row],[Fecha]]&lt;m_FechaObjetivo,NA(),m_UltimoDato14Dias)</f>
        <v>#N/A</v>
      </c>
      <c r="I179" t="str">
        <f>TEXT(Tabla2[[#This Row],[Fecha]],"DDDD")</f>
        <v>jueves</v>
      </c>
      <c r="J179" s="2">
        <f>SUM(Tabla2[[#Headers],[Positivos]]:Tabla2[[#This Row],[Positivos]])</f>
        <v>143948</v>
      </c>
      <c r="K179" s="4">
        <f>Tabla2[[#This Row],[Media 14 días]]/E178</f>
        <v>1.0666666666666667</v>
      </c>
    </row>
    <row r="180" spans="1:11" x14ac:dyDescent="0.25">
      <c r="A180" s="1">
        <v>44064</v>
      </c>
      <c r="B180" s="2">
        <v>4657</v>
      </c>
      <c r="C180" s="2">
        <f>AVERAGE(B174:Tabla2[[#This Row],[Positivos]])</f>
        <v>2523</v>
      </c>
      <c r="D180" s="2">
        <f>Tabla2[[#This Row],[media 7 dias]]-C179</f>
        <v>186</v>
      </c>
      <c r="E180" s="2">
        <f>AVERAGE(B167:Tabla2[[#This Row],[Positivos]])</f>
        <v>2158</v>
      </c>
      <c r="F180" s="2">
        <f>Tabla2[[#This Row],[Media 14 días]]-E179</f>
        <v>182</v>
      </c>
      <c r="G180" s="3">
        <f>AVERAGE(Tabla2[Positivos])</f>
        <v>1596.6749521988527</v>
      </c>
      <c r="H180" s="3" t="e">
        <f t="array" aca="1" ref="H180" ca="1">IF(Tabla2[[#This Row],[Fecha]]&lt;m_FechaObjetivo,NA(),m_UltimoDato14Dias)</f>
        <v>#N/A</v>
      </c>
      <c r="I180" t="str">
        <f>TEXT(Tabla2[[#This Row],[Fecha]],"DDDD")</f>
        <v>viernes</v>
      </c>
      <c r="J180" s="2">
        <f>SUM(Tabla2[[#Headers],[Positivos]]:Tabla2[[#This Row],[Positivos]])</f>
        <v>148605</v>
      </c>
      <c r="K180" s="4">
        <f>Tabla2[[#This Row],[Media 14 días]]/E179</f>
        <v>1.0921052631578947</v>
      </c>
    </row>
    <row r="181" spans="1:11" x14ac:dyDescent="0.25">
      <c r="A181" s="1">
        <v>44065</v>
      </c>
      <c r="B181" s="2">
        <v>1330</v>
      </c>
      <c r="C181" s="2">
        <f>AVERAGE(B175:Tabla2[[#This Row],[Positivos]])</f>
        <v>2579.2857142857142</v>
      </c>
      <c r="D181" s="2">
        <f>Tabla2[[#This Row],[media 7 dias]]-C180</f>
        <v>56.285714285714221</v>
      </c>
      <c r="E181" s="2">
        <f>AVERAGE(B168:Tabla2[[#This Row],[Positivos]])</f>
        <v>2207.7857142857142</v>
      </c>
      <c r="F181" s="2">
        <f>Tabla2[[#This Row],[Media 14 días]]-E180</f>
        <v>49.785714285714221</v>
      </c>
      <c r="G181" s="3">
        <f>AVERAGE(Tabla2[Positivos])</f>
        <v>1596.6749521988527</v>
      </c>
      <c r="H181" s="3" t="e">
        <f t="array" aca="1" ref="H181" ca="1">IF(Tabla2[[#This Row],[Fecha]]&lt;m_FechaObjetivo,NA(),m_UltimoDato14Dias)</f>
        <v>#N/A</v>
      </c>
      <c r="I181" t="str">
        <f>TEXT(Tabla2[[#This Row],[Fecha]],"DDDD")</f>
        <v>sábado</v>
      </c>
      <c r="J181" s="2">
        <f>SUM(Tabla2[[#Headers],[Positivos]]:Tabla2[[#This Row],[Positivos]])</f>
        <v>149935</v>
      </c>
      <c r="K181" s="4">
        <f>Tabla2[[#This Row],[Media 14 días]]/E180</f>
        <v>1.0230703031907851</v>
      </c>
    </row>
    <row r="182" spans="1:11" x14ac:dyDescent="0.25">
      <c r="A182" s="1">
        <v>44066</v>
      </c>
      <c r="B182" s="2">
        <v>687</v>
      </c>
      <c r="C182" s="2">
        <f>AVERAGE(B176:Tabla2[[#This Row],[Positivos]])</f>
        <v>2600.7142857142858</v>
      </c>
      <c r="D182" s="2">
        <f>Tabla2[[#This Row],[media 7 dias]]-C181</f>
        <v>21.428571428571558</v>
      </c>
      <c r="E182" s="2">
        <f>AVERAGE(B169:Tabla2[[#This Row],[Positivos]])</f>
        <v>2228.4285714285716</v>
      </c>
      <c r="F182" s="2">
        <f>Tabla2[[#This Row],[Media 14 días]]-E181</f>
        <v>20.642857142857338</v>
      </c>
      <c r="G182" s="3">
        <f>AVERAGE(Tabla2[Positivos])</f>
        <v>1596.6749521988527</v>
      </c>
      <c r="H182" s="3" t="e">
        <f t="array" aca="1" ref="H182" ca="1">IF(Tabla2[[#This Row],[Fecha]]&lt;m_FechaObjetivo,NA(),m_UltimoDato14Dias)</f>
        <v>#N/A</v>
      </c>
      <c r="I182" t="str">
        <f>TEXT(Tabla2[[#This Row],[Fecha]],"DDDD")</f>
        <v>domingo</v>
      </c>
      <c r="J182" s="2">
        <f>SUM(Tabla2[[#Headers],[Positivos]]:Tabla2[[#This Row],[Positivos]])</f>
        <v>150622</v>
      </c>
      <c r="K182" s="4">
        <f>Tabla2[[#This Row],[Media 14 días]]/E181</f>
        <v>1.0093500275000811</v>
      </c>
    </row>
    <row r="183" spans="1:11" x14ac:dyDescent="0.25">
      <c r="A183" s="1">
        <v>44067</v>
      </c>
      <c r="B183" s="2">
        <v>1470</v>
      </c>
      <c r="C183" s="2">
        <f>AVERAGE(B177:Tabla2[[#This Row],[Positivos]])</f>
        <v>2623.7142857142858</v>
      </c>
      <c r="D183" s="2">
        <f>Tabla2[[#This Row],[media 7 dias]]-C182</f>
        <v>23</v>
      </c>
      <c r="E183" s="2">
        <f>AVERAGE(B170:Tabla2[[#This Row],[Positivos]])</f>
        <v>2267.5714285714284</v>
      </c>
      <c r="F183" s="2">
        <f>Tabla2[[#This Row],[Media 14 días]]-E182</f>
        <v>39.142857142856883</v>
      </c>
      <c r="G183" s="3">
        <f>AVERAGE(Tabla2[Positivos])</f>
        <v>1596.6749521988527</v>
      </c>
      <c r="H183" s="3" t="e">
        <f t="array" aca="1" ref="H183" ca="1">IF(Tabla2[[#This Row],[Fecha]]&lt;m_FechaObjetivo,NA(),m_UltimoDato14Dias)</f>
        <v>#N/A</v>
      </c>
      <c r="I183" t="str">
        <f>TEXT(Tabla2[[#This Row],[Fecha]],"DDDD")</f>
        <v>lunes</v>
      </c>
      <c r="J183" s="2">
        <f>SUM(Tabla2[[#Headers],[Positivos]]:Tabla2[[#This Row],[Positivos]])</f>
        <v>152092</v>
      </c>
      <c r="K183" s="4">
        <f>Tabla2[[#This Row],[Media 14 días]]/E182</f>
        <v>1.017565228540291</v>
      </c>
    </row>
    <row r="184" spans="1:11" x14ac:dyDescent="0.25">
      <c r="A184" s="1">
        <v>44068</v>
      </c>
      <c r="B184" s="2">
        <v>4230</v>
      </c>
      <c r="C184" s="2">
        <f>AVERAGE(B178:Tabla2[[#This Row],[Positivos]])</f>
        <v>2718.1428571428573</v>
      </c>
      <c r="D184" s="2">
        <f>Tabla2[[#This Row],[media 7 dias]]-C183</f>
        <v>94.428571428571558</v>
      </c>
      <c r="E184" s="2">
        <f>AVERAGE(B171:Tabla2[[#This Row],[Positivos]])</f>
        <v>2390.0714285714284</v>
      </c>
      <c r="F184" s="2">
        <f>Tabla2[[#This Row],[Media 14 días]]-E183</f>
        <v>122.5</v>
      </c>
      <c r="G184" s="3">
        <f>AVERAGE(Tabla2[Positivos])</f>
        <v>1596.6749521988527</v>
      </c>
      <c r="H184" s="3" t="e">
        <f t="array" aca="1" ref="H184" ca="1">IF(Tabla2[[#This Row],[Fecha]]&lt;m_FechaObjetivo,NA(),m_UltimoDato14Dias)</f>
        <v>#N/A</v>
      </c>
      <c r="I184" t="str">
        <f>TEXT(Tabla2[[#This Row],[Fecha]],"DDDD")</f>
        <v>martes</v>
      </c>
      <c r="J184" s="2">
        <f>SUM(Tabla2[[#Headers],[Positivos]]:Tabla2[[#This Row],[Positivos]])</f>
        <v>156322</v>
      </c>
      <c r="K184" s="4">
        <f>Tabla2[[#This Row],[Media 14 días]]/E183</f>
        <v>1.0540225540225541</v>
      </c>
    </row>
    <row r="185" spans="1:11" x14ac:dyDescent="0.25">
      <c r="A185" s="1">
        <v>44069</v>
      </c>
      <c r="B185" s="2">
        <v>3665</v>
      </c>
      <c r="C185" s="2">
        <f>AVERAGE(B179:Tabla2[[#This Row],[Positivos]])</f>
        <v>2757.5714285714284</v>
      </c>
      <c r="D185" s="2">
        <f>Tabla2[[#This Row],[media 7 dias]]-C184</f>
        <v>39.428571428571104</v>
      </c>
      <c r="E185" s="2">
        <f>AVERAGE(B172:Tabla2[[#This Row],[Positivos]])</f>
        <v>2492.2857142857142</v>
      </c>
      <c r="F185" s="2">
        <f>Tabla2[[#This Row],[Media 14 días]]-E184</f>
        <v>102.21428571428578</v>
      </c>
      <c r="G185" s="3">
        <f>AVERAGE(Tabla2[Positivos])</f>
        <v>1596.6749521988527</v>
      </c>
      <c r="H185" s="3" t="e">
        <f t="array" aca="1" ref="H185" ca="1">IF(Tabla2[[#This Row],[Fecha]]&lt;m_FechaObjetivo,NA(),m_UltimoDato14Dias)</f>
        <v>#N/A</v>
      </c>
      <c r="I185" t="str">
        <f>TEXT(Tabla2[[#This Row],[Fecha]],"DDDD")</f>
        <v>miércoles</v>
      </c>
      <c r="J185" s="2">
        <f>SUM(Tabla2[[#Headers],[Positivos]]:Tabla2[[#This Row],[Positivos]])</f>
        <v>159987</v>
      </c>
      <c r="K185" s="4">
        <f>Tabla2[[#This Row],[Media 14 días]]/E184</f>
        <v>1.042766205433191</v>
      </c>
    </row>
    <row r="186" spans="1:11" x14ac:dyDescent="0.25">
      <c r="A186" s="1">
        <v>44070</v>
      </c>
      <c r="B186" s="2">
        <v>3538</v>
      </c>
      <c r="C186" s="2">
        <f>AVERAGE(B180:Tabla2[[#This Row],[Positivos]])</f>
        <v>2796.7142857142858</v>
      </c>
      <c r="D186" s="2">
        <f>Tabla2[[#This Row],[media 7 dias]]-C185</f>
        <v>39.142857142857338</v>
      </c>
      <c r="E186" s="2">
        <f>AVERAGE(B173:Tabla2[[#This Row],[Positivos]])</f>
        <v>2566.8571428571427</v>
      </c>
      <c r="F186" s="2">
        <f>Tabla2[[#This Row],[Media 14 días]]-E185</f>
        <v>74.571428571428442</v>
      </c>
      <c r="G186" s="3">
        <f>AVERAGE(Tabla2[Positivos])</f>
        <v>1596.6749521988527</v>
      </c>
      <c r="H186" s="3" t="e">
        <f t="array" aca="1" ref="H186" ca="1">IF(Tabla2[[#This Row],[Fecha]]&lt;m_FechaObjetivo,NA(),m_UltimoDato14Dias)</f>
        <v>#N/A</v>
      </c>
      <c r="I186" t="str">
        <f>TEXT(Tabla2[[#This Row],[Fecha]],"DDDD")</f>
        <v>jueves</v>
      </c>
      <c r="J186" s="2">
        <f>SUM(Tabla2[[#Headers],[Positivos]]:Tabla2[[#This Row],[Positivos]])</f>
        <v>163525</v>
      </c>
      <c r="K186" s="4">
        <f>Tabla2[[#This Row],[Media 14 días]]/E185</f>
        <v>1.0299208987733577</v>
      </c>
    </row>
    <row r="187" spans="1:11" x14ac:dyDescent="0.25">
      <c r="A187" s="1">
        <v>44071</v>
      </c>
      <c r="B187" s="2">
        <v>4719</v>
      </c>
      <c r="C187" s="2">
        <f>AVERAGE(B181:Tabla2[[#This Row],[Positivos]])</f>
        <v>2805.5714285714284</v>
      </c>
      <c r="D187" s="2">
        <f>Tabla2[[#This Row],[media 7 dias]]-C186</f>
        <v>8.8571428571426623</v>
      </c>
      <c r="E187" s="2">
        <f>AVERAGE(B174:Tabla2[[#This Row],[Positivos]])</f>
        <v>2664.2857142857142</v>
      </c>
      <c r="F187" s="2">
        <f>Tabla2[[#This Row],[Media 14 días]]-E186</f>
        <v>97.428571428571558</v>
      </c>
      <c r="G187" s="3">
        <f>AVERAGE(Tabla2[Positivos])</f>
        <v>1596.6749521988527</v>
      </c>
      <c r="H187" s="3" t="e">
        <f t="array" aca="1" ref="H187" ca="1">IF(Tabla2[[#This Row],[Fecha]]&lt;m_FechaObjetivo,NA(),m_UltimoDato14Dias)</f>
        <v>#N/A</v>
      </c>
      <c r="I187" t="str">
        <f>TEXT(Tabla2[[#This Row],[Fecha]],"DDDD")</f>
        <v>viernes</v>
      </c>
      <c r="J187" s="2">
        <f>SUM(Tabla2[[#Headers],[Positivos]]:Tabla2[[#This Row],[Positivos]])</f>
        <v>168244</v>
      </c>
      <c r="K187" s="4">
        <f>Tabla2[[#This Row],[Media 14 días]]/E186</f>
        <v>1.0379563668744436</v>
      </c>
    </row>
    <row r="188" spans="1:11" x14ac:dyDescent="0.25">
      <c r="A188" s="1">
        <v>44072</v>
      </c>
      <c r="B188" s="2">
        <v>1203</v>
      </c>
      <c r="C188" s="2">
        <f>AVERAGE(B182:Tabla2[[#This Row],[Positivos]])</f>
        <v>2787.4285714285716</v>
      </c>
      <c r="D188" s="2">
        <f>Tabla2[[#This Row],[media 7 dias]]-C187</f>
        <v>-18.142857142856883</v>
      </c>
      <c r="E188" s="2">
        <f>AVERAGE(B175:Tabla2[[#This Row],[Positivos]])</f>
        <v>2683.3571428571427</v>
      </c>
      <c r="F188" s="2">
        <f>Tabla2[[#This Row],[Media 14 días]]-E187</f>
        <v>19.071428571428442</v>
      </c>
      <c r="G188" s="3">
        <f>AVERAGE(Tabla2[Positivos])</f>
        <v>1596.6749521988527</v>
      </c>
      <c r="H188" s="3" t="e">
        <f t="array" aca="1" ref="H188" ca="1">IF(Tabla2[[#This Row],[Fecha]]&lt;m_FechaObjetivo,NA(),m_UltimoDato14Dias)</f>
        <v>#N/A</v>
      </c>
      <c r="I188" t="str">
        <f>TEXT(Tabla2[[#This Row],[Fecha]],"DDDD")</f>
        <v>sábado</v>
      </c>
      <c r="J188" s="2">
        <f>SUM(Tabla2[[#Headers],[Positivos]]:Tabla2[[#This Row],[Positivos]])</f>
        <v>169447</v>
      </c>
      <c r="K188" s="4">
        <f>Tabla2[[#This Row],[Media 14 días]]/E187</f>
        <v>1.0071581769436997</v>
      </c>
    </row>
    <row r="189" spans="1:11" x14ac:dyDescent="0.25">
      <c r="A189" s="1">
        <v>44073</v>
      </c>
      <c r="B189" s="2">
        <v>978</v>
      </c>
      <c r="C189" s="2">
        <f>AVERAGE(B183:Tabla2[[#This Row],[Positivos]])</f>
        <v>2829</v>
      </c>
      <c r="D189" s="2">
        <f>Tabla2[[#This Row],[media 7 dias]]-C188</f>
        <v>41.571428571428442</v>
      </c>
      <c r="E189" s="2">
        <f>AVERAGE(B176:Tabla2[[#This Row],[Positivos]])</f>
        <v>2714.8571428571427</v>
      </c>
      <c r="F189" s="2">
        <f>Tabla2[[#This Row],[Media 14 días]]-E188</f>
        <v>31.5</v>
      </c>
      <c r="G189" s="3">
        <f>AVERAGE(Tabla2[Positivos])</f>
        <v>1596.6749521988527</v>
      </c>
      <c r="H189" s="3" t="e">
        <f t="array" aca="1" ref="H189" ca="1">IF(Tabla2[[#This Row],[Fecha]]&lt;m_FechaObjetivo,NA(),m_UltimoDato14Dias)</f>
        <v>#N/A</v>
      </c>
      <c r="I189" t="str">
        <f>TEXT(Tabla2[[#This Row],[Fecha]],"DDDD")</f>
        <v>domingo</v>
      </c>
      <c r="J189" s="2">
        <f>SUM(Tabla2[[#Headers],[Positivos]]:Tabla2[[#This Row],[Positivos]])</f>
        <v>170425</v>
      </c>
      <c r="K189" s="4">
        <f>Tabla2[[#This Row],[Media 14 días]]/E188</f>
        <v>1.0117390262730588</v>
      </c>
    </row>
    <row r="190" spans="1:11" x14ac:dyDescent="0.25">
      <c r="A190" s="1">
        <v>44074</v>
      </c>
      <c r="B190" s="2">
        <v>1618</v>
      </c>
      <c r="C190" s="2">
        <f>AVERAGE(B184:Tabla2[[#This Row],[Positivos]])</f>
        <v>2850.1428571428573</v>
      </c>
      <c r="D190" s="2">
        <f>Tabla2[[#This Row],[media 7 dias]]-C189</f>
        <v>21.142857142857338</v>
      </c>
      <c r="E190" s="2">
        <f>AVERAGE(B177:Tabla2[[#This Row],[Positivos]])</f>
        <v>2736.9285714285716</v>
      </c>
      <c r="F190" s="2">
        <f>Tabla2[[#This Row],[Media 14 días]]-E189</f>
        <v>22.071428571428896</v>
      </c>
      <c r="G190" s="3">
        <f>AVERAGE(Tabla2[Positivos])</f>
        <v>1596.6749521988527</v>
      </c>
      <c r="H190" s="3" t="e">
        <f t="array" aca="1" ref="H190" ca="1">IF(Tabla2[[#This Row],[Fecha]]&lt;m_FechaObjetivo,NA(),m_UltimoDato14Dias)</f>
        <v>#N/A</v>
      </c>
      <c r="I190" t="str">
        <f>TEXT(Tabla2[[#This Row],[Fecha]],"DDDD")</f>
        <v>lunes</v>
      </c>
      <c r="J190" s="2">
        <f>SUM(Tabla2[[#Headers],[Positivos]]:Tabla2[[#This Row],[Positivos]])</f>
        <v>172043</v>
      </c>
      <c r="K190" s="4">
        <f>Tabla2[[#This Row],[Media 14 días]]/E189</f>
        <v>1.0081298673963377</v>
      </c>
    </row>
    <row r="191" spans="1:11" x14ac:dyDescent="0.25">
      <c r="A191" s="1">
        <v>44075</v>
      </c>
      <c r="B191" s="2">
        <v>4233</v>
      </c>
      <c r="C191" s="2">
        <f>AVERAGE(B185:Tabla2[[#This Row],[Positivos]])</f>
        <v>2850.5714285714284</v>
      </c>
      <c r="D191" s="2">
        <f>Tabla2[[#This Row],[media 7 dias]]-C190</f>
        <v>0.42857142857110375</v>
      </c>
      <c r="E191" s="2">
        <f>AVERAGE(B178:Tabla2[[#This Row],[Positivos]])</f>
        <v>2784.3571428571427</v>
      </c>
      <c r="F191" s="2">
        <f>Tabla2[[#This Row],[Media 14 días]]-E190</f>
        <v>47.428571428571104</v>
      </c>
      <c r="G191" s="3">
        <f>AVERAGE(Tabla2[Positivos])</f>
        <v>1596.6749521988527</v>
      </c>
      <c r="H191" s="3" t="e">
        <f t="array" aca="1" ref="H191" ca="1">IF(Tabla2[[#This Row],[Fecha]]&lt;m_FechaObjetivo,NA(),m_UltimoDato14Dias)</f>
        <v>#N/A</v>
      </c>
      <c r="I191" t="str">
        <f>TEXT(Tabla2[[#This Row],[Fecha]],"DDDD")</f>
        <v>martes</v>
      </c>
      <c r="J191" s="2">
        <f>SUM(Tabla2[[#Headers],[Positivos]]:Tabla2[[#This Row],[Positivos]])</f>
        <v>176276</v>
      </c>
      <c r="K191" s="4">
        <f>Tabla2[[#This Row],[Media 14 días]]/E190</f>
        <v>1.0173291228436463</v>
      </c>
    </row>
    <row r="192" spans="1:11" x14ac:dyDescent="0.25">
      <c r="A192" s="1">
        <v>44076</v>
      </c>
      <c r="B192" s="2">
        <v>3820</v>
      </c>
      <c r="C192" s="2">
        <f>AVERAGE(B186:Tabla2[[#This Row],[Positivos]])</f>
        <v>2872.7142857142858</v>
      </c>
      <c r="D192" s="2">
        <f>Tabla2[[#This Row],[media 7 dias]]-C191</f>
        <v>22.142857142857338</v>
      </c>
      <c r="E192" s="2">
        <f>AVERAGE(B179:Tabla2[[#This Row],[Positivos]])</f>
        <v>2815.1428571428573</v>
      </c>
      <c r="F192" s="2">
        <f>Tabla2[[#This Row],[Media 14 días]]-E191</f>
        <v>30.785714285714675</v>
      </c>
      <c r="G192" s="3">
        <f>AVERAGE(Tabla2[Positivos])</f>
        <v>1596.6749521988527</v>
      </c>
      <c r="H192" s="3" t="e">
        <f t="array" aca="1" ref="H192" ca="1">IF(Tabla2[[#This Row],[Fecha]]&lt;m_FechaObjetivo,NA(),m_UltimoDato14Dias)</f>
        <v>#N/A</v>
      </c>
      <c r="I192" t="str">
        <f>TEXT(Tabla2[[#This Row],[Fecha]],"DDDD")</f>
        <v>miércoles</v>
      </c>
      <c r="J192" s="2">
        <f>SUM(Tabla2[[#Headers],[Positivos]]:Tabla2[[#This Row],[Positivos]])</f>
        <v>180096</v>
      </c>
      <c r="K192" s="4">
        <f>Tabla2[[#This Row],[Media 14 días]]/E191</f>
        <v>1.011056668633437</v>
      </c>
    </row>
    <row r="193" spans="1:11" x14ac:dyDescent="0.25">
      <c r="A193" s="1">
        <v>44077</v>
      </c>
      <c r="B193" s="2">
        <v>3774</v>
      </c>
      <c r="C193" s="2">
        <f>AVERAGE(B187:Tabla2[[#This Row],[Positivos]])</f>
        <v>2906.4285714285716</v>
      </c>
      <c r="D193" s="2">
        <f>Tabla2[[#This Row],[media 7 dias]]-C192</f>
        <v>33.714285714285779</v>
      </c>
      <c r="E193" s="2">
        <f>AVERAGE(B180:Tabla2[[#This Row],[Positivos]])</f>
        <v>2851.5714285714284</v>
      </c>
      <c r="F193" s="2">
        <f>Tabla2[[#This Row],[Media 14 días]]-E192</f>
        <v>36.428571428571104</v>
      </c>
      <c r="G193" s="3">
        <f>AVERAGE(Tabla2[Positivos])</f>
        <v>1596.6749521988527</v>
      </c>
      <c r="H193" s="3" t="e">
        <f t="array" aca="1" ref="H193" ca="1">IF(Tabla2[[#This Row],[Fecha]]&lt;m_FechaObjetivo,NA(),m_UltimoDato14Dias)</f>
        <v>#N/A</v>
      </c>
      <c r="I193" t="str">
        <f>TEXT(Tabla2[[#This Row],[Fecha]],"DDDD")</f>
        <v>jueves</v>
      </c>
      <c r="J193" s="2">
        <f>SUM(Tabla2[[#Headers],[Positivos]]:Tabla2[[#This Row],[Positivos]])</f>
        <v>183870</v>
      </c>
      <c r="K193" s="4">
        <f>Tabla2[[#This Row],[Media 14 días]]/E192</f>
        <v>1.0129402212524103</v>
      </c>
    </row>
    <row r="194" spans="1:11" x14ac:dyDescent="0.25">
      <c r="A194" s="1">
        <v>44078</v>
      </c>
      <c r="B194" s="2">
        <v>5178</v>
      </c>
      <c r="C194" s="2">
        <f>AVERAGE(B188:Tabla2[[#This Row],[Positivos]])</f>
        <v>2972</v>
      </c>
      <c r="D194" s="2">
        <f>Tabla2[[#This Row],[media 7 dias]]-C193</f>
        <v>65.571428571428442</v>
      </c>
      <c r="E194" s="2">
        <f>AVERAGE(B181:Tabla2[[#This Row],[Positivos]])</f>
        <v>2888.7857142857142</v>
      </c>
      <c r="F194" s="2">
        <f>Tabla2[[#This Row],[Media 14 días]]-E193</f>
        <v>37.214285714285779</v>
      </c>
      <c r="G194" s="3">
        <f>AVERAGE(Tabla2[Positivos])</f>
        <v>1596.6749521988527</v>
      </c>
      <c r="H194" s="3" t="e">
        <f t="array" aca="1" ref="H194" ca="1">IF(Tabla2[[#This Row],[Fecha]]&lt;m_FechaObjetivo,NA(),m_UltimoDato14Dias)</f>
        <v>#N/A</v>
      </c>
      <c r="I194" t="str">
        <f>TEXT(Tabla2[[#This Row],[Fecha]],"DDDD")</f>
        <v>viernes</v>
      </c>
      <c r="J194" s="2">
        <f>SUM(Tabla2[[#Headers],[Positivos]]:Tabla2[[#This Row],[Positivos]])</f>
        <v>189048</v>
      </c>
      <c r="K194" s="4">
        <f>Tabla2[[#This Row],[Media 14 días]]/E193</f>
        <v>1.0130504483743299</v>
      </c>
    </row>
    <row r="195" spans="1:11" x14ac:dyDescent="0.25">
      <c r="A195" s="1">
        <v>44079</v>
      </c>
      <c r="B195" s="2">
        <v>1675</v>
      </c>
      <c r="C195" s="2">
        <f>AVERAGE(B189:Tabla2[[#This Row],[Positivos]])</f>
        <v>3039.4285714285716</v>
      </c>
      <c r="D195" s="2">
        <f>Tabla2[[#This Row],[media 7 dias]]-C194</f>
        <v>67.428571428571558</v>
      </c>
      <c r="E195" s="2">
        <f>AVERAGE(B182:Tabla2[[#This Row],[Positivos]])</f>
        <v>2913.4285714285716</v>
      </c>
      <c r="F195" s="2">
        <f>Tabla2[[#This Row],[Media 14 días]]-E194</f>
        <v>24.642857142857338</v>
      </c>
      <c r="G195" s="3">
        <f>AVERAGE(Tabla2[Positivos])</f>
        <v>1596.6749521988527</v>
      </c>
      <c r="H195" s="3" t="e">
        <f t="array" aca="1" ref="H195" ca="1">IF(Tabla2[[#This Row],[Fecha]]&lt;m_FechaObjetivo,NA(),m_UltimoDato14Dias)</f>
        <v>#N/A</v>
      </c>
      <c r="I195" t="str">
        <f>TEXT(Tabla2[[#This Row],[Fecha]],"DDDD")</f>
        <v>sábado</v>
      </c>
      <c r="J195" s="2">
        <f>SUM(Tabla2[[#Headers],[Positivos]]:Tabla2[[#This Row],[Positivos]])</f>
        <v>190723</v>
      </c>
      <c r="K195" s="4">
        <f>Tabla2[[#This Row],[Media 14 días]]/E194</f>
        <v>1.008530524441807</v>
      </c>
    </row>
    <row r="196" spans="1:11" x14ac:dyDescent="0.25">
      <c r="A196" s="1">
        <v>44080</v>
      </c>
      <c r="B196" s="2">
        <v>1073</v>
      </c>
      <c r="C196" s="2">
        <f>AVERAGE(B190:Tabla2[[#This Row],[Positivos]])</f>
        <v>3053</v>
      </c>
      <c r="D196" s="2">
        <f>Tabla2[[#This Row],[media 7 dias]]-C195</f>
        <v>13.571428571428442</v>
      </c>
      <c r="E196" s="2">
        <f>AVERAGE(B183:Tabla2[[#This Row],[Positivos]])</f>
        <v>2941</v>
      </c>
      <c r="F196" s="2">
        <f>Tabla2[[#This Row],[Media 14 días]]-E195</f>
        <v>27.571428571428442</v>
      </c>
      <c r="G196" s="3">
        <f>AVERAGE(Tabla2[Positivos])</f>
        <v>1596.6749521988527</v>
      </c>
      <c r="H196" s="3" t="e">
        <f t="array" aca="1" ref="H196" ca="1">IF(Tabla2[[#This Row],[Fecha]]&lt;m_FechaObjetivo,NA(),m_UltimoDato14Dias)</f>
        <v>#N/A</v>
      </c>
      <c r="I196" t="str">
        <f>TEXT(Tabla2[[#This Row],[Fecha]],"DDDD")</f>
        <v>domingo</v>
      </c>
      <c r="J196" s="2">
        <f>SUM(Tabla2[[#Headers],[Positivos]]:Tabla2[[#This Row],[Positivos]])</f>
        <v>191796</v>
      </c>
      <c r="K196" s="4">
        <f>Tabla2[[#This Row],[Media 14 días]]/E195</f>
        <v>1.0094635677159949</v>
      </c>
    </row>
    <row r="197" spans="1:11" x14ac:dyDescent="0.25">
      <c r="A197" s="1">
        <v>44081</v>
      </c>
      <c r="B197" s="2">
        <v>1893</v>
      </c>
      <c r="C197" s="2">
        <f>AVERAGE(B191:Tabla2[[#This Row],[Positivos]])</f>
        <v>3092.2857142857142</v>
      </c>
      <c r="D197" s="2">
        <f>Tabla2[[#This Row],[media 7 dias]]-C196</f>
        <v>39.285714285714221</v>
      </c>
      <c r="E197" s="2">
        <f>AVERAGE(B184:Tabla2[[#This Row],[Positivos]])</f>
        <v>2971.2142857142858</v>
      </c>
      <c r="F197" s="2">
        <f>Tabla2[[#This Row],[Media 14 días]]-E196</f>
        <v>30.214285714285779</v>
      </c>
      <c r="G197" s="3">
        <f>AVERAGE(Tabla2[Positivos])</f>
        <v>1596.6749521988527</v>
      </c>
      <c r="H197" s="3" t="e">
        <f t="array" aca="1" ref="H197" ca="1">IF(Tabla2[[#This Row],[Fecha]]&lt;m_FechaObjetivo,NA(),m_UltimoDato14Dias)</f>
        <v>#N/A</v>
      </c>
      <c r="I197" t="str">
        <f>TEXT(Tabla2[[#This Row],[Fecha]],"DDDD")</f>
        <v>lunes</v>
      </c>
      <c r="J197" s="2">
        <f>SUM(Tabla2[[#Headers],[Positivos]]:Tabla2[[#This Row],[Positivos]])</f>
        <v>193689</v>
      </c>
      <c r="K197" s="4">
        <f>Tabla2[[#This Row],[Media 14 días]]/E196</f>
        <v>1.0102734735512702</v>
      </c>
    </row>
    <row r="198" spans="1:11" x14ac:dyDescent="0.25">
      <c r="A198" s="1">
        <v>44082</v>
      </c>
      <c r="B198" s="2">
        <v>4934</v>
      </c>
      <c r="C198" s="2">
        <f>AVERAGE(B192:Tabla2[[#This Row],[Positivos]])</f>
        <v>3192.4285714285716</v>
      </c>
      <c r="D198" s="2">
        <f>Tabla2[[#This Row],[media 7 dias]]-C197</f>
        <v>100.14285714285734</v>
      </c>
      <c r="E198" s="2">
        <f>AVERAGE(B185:Tabla2[[#This Row],[Positivos]])</f>
        <v>3021.5</v>
      </c>
      <c r="F198" s="2">
        <f>Tabla2[[#This Row],[Media 14 días]]-E197</f>
        <v>50.285714285714221</v>
      </c>
      <c r="G198" s="3">
        <f>AVERAGE(Tabla2[Positivos])</f>
        <v>1596.6749521988527</v>
      </c>
      <c r="H198" s="3" t="e">
        <f t="array" aca="1" ref="H198" ca="1">IF(Tabla2[[#This Row],[Fecha]]&lt;m_FechaObjetivo,NA(),m_UltimoDato14Dias)</f>
        <v>#N/A</v>
      </c>
      <c r="I198" t="str">
        <f>TEXT(Tabla2[[#This Row],[Fecha]],"DDDD")</f>
        <v>martes</v>
      </c>
      <c r="J198" s="2">
        <f>SUM(Tabla2[[#Headers],[Positivos]]:Tabla2[[#This Row],[Positivos]])</f>
        <v>198623</v>
      </c>
      <c r="K198" s="4">
        <f>Tabla2[[#This Row],[Media 14 días]]/E197</f>
        <v>1.016924297425295</v>
      </c>
    </row>
    <row r="199" spans="1:11" x14ac:dyDescent="0.25">
      <c r="A199" s="1">
        <v>44083</v>
      </c>
      <c r="B199" s="2">
        <v>4908</v>
      </c>
      <c r="C199" s="2">
        <f>AVERAGE(B193:Tabla2[[#This Row],[Positivos]])</f>
        <v>3347.8571428571427</v>
      </c>
      <c r="D199" s="2">
        <f>Tabla2[[#This Row],[media 7 dias]]-C198</f>
        <v>155.4285714285711</v>
      </c>
      <c r="E199" s="2">
        <f>AVERAGE(B186:Tabla2[[#This Row],[Positivos]])</f>
        <v>3110.2857142857142</v>
      </c>
      <c r="F199" s="2">
        <f>Tabla2[[#This Row],[Media 14 días]]-E198</f>
        <v>88.785714285714221</v>
      </c>
      <c r="G199" s="3">
        <f>AVERAGE(Tabla2[Positivos])</f>
        <v>1596.6749521988527</v>
      </c>
      <c r="H199" s="3" t="e">
        <f t="array" aca="1" ref="H199" ca="1">IF(Tabla2[[#This Row],[Fecha]]&lt;m_FechaObjetivo,NA(),m_UltimoDato14Dias)</f>
        <v>#N/A</v>
      </c>
      <c r="I199" t="str">
        <f>TEXT(Tabla2[[#This Row],[Fecha]],"DDDD")</f>
        <v>miércoles</v>
      </c>
      <c r="J199" s="2">
        <f>SUM(Tabla2[[#Headers],[Positivos]]:Tabla2[[#This Row],[Positivos]])</f>
        <v>203531</v>
      </c>
      <c r="K199" s="4">
        <f>Tabla2[[#This Row],[Media 14 días]]/E198</f>
        <v>1.0293846481170659</v>
      </c>
    </row>
    <row r="200" spans="1:11" x14ac:dyDescent="0.25">
      <c r="A200" s="1">
        <v>44084</v>
      </c>
      <c r="B200" s="2">
        <v>4651</v>
      </c>
      <c r="C200" s="2">
        <f>AVERAGE(B194:Tabla2[[#This Row],[Positivos]])</f>
        <v>3473.1428571428573</v>
      </c>
      <c r="D200" s="2">
        <f>Tabla2[[#This Row],[media 7 dias]]-C199</f>
        <v>125.28571428571468</v>
      </c>
      <c r="E200" s="2">
        <f>AVERAGE(B187:Tabla2[[#This Row],[Positivos]])</f>
        <v>3189.7857142857142</v>
      </c>
      <c r="F200" s="2">
        <f>Tabla2[[#This Row],[Media 14 días]]-E199</f>
        <v>79.5</v>
      </c>
      <c r="G200" s="3">
        <f>AVERAGE(Tabla2[Positivos])</f>
        <v>1596.6749521988527</v>
      </c>
      <c r="H200" s="3" t="e">
        <f t="array" aca="1" ref="H200" ca="1">IF(Tabla2[[#This Row],[Fecha]]&lt;m_FechaObjetivo,NA(),m_UltimoDato14Dias)</f>
        <v>#N/A</v>
      </c>
      <c r="I200" t="str">
        <f>TEXT(Tabla2[[#This Row],[Fecha]],"DDDD")</f>
        <v>jueves</v>
      </c>
      <c r="J200" s="2">
        <f>SUM(Tabla2[[#Headers],[Positivos]]:Tabla2[[#This Row],[Positivos]])</f>
        <v>208182</v>
      </c>
      <c r="K200" s="4">
        <f>Tabla2[[#This Row],[Media 14 días]]/E199</f>
        <v>1.025560352746647</v>
      </c>
    </row>
    <row r="201" spans="1:11" x14ac:dyDescent="0.25">
      <c r="A201" s="1">
        <v>44085</v>
      </c>
      <c r="B201" s="2">
        <v>6261</v>
      </c>
      <c r="C201" s="2">
        <f>AVERAGE(B195:Tabla2[[#This Row],[Positivos]])</f>
        <v>3627.8571428571427</v>
      </c>
      <c r="D201" s="2">
        <f>Tabla2[[#This Row],[media 7 dias]]-C200</f>
        <v>154.71428571428532</v>
      </c>
      <c r="E201" s="2">
        <f>AVERAGE(B188:Tabla2[[#This Row],[Positivos]])</f>
        <v>3299.9285714285716</v>
      </c>
      <c r="F201" s="2">
        <f>Tabla2[[#This Row],[Media 14 días]]-E200</f>
        <v>110.14285714285734</v>
      </c>
      <c r="G201" s="3">
        <f>AVERAGE(Tabla2[Positivos])</f>
        <v>1596.6749521988527</v>
      </c>
      <c r="H201" s="3" t="e">
        <f t="array" aca="1" ref="H201" ca="1">IF(Tabla2[[#This Row],[Fecha]]&lt;m_FechaObjetivo,NA(),m_UltimoDato14Dias)</f>
        <v>#N/A</v>
      </c>
      <c r="I201" t="str">
        <f>TEXT(Tabla2[[#This Row],[Fecha]],"DDDD")</f>
        <v>viernes</v>
      </c>
      <c r="J201" s="2">
        <f>SUM(Tabla2[[#Headers],[Positivos]]:Tabla2[[#This Row],[Positivos]])</f>
        <v>214443</v>
      </c>
      <c r="K201" s="4">
        <f>Tabla2[[#This Row],[Media 14 días]]/E200</f>
        <v>1.0345298609400542</v>
      </c>
    </row>
    <row r="202" spans="1:11" x14ac:dyDescent="0.25">
      <c r="A202" s="1">
        <v>44086</v>
      </c>
      <c r="B202" s="2">
        <v>2065</v>
      </c>
      <c r="C202" s="2">
        <f>AVERAGE(B196:Tabla2[[#This Row],[Positivos]])</f>
        <v>3683.5714285714284</v>
      </c>
      <c r="D202" s="2">
        <f>Tabla2[[#This Row],[media 7 dias]]-C201</f>
        <v>55.714285714285779</v>
      </c>
      <c r="E202" s="2">
        <f>AVERAGE(B189:Tabla2[[#This Row],[Positivos]])</f>
        <v>3361.5</v>
      </c>
      <c r="F202" s="2">
        <f>Tabla2[[#This Row],[Media 14 días]]-E201</f>
        <v>61.571428571428442</v>
      </c>
      <c r="G202" s="3">
        <f>AVERAGE(Tabla2[Positivos])</f>
        <v>1596.6749521988527</v>
      </c>
      <c r="H202" s="3" t="e">
        <f t="array" aca="1" ref="H202" ca="1">IF(Tabla2[[#This Row],[Fecha]]&lt;m_FechaObjetivo,NA(),m_UltimoDato14Dias)</f>
        <v>#N/A</v>
      </c>
      <c r="I202" t="str">
        <f>TEXT(Tabla2[[#This Row],[Fecha]],"DDDD")</f>
        <v>sábado</v>
      </c>
      <c r="J202" s="2">
        <f>SUM(Tabla2[[#Headers],[Positivos]]:Tabla2[[#This Row],[Positivos]])</f>
        <v>216508</v>
      </c>
      <c r="K202" s="4">
        <f>Tabla2[[#This Row],[Media 14 días]]/E201</f>
        <v>1.0186584125197515</v>
      </c>
    </row>
    <row r="203" spans="1:11" x14ac:dyDescent="0.25">
      <c r="A203" s="1">
        <v>44087</v>
      </c>
      <c r="B203" s="2">
        <v>1457</v>
      </c>
      <c r="C203" s="2">
        <f>AVERAGE(B197:Tabla2[[#This Row],[Positivos]])</f>
        <v>3738.4285714285716</v>
      </c>
      <c r="D203" s="2">
        <f>Tabla2[[#This Row],[media 7 dias]]-C202</f>
        <v>54.857142857143117</v>
      </c>
      <c r="E203" s="2">
        <f>AVERAGE(B190:Tabla2[[#This Row],[Positivos]])</f>
        <v>3395.7142857142858</v>
      </c>
      <c r="F203" s="2">
        <f>Tabla2[[#This Row],[Media 14 días]]-E202</f>
        <v>34.214285714285779</v>
      </c>
      <c r="G203" s="3">
        <f>AVERAGE(Tabla2[Positivos])</f>
        <v>1596.6749521988527</v>
      </c>
      <c r="H203" s="3" t="e">
        <f t="array" aca="1" ref="H203" ca="1">IF(Tabla2[[#This Row],[Fecha]]&lt;m_FechaObjetivo,NA(),m_UltimoDato14Dias)</f>
        <v>#N/A</v>
      </c>
      <c r="I203" t="str">
        <f>TEXT(Tabla2[[#This Row],[Fecha]],"DDDD")</f>
        <v>domingo</v>
      </c>
      <c r="J203" s="2">
        <f>SUM(Tabla2[[#Headers],[Positivos]]:Tabla2[[#This Row],[Positivos]])</f>
        <v>217965</v>
      </c>
      <c r="K203" s="4">
        <f>Tabla2[[#This Row],[Media 14 días]]/E202</f>
        <v>1.0101782792545846</v>
      </c>
    </row>
    <row r="204" spans="1:11" x14ac:dyDescent="0.25">
      <c r="A204" s="1">
        <v>44088</v>
      </c>
      <c r="B204" s="2">
        <v>2374</v>
      </c>
      <c r="C204" s="2">
        <f>AVERAGE(B198:Tabla2[[#This Row],[Positivos]])</f>
        <v>3807.1428571428573</v>
      </c>
      <c r="D204" s="2">
        <f>Tabla2[[#This Row],[media 7 dias]]-C203</f>
        <v>68.714285714285779</v>
      </c>
      <c r="E204" s="2">
        <f>AVERAGE(B191:Tabla2[[#This Row],[Positivos]])</f>
        <v>3449.7142857142858</v>
      </c>
      <c r="F204" s="2">
        <f>Tabla2[[#This Row],[Media 14 días]]-E203</f>
        <v>54</v>
      </c>
      <c r="G204" s="3">
        <f>AVERAGE(Tabla2[Positivos])</f>
        <v>1596.6749521988527</v>
      </c>
      <c r="H204" s="3" t="e">
        <f t="array" aca="1" ref="H204" ca="1">IF(Tabla2[[#This Row],[Fecha]]&lt;m_FechaObjetivo,NA(),m_UltimoDato14Dias)</f>
        <v>#N/A</v>
      </c>
      <c r="I204" t="str">
        <f>TEXT(Tabla2[[#This Row],[Fecha]],"DDDD")</f>
        <v>lunes</v>
      </c>
      <c r="J204" s="2">
        <f>SUM(Tabla2[[#Headers],[Positivos]]:Tabla2[[#This Row],[Positivos]])</f>
        <v>220339</v>
      </c>
      <c r="K204" s="4">
        <f>Tabla2[[#This Row],[Media 14 días]]/E203</f>
        <v>1.0159023979806479</v>
      </c>
    </row>
    <row r="205" spans="1:11" x14ac:dyDescent="0.25">
      <c r="A205" s="1">
        <v>44089</v>
      </c>
      <c r="B205" s="2">
        <v>6002</v>
      </c>
      <c r="C205" s="2">
        <f>AVERAGE(B199:Tabla2[[#This Row],[Positivos]])</f>
        <v>3959.7142857142858</v>
      </c>
      <c r="D205" s="2">
        <f>Tabla2[[#This Row],[media 7 dias]]-C204</f>
        <v>152.57142857142844</v>
      </c>
      <c r="E205" s="2">
        <f>AVERAGE(B192:Tabla2[[#This Row],[Positivos]])</f>
        <v>3576.0714285714284</v>
      </c>
      <c r="F205" s="2">
        <f>Tabla2[[#This Row],[Media 14 días]]-E204</f>
        <v>126.35714285714266</v>
      </c>
      <c r="G205" s="3">
        <f>AVERAGE(Tabla2[Positivos])</f>
        <v>1596.6749521988527</v>
      </c>
      <c r="H205" s="3" t="e">
        <f t="array" aca="1" ref="H205" ca="1">IF(Tabla2[[#This Row],[Fecha]]&lt;m_FechaObjetivo,NA(),m_UltimoDato14Dias)</f>
        <v>#N/A</v>
      </c>
      <c r="I205" t="str">
        <f>TEXT(Tabla2[[#This Row],[Fecha]],"DDDD")</f>
        <v>martes</v>
      </c>
      <c r="J205" s="2">
        <f>SUM(Tabla2[[#Headers],[Positivos]]:Tabla2[[#This Row],[Positivos]])</f>
        <v>226341</v>
      </c>
      <c r="K205" s="4">
        <f>Tabla2[[#This Row],[Media 14 días]]/E204</f>
        <v>1.0366282921981116</v>
      </c>
    </row>
    <row r="206" spans="1:11" x14ac:dyDescent="0.25">
      <c r="A206" s="1">
        <v>44090</v>
      </c>
      <c r="B206" s="2">
        <v>5536</v>
      </c>
      <c r="C206" s="2">
        <f>AVERAGE(B200:Tabla2[[#This Row],[Positivos]])</f>
        <v>4049.4285714285716</v>
      </c>
      <c r="D206" s="2">
        <f>Tabla2[[#This Row],[media 7 dias]]-C205</f>
        <v>89.714285714285779</v>
      </c>
      <c r="E206" s="2">
        <f>AVERAGE(B193:Tabla2[[#This Row],[Positivos]])</f>
        <v>3698.6428571428573</v>
      </c>
      <c r="F206" s="2">
        <f>Tabla2[[#This Row],[Media 14 días]]-E205</f>
        <v>122.5714285714289</v>
      </c>
      <c r="G206" s="3">
        <f>AVERAGE(Tabla2[Positivos])</f>
        <v>1596.6749521988527</v>
      </c>
      <c r="H206" s="3" t="e">
        <f t="array" aca="1" ref="H206" ca="1">IF(Tabla2[[#This Row],[Fecha]]&lt;m_FechaObjetivo,NA(),m_UltimoDato14Dias)</f>
        <v>#N/A</v>
      </c>
      <c r="I206" t="str">
        <f>TEXT(Tabla2[[#This Row],[Fecha]],"DDDD")</f>
        <v>miércoles</v>
      </c>
      <c r="J206" s="2">
        <f>SUM(Tabla2[[#Headers],[Positivos]]:Tabla2[[#This Row],[Positivos]])</f>
        <v>231877</v>
      </c>
      <c r="K206" s="4">
        <f>Tabla2[[#This Row],[Media 14 días]]/E205</f>
        <v>1.0342754419254969</v>
      </c>
    </row>
    <row r="207" spans="1:11" x14ac:dyDescent="0.25">
      <c r="A207" s="1">
        <v>44091</v>
      </c>
      <c r="B207" s="2">
        <v>5372</v>
      </c>
      <c r="C207" s="2">
        <f>AVERAGE(B201:Tabla2[[#This Row],[Positivos]])</f>
        <v>4152.4285714285716</v>
      </c>
      <c r="D207" s="2">
        <f>Tabla2[[#This Row],[media 7 dias]]-C206</f>
        <v>103</v>
      </c>
      <c r="E207" s="2">
        <f>AVERAGE(B194:Tabla2[[#This Row],[Positivos]])</f>
        <v>3812.7857142857142</v>
      </c>
      <c r="F207" s="2">
        <f>Tabla2[[#This Row],[Media 14 días]]-E206</f>
        <v>114.14285714285688</v>
      </c>
      <c r="G207" s="3">
        <f>AVERAGE(Tabla2[Positivos])</f>
        <v>1596.6749521988527</v>
      </c>
      <c r="H207" s="3" t="e">
        <f t="array" aca="1" ref="H207" ca="1">IF(Tabla2[[#This Row],[Fecha]]&lt;m_FechaObjetivo,NA(),m_UltimoDato14Dias)</f>
        <v>#N/A</v>
      </c>
      <c r="I207" t="str">
        <f>TEXT(Tabla2[[#This Row],[Fecha]],"DDDD")</f>
        <v>jueves</v>
      </c>
      <c r="J207" s="2">
        <f>SUM(Tabla2[[#Headers],[Positivos]]:Tabla2[[#This Row],[Positivos]])</f>
        <v>237249</v>
      </c>
      <c r="K207" s="4">
        <f>Tabla2[[#This Row],[Media 14 días]]/E206</f>
        <v>1.0308607404260248</v>
      </c>
    </row>
    <row r="208" spans="1:11" x14ac:dyDescent="0.25">
      <c r="A208" s="1">
        <v>44092</v>
      </c>
      <c r="B208" s="2">
        <v>7230</v>
      </c>
      <c r="C208" s="2">
        <f>AVERAGE(B202:Tabla2[[#This Row],[Positivos]])</f>
        <v>4290.8571428571431</v>
      </c>
      <c r="D208" s="2">
        <f>Tabla2[[#This Row],[media 7 dias]]-C207</f>
        <v>138.42857142857156</v>
      </c>
      <c r="E208" s="2">
        <f>AVERAGE(B195:Tabla2[[#This Row],[Positivos]])</f>
        <v>3959.3571428571427</v>
      </c>
      <c r="F208" s="2">
        <f>Tabla2[[#This Row],[Media 14 días]]-E207</f>
        <v>146.57142857142844</v>
      </c>
      <c r="G208" s="3">
        <f>AVERAGE(Tabla2[Positivos])</f>
        <v>1596.6749521988527</v>
      </c>
      <c r="H208" s="3" t="e">
        <f t="array" aca="1" ref="H208" ca="1">IF(Tabla2[[#This Row],[Fecha]]&lt;m_FechaObjetivo,NA(),m_UltimoDato14Dias)</f>
        <v>#N/A</v>
      </c>
      <c r="I208" t="str">
        <f>TEXT(Tabla2[[#This Row],[Fecha]],"DDDD")</f>
        <v>viernes</v>
      </c>
      <c r="J208" s="2">
        <f>SUM(Tabla2[[#Headers],[Positivos]]:Tabla2[[#This Row],[Positivos]])</f>
        <v>244479</v>
      </c>
      <c r="K208" s="4">
        <f>Tabla2[[#This Row],[Media 14 días]]/E207</f>
        <v>1.0384420839656043</v>
      </c>
    </row>
    <row r="209" spans="1:11" x14ac:dyDescent="0.25">
      <c r="A209" s="1">
        <v>44093</v>
      </c>
      <c r="B209" s="2">
        <v>1768</v>
      </c>
      <c r="C209" s="2">
        <f>AVERAGE(B203:Tabla2[[#This Row],[Positivos]])</f>
        <v>4248.4285714285716</v>
      </c>
      <c r="D209" s="2">
        <f>Tabla2[[#This Row],[media 7 dias]]-C208</f>
        <v>-42.428571428571558</v>
      </c>
      <c r="E209" s="2">
        <f>AVERAGE(B196:Tabla2[[#This Row],[Positivos]])</f>
        <v>3966</v>
      </c>
      <c r="F209" s="2">
        <f>Tabla2[[#This Row],[Media 14 días]]-E208</f>
        <v>6.6428571428573377</v>
      </c>
      <c r="G209" s="3">
        <f>AVERAGE(Tabla2[Positivos])</f>
        <v>1596.6749521988527</v>
      </c>
      <c r="H209" s="3" t="e">
        <f t="array" aca="1" ref="H209" ca="1">IF(Tabla2[[#This Row],[Fecha]]&lt;m_FechaObjetivo,NA(),m_UltimoDato14Dias)</f>
        <v>#N/A</v>
      </c>
      <c r="I209" t="str">
        <f>TEXT(Tabla2[[#This Row],[Fecha]],"DDDD")</f>
        <v>sábado</v>
      </c>
      <c r="J209" s="2">
        <f>SUM(Tabla2[[#Headers],[Positivos]]:Tabla2[[#This Row],[Positivos]])</f>
        <v>246247</v>
      </c>
      <c r="K209" s="4">
        <f>Tabla2[[#This Row],[Media 14 días]]/E208</f>
        <v>1.0016777615413759</v>
      </c>
    </row>
    <row r="210" spans="1:11" x14ac:dyDescent="0.25">
      <c r="A210" s="1">
        <v>44094</v>
      </c>
      <c r="B210" s="2">
        <v>1094</v>
      </c>
      <c r="C210" s="2">
        <f>AVERAGE(B204:Tabla2[[#This Row],[Positivos]])</f>
        <v>4196.5714285714284</v>
      </c>
      <c r="D210" s="2">
        <f>Tabla2[[#This Row],[media 7 dias]]-C209</f>
        <v>-51.857142857143117</v>
      </c>
      <c r="E210" s="2">
        <f>AVERAGE(B197:Tabla2[[#This Row],[Positivos]])</f>
        <v>3967.5</v>
      </c>
      <c r="F210" s="2">
        <f>Tabla2[[#This Row],[Media 14 días]]-E209</f>
        <v>1.5</v>
      </c>
      <c r="G210" s="3">
        <f>AVERAGE(Tabla2[Positivos])</f>
        <v>1596.6749521988527</v>
      </c>
      <c r="H210" s="3" t="e">
        <f t="array" aca="1" ref="H210" ca="1">IF(Tabla2[[#This Row],[Fecha]]&lt;m_FechaObjetivo,NA(),m_UltimoDato14Dias)</f>
        <v>#N/A</v>
      </c>
      <c r="I210" t="str">
        <f>TEXT(Tabla2[[#This Row],[Fecha]],"DDDD")</f>
        <v>domingo</v>
      </c>
      <c r="J210" s="2">
        <f>SUM(Tabla2[[#Headers],[Positivos]]:Tabla2[[#This Row],[Positivos]])</f>
        <v>247341</v>
      </c>
      <c r="K210" s="4">
        <f>Tabla2[[#This Row],[Media 14 días]]/E209</f>
        <v>1.0003782148260212</v>
      </c>
    </row>
    <row r="211" spans="1:11" x14ac:dyDescent="0.25">
      <c r="A211" s="1">
        <v>44095</v>
      </c>
      <c r="B211" s="2">
        <v>2273</v>
      </c>
      <c r="C211" s="2">
        <f>AVERAGE(B205:Tabla2[[#This Row],[Positivos]])</f>
        <v>4182.1428571428569</v>
      </c>
      <c r="D211" s="2">
        <f>Tabla2[[#This Row],[media 7 dias]]-C210</f>
        <v>-14.428571428571558</v>
      </c>
      <c r="E211" s="2">
        <f>AVERAGE(B198:Tabla2[[#This Row],[Positivos]])</f>
        <v>3994.6428571428573</v>
      </c>
      <c r="F211" s="2">
        <f>Tabla2[[#This Row],[Media 14 días]]-E210</f>
        <v>27.142857142857338</v>
      </c>
      <c r="G211" s="3">
        <f>AVERAGE(Tabla2[Positivos])</f>
        <v>1596.6749521988527</v>
      </c>
      <c r="H211" s="3" t="e">
        <f t="array" aca="1" ref="H211" ca="1">IF(Tabla2[[#This Row],[Fecha]]&lt;m_FechaObjetivo,NA(),m_UltimoDato14Dias)</f>
        <v>#N/A</v>
      </c>
      <c r="I211" t="str">
        <f>TEXT(Tabla2[[#This Row],[Fecha]],"DDDD")</f>
        <v>lunes</v>
      </c>
      <c r="J211" s="2">
        <f>SUM(Tabla2[[#Headers],[Positivos]]:Tabla2[[#This Row],[Positivos]])</f>
        <v>249614</v>
      </c>
      <c r="K211" s="4">
        <f>Tabla2[[#This Row],[Media 14 días]]/E210</f>
        <v>1.0068412998469709</v>
      </c>
    </row>
    <row r="212" spans="1:11" x14ac:dyDescent="0.25">
      <c r="A212" s="1">
        <v>44096</v>
      </c>
      <c r="B212" s="2">
        <v>5154</v>
      </c>
      <c r="C212" s="2">
        <f>AVERAGE(B206:Tabla2[[#This Row],[Positivos]])</f>
        <v>4061</v>
      </c>
      <c r="D212" s="2">
        <f>Tabla2[[#This Row],[media 7 dias]]-C211</f>
        <v>-121.14285714285688</v>
      </c>
      <c r="E212" s="2">
        <f>AVERAGE(B199:Tabla2[[#This Row],[Positivos]])</f>
        <v>4010.3571428571427</v>
      </c>
      <c r="F212" s="2">
        <f>Tabla2[[#This Row],[Media 14 días]]-E211</f>
        <v>15.714285714285325</v>
      </c>
      <c r="G212" s="3">
        <f>AVERAGE(Tabla2[Positivos])</f>
        <v>1596.6749521988527</v>
      </c>
      <c r="H212" s="3" t="e">
        <f t="array" aca="1" ref="H212" ca="1">IF(Tabla2[[#This Row],[Fecha]]&lt;m_FechaObjetivo,NA(),m_UltimoDato14Dias)</f>
        <v>#N/A</v>
      </c>
      <c r="I212" t="str">
        <f>TEXT(Tabla2[[#This Row],[Fecha]],"DDDD")</f>
        <v>martes</v>
      </c>
      <c r="J212" s="2">
        <f>SUM(Tabla2[[#Headers],[Positivos]]:Tabla2[[#This Row],[Positivos]])</f>
        <v>254768</v>
      </c>
      <c r="K212" s="4">
        <f>Tabla2[[#This Row],[Media 14 días]]/E211</f>
        <v>1.0039338399642377</v>
      </c>
    </row>
    <row r="213" spans="1:11" x14ac:dyDescent="0.25">
      <c r="A213" s="1">
        <v>44097</v>
      </c>
      <c r="B213" s="2">
        <v>4729</v>
      </c>
      <c r="C213" s="2">
        <f>AVERAGE(B207:Tabla2[[#This Row],[Positivos]])</f>
        <v>3945.7142857142858</v>
      </c>
      <c r="D213" s="2">
        <f>Tabla2[[#This Row],[media 7 dias]]-C212</f>
        <v>-115.28571428571422</v>
      </c>
      <c r="E213" s="2">
        <f>AVERAGE(B200:Tabla2[[#This Row],[Positivos]])</f>
        <v>3997.5714285714284</v>
      </c>
      <c r="F213" s="2">
        <f>Tabla2[[#This Row],[Media 14 días]]-E212</f>
        <v>-12.785714285714221</v>
      </c>
      <c r="G213" s="3">
        <f>AVERAGE(Tabla2[Positivos])</f>
        <v>1596.6749521988527</v>
      </c>
      <c r="H213" s="3" t="e">
        <f t="array" aca="1" ref="H213" ca="1">IF(Tabla2[[#This Row],[Fecha]]&lt;m_FechaObjetivo,NA(),m_UltimoDato14Dias)</f>
        <v>#N/A</v>
      </c>
      <c r="I213" t="str">
        <f>TEXT(Tabla2[[#This Row],[Fecha]],"DDDD")</f>
        <v>miércoles</v>
      </c>
      <c r="J213" s="2">
        <f>SUM(Tabla2[[#Headers],[Positivos]]:Tabla2[[#This Row],[Positivos]])</f>
        <v>259497</v>
      </c>
      <c r="K213" s="4">
        <f>Tabla2[[#This Row],[Media 14 días]]/E212</f>
        <v>0.99681182652061628</v>
      </c>
    </row>
    <row r="214" spans="1:11" x14ac:dyDescent="0.25">
      <c r="A214" s="1">
        <v>44098</v>
      </c>
      <c r="B214" s="2">
        <v>4393</v>
      </c>
      <c r="C214" s="2">
        <f>AVERAGE(B208:Tabla2[[#This Row],[Positivos]])</f>
        <v>3805.8571428571427</v>
      </c>
      <c r="D214" s="2">
        <f>Tabla2[[#This Row],[media 7 dias]]-C213</f>
        <v>-139.85714285714312</v>
      </c>
      <c r="E214" s="2">
        <f>AVERAGE(B201:Tabla2[[#This Row],[Positivos]])</f>
        <v>3979.1428571428573</v>
      </c>
      <c r="F214" s="2">
        <f>Tabla2[[#This Row],[Media 14 días]]-E213</f>
        <v>-18.428571428571104</v>
      </c>
      <c r="G214" s="3">
        <f>AVERAGE(Tabla2[Positivos])</f>
        <v>1596.6749521988527</v>
      </c>
      <c r="H214" s="3" t="e">
        <f t="array" aca="1" ref="H214" ca="1">IF(Tabla2[[#This Row],[Fecha]]&lt;m_FechaObjetivo,NA(),m_UltimoDato14Dias)</f>
        <v>#N/A</v>
      </c>
      <c r="I214" t="str">
        <f>TEXT(Tabla2[[#This Row],[Fecha]],"DDDD")</f>
        <v>jueves</v>
      </c>
      <c r="J214" s="2">
        <f>SUM(Tabla2[[#Headers],[Positivos]]:Tabla2[[#This Row],[Positivos]])</f>
        <v>263890</v>
      </c>
      <c r="K214" s="4">
        <f>Tabla2[[#This Row],[Media 14 días]]/E213</f>
        <v>0.99539005824965165</v>
      </c>
    </row>
    <row r="215" spans="1:11" x14ac:dyDescent="0.25">
      <c r="A215" s="1">
        <v>44099</v>
      </c>
      <c r="B215" s="2">
        <v>5412</v>
      </c>
      <c r="C215" s="2">
        <f>AVERAGE(B209:Tabla2[[#This Row],[Positivos]])</f>
        <v>3546.1428571428573</v>
      </c>
      <c r="D215" s="2">
        <f>Tabla2[[#This Row],[media 7 dias]]-C214</f>
        <v>-259.71428571428532</v>
      </c>
      <c r="E215" s="2">
        <f>AVERAGE(B202:Tabla2[[#This Row],[Positivos]])</f>
        <v>3918.5</v>
      </c>
      <c r="F215" s="2">
        <f>Tabla2[[#This Row],[Media 14 días]]-E214</f>
        <v>-60.642857142857338</v>
      </c>
      <c r="G215" s="3">
        <f>AVERAGE(Tabla2[Positivos])</f>
        <v>1596.6749521988527</v>
      </c>
      <c r="H215" s="3" t="e">
        <f t="array" aca="1" ref="H215" ca="1">IF(Tabla2[[#This Row],[Fecha]]&lt;m_FechaObjetivo,NA(),m_UltimoDato14Dias)</f>
        <v>#N/A</v>
      </c>
      <c r="I215" t="str">
        <f>TEXT(Tabla2[[#This Row],[Fecha]],"DDDD")</f>
        <v>viernes</v>
      </c>
      <c r="J215" s="2">
        <f>SUM(Tabla2[[#Headers],[Positivos]]:Tabla2[[#This Row],[Positivos]])</f>
        <v>269302</v>
      </c>
      <c r="K215" s="4">
        <f>Tabla2[[#This Row],[Media 14 días]]/E214</f>
        <v>0.98475981905650889</v>
      </c>
    </row>
    <row r="216" spans="1:11" x14ac:dyDescent="0.25">
      <c r="A216" s="1">
        <v>44100</v>
      </c>
      <c r="B216" s="2">
        <v>1424</v>
      </c>
      <c r="C216" s="2">
        <f>AVERAGE(B210:Tabla2[[#This Row],[Positivos]])</f>
        <v>3497</v>
      </c>
      <c r="D216" s="2">
        <f>Tabla2[[#This Row],[media 7 dias]]-C215</f>
        <v>-49.142857142857338</v>
      </c>
      <c r="E216" s="2">
        <f>AVERAGE(B203:Tabla2[[#This Row],[Positivos]])</f>
        <v>3872.7142857142858</v>
      </c>
      <c r="F216" s="2">
        <f>Tabla2[[#This Row],[Media 14 días]]-E215</f>
        <v>-45.785714285714221</v>
      </c>
      <c r="G216" s="3">
        <f>AVERAGE(Tabla2[Positivos])</f>
        <v>1596.6749521988527</v>
      </c>
      <c r="H216" s="3" t="e">
        <f t="array" aca="1" ref="H216" ca="1">IF(Tabla2[[#This Row],[Fecha]]&lt;m_FechaObjetivo,NA(),m_UltimoDato14Dias)</f>
        <v>#N/A</v>
      </c>
      <c r="I216" t="str">
        <f>TEXT(Tabla2[[#This Row],[Fecha]],"DDDD")</f>
        <v>sábado</v>
      </c>
      <c r="J216" s="2">
        <f>SUM(Tabla2[[#Headers],[Positivos]]:Tabla2[[#This Row],[Positivos]])</f>
        <v>270726</v>
      </c>
      <c r="K216" s="4">
        <f>Tabla2[[#This Row],[Media 14 días]]/E215</f>
        <v>0.988315499735686</v>
      </c>
    </row>
    <row r="217" spans="1:11" x14ac:dyDescent="0.25">
      <c r="A217" s="1">
        <v>44101</v>
      </c>
      <c r="B217" s="2">
        <v>904</v>
      </c>
      <c r="C217" s="2">
        <f>AVERAGE(B211:Tabla2[[#This Row],[Positivos]])</f>
        <v>3469.8571428571427</v>
      </c>
      <c r="D217" s="2">
        <f>Tabla2[[#This Row],[media 7 dias]]-C216</f>
        <v>-27.142857142857338</v>
      </c>
      <c r="E217" s="2">
        <f>AVERAGE(B204:Tabla2[[#This Row],[Positivos]])</f>
        <v>3833.2142857142858</v>
      </c>
      <c r="F217" s="2">
        <f>Tabla2[[#This Row],[Media 14 días]]-E216</f>
        <v>-39.5</v>
      </c>
      <c r="G217" s="3">
        <f>AVERAGE(Tabla2[Positivos])</f>
        <v>1596.6749521988527</v>
      </c>
      <c r="H217" s="3" t="e">
        <f t="array" aca="1" ref="H217" ca="1">IF(Tabla2[[#This Row],[Fecha]]&lt;m_FechaObjetivo,NA(),m_UltimoDato14Dias)</f>
        <v>#N/A</v>
      </c>
      <c r="I217" t="str">
        <f>TEXT(Tabla2[[#This Row],[Fecha]],"DDDD")</f>
        <v>domingo</v>
      </c>
      <c r="J217" s="2">
        <f>SUM(Tabla2[[#Headers],[Positivos]]:Tabla2[[#This Row],[Positivos]])</f>
        <v>271630</v>
      </c>
      <c r="K217" s="4">
        <f>Tabla2[[#This Row],[Media 14 días]]/E216</f>
        <v>0.98980043527979633</v>
      </c>
    </row>
    <row r="218" spans="1:11" x14ac:dyDescent="0.25">
      <c r="A218" s="1">
        <v>44102</v>
      </c>
      <c r="B218" s="2">
        <v>1796</v>
      </c>
      <c r="C218" s="2">
        <f>AVERAGE(B212:Tabla2[[#This Row],[Positivos]])</f>
        <v>3401.7142857142858</v>
      </c>
      <c r="D218" s="2">
        <f>Tabla2[[#This Row],[media 7 dias]]-C217</f>
        <v>-68.142857142856883</v>
      </c>
      <c r="E218" s="2">
        <f>AVERAGE(B205:Tabla2[[#This Row],[Positivos]])</f>
        <v>3791.9285714285716</v>
      </c>
      <c r="F218" s="2">
        <f>Tabla2[[#This Row],[Media 14 días]]-E217</f>
        <v>-41.285714285714221</v>
      </c>
      <c r="G218" s="3">
        <f>AVERAGE(Tabla2[Positivos])</f>
        <v>1596.6749521988527</v>
      </c>
      <c r="H218" s="3" t="e">
        <f t="array" aca="1" ref="H218" ca="1">IF(Tabla2[[#This Row],[Fecha]]&lt;m_FechaObjetivo,NA(),m_UltimoDato14Dias)</f>
        <v>#N/A</v>
      </c>
      <c r="I218" t="str">
        <f>TEXT(Tabla2[[#This Row],[Fecha]],"DDDD")</f>
        <v>lunes</v>
      </c>
      <c r="J218" s="2">
        <f>SUM(Tabla2[[#Headers],[Positivos]]:Tabla2[[#This Row],[Positivos]])</f>
        <v>273426</v>
      </c>
      <c r="K218" s="4">
        <f>Tabla2[[#This Row],[Media 14 días]]/E217</f>
        <v>0.98922947917637194</v>
      </c>
    </row>
    <row r="219" spans="1:11" x14ac:dyDescent="0.25">
      <c r="A219" s="1">
        <v>44103</v>
      </c>
      <c r="B219" s="2">
        <v>4219</v>
      </c>
      <c r="C219" s="2">
        <f>AVERAGE(B213:Tabla2[[#This Row],[Positivos]])</f>
        <v>3268.1428571428573</v>
      </c>
      <c r="D219" s="2">
        <f>Tabla2[[#This Row],[media 7 dias]]-C218</f>
        <v>-133.57142857142844</v>
      </c>
      <c r="E219" s="2">
        <f>AVERAGE(B206:Tabla2[[#This Row],[Positivos]])</f>
        <v>3664.5714285714284</v>
      </c>
      <c r="F219" s="2">
        <f>Tabla2[[#This Row],[Media 14 días]]-E218</f>
        <v>-127.35714285714312</v>
      </c>
      <c r="G219" s="3">
        <f>AVERAGE(Tabla2[Positivos])</f>
        <v>1596.6749521988527</v>
      </c>
      <c r="H219" s="3" t="e">
        <f t="array" aca="1" ref="H219" ca="1">IF(Tabla2[[#This Row],[Fecha]]&lt;m_FechaObjetivo,NA(),m_UltimoDato14Dias)</f>
        <v>#N/A</v>
      </c>
      <c r="I219" t="str">
        <f>TEXT(Tabla2[[#This Row],[Fecha]],"DDDD")</f>
        <v>martes</v>
      </c>
      <c r="J219" s="2">
        <f>SUM(Tabla2[[#Headers],[Positivos]]:Tabla2[[#This Row],[Positivos]])</f>
        <v>277645</v>
      </c>
      <c r="K219" s="4">
        <f>Tabla2[[#This Row],[Media 14 días]]/E218</f>
        <v>0.96641362292086563</v>
      </c>
    </row>
    <row r="220" spans="1:11" x14ac:dyDescent="0.25">
      <c r="A220" s="1">
        <v>44104</v>
      </c>
      <c r="B220" s="2">
        <v>3560</v>
      </c>
      <c r="C220" s="2">
        <f>AVERAGE(B214:Tabla2[[#This Row],[Positivos]])</f>
        <v>3101.1428571428573</v>
      </c>
      <c r="D220" s="2">
        <f>Tabla2[[#This Row],[media 7 dias]]-C219</f>
        <v>-167</v>
      </c>
      <c r="E220" s="2">
        <f>AVERAGE(B207:Tabla2[[#This Row],[Positivos]])</f>
        <v>3523.4285714285716</v>
      </c>
      <c r="F220" s="2">
        <f>Tabla2[[#This Row],[Media 14 días]]-E219</f>
        <v>-141.14285714285688</v>
      </c>
      <c r="G220" s="3">
        <f>AVERAGE(Tabla2[Positivos])</f>
        <v>1596.6749521988527</v>
      </c>
      <c r="H220" s="3" t="e">
        <f t="array" aca="1" ref="H220" ca="1">IF(Tabla2[[#This Row],[Fecha]]&lt;m_FechaObjetivo,NA(),m_UltimoDato14Dias)</f>
        <v>#N/A</v>
      </c>
      <c r="I220" t="str">
        <f>TEXT(Tabla2[[#This Row],[Fecha]],"DDDD")</f>
        <v>miércoles</v>
      </c>
      <c r="J220" s="2">
        <f>SUM(Tabla2[[#Headers],[Positivos]]:Tabla2[[#This Row],[Positivos]])</f>
        <v>281205</v>
      </c>
      <c r="K220" s="4">
        <f>Tabla2[[#This Row],[Media 14 días]]/E219</f>
        <v>0.9614844846405739</v>
      </c>
    </row>
    <row r="221" spans="1:11" x14ac:dyDescent="0.25">
      <c r="A221" s="1">
        <v>44105</v>
      </c>
      <c r="B221" s="2">
        <v>3075</v>
      </c>
      <c r="C221" s="2">
        <f>AVERAGE(B215:Tabla2[[#This Row],[Positivos]])</f>
        <v>2912.8571428571427</v>
      </c>
      <c r="D221" s="2">
        <f>Tabla2[[#This Row],[media 7 dias]]-C220</f>
        <v>-188.28571428571468</v>
      </c>
      <c r="E221" s="2">
        <f>AVERAGE(B208:Tabla2[[#This Row],[Positivos]])</f>
        <v>3359.3571428571427</v>
      </c>
      <c r="F221" s="2">
        <f>Tabla2[[#This Row],[Media 14 días]]-E220</f>
        <v>-164.0714285714289</v>
      </c>
      <c r="G221" s="3">
        <f>AVERAGE(Tabla2[Positivos])</f>
        <v>1596.6749521988527</v>
      </c>
      <c r="H221" s="3" t="e">
        <f t="array" aca="1" ref="H221" ca="1">IF(Tabla2[[#This Row],[Fecha]]&lt;m_FechaObjetivo,NA(),m_UltimoDato14Dias)</f>
        <v>#N/A</v>
      </c>
      <c r="I221" t="str">
        <f>TEXT(Tabla2[[#This Row],[Fecha]],"DDDD")</f>
        <v>jueves</v>
      </c>
      <c r="J221" s="2">
        <f>SUM(Tabla2[[#Headers],[Positivos]]:Tabla2[[#This Row],[Positivos]])</f>
        <v>284280</v>
      </c>
      <c r="K221" s="4">
        <f>Tabla2[[#This Row],[Media 14 días]]/E220</f>
        <v>0.95343415504378848</v>
      </c>
    </row>
    <row r="222" spans="1:11" x14ac:dyDescent="0.25">
      <c r="A222" s="1">
        <v>44106</v>
      </c>
      <c r="B222" s="2">
        <v>3788</v>
      </c>
      <c r="C222" s="2">
        <f>AVERAGE(B216:Tabla2[[#This Row],[Positivos]])</f>
        <v>2680.8571428571427</v>
      </c>
      <c r="D222" s="2">
        <f>Tabla2[[#This Row],[media 7 dias]]-C221</f>
        <v>-232</v>
      </c>
      <c r="E222" s="2">
        <f>AVERAGE(B209:Tabla2[[#This Row],[Positivos]])</f>
        <v>3113.5</v>
      </c>
      <c r="F222" s="2">
        <f>Tabla2[[#This Row],[Media 14 días]]-E221</f>
        <v>-245.85714285714266</v>
      </c>
      <c r="G222" s="3">
        <f>AVERAGE(Tabla2[Positivos])</f>
        <v>1596.6749521988527</v>
      </c>
      <c r="H222" s="3" t="e">
        <f t="array" aca="1" ref="H222" ca="1">IF(Tabla2[[#This Row],[Fecha]]&lt;m_FechaObjetivo,NA(),m_UltimoDato14Dias)</f>
        <v>#N/A</v>
      </c>
      <c r="I222" t="str">
        <f>TEXT(Tabla2[[#This Row],[Fecha]],"DDDD")</f>
        <v>viernes</v>
      </c>
      <c r="J222" s="2">
        <f>SUM(Tabla2[[#Headers],[Positivos]]:Tabla2[[#This Row],[Positivos]])</f>
        <v>288068</v>
      </c>
      <c r="K222" s="4">
        <f>Tabla2[[#This Row],[Media 14 días]]/E221</f>
        <v>0.92681422891284482</v>
      </c>
    </row>
    <row r="223" spans="1:11" x14ac:dyDescent="0.25">
      <c r="A223" s="1">
        <v>44107</v>
      </c>
      <c r="B223" s="2">
        <v>967</v>
      </c>
      <c r="C223" s="2">
        <f>AVERAGE(B217:Tabla2[[#This Row],[Positivos]])</f>
        <v>2615.5714285714284</v>
      </c>
      <c r="D223" s="2">
        <f>Tabla2[[#This Row],[media 7 dias]]-C222</f>
        <v>-65.285714285714221</v>
      </c>
      <c r="E223" s="2">
        <f>AVERAGE(B210:Tabla2[[#This Row],[Positivos]])</f>
        <v>3056.2857142857142</v>
      </c>
      <c r="F223" s="2">
        <f>Tabla2[[#This Row],[Media 14 días]]-E222</f>
        <v>-57.214285714285779</v>
      </c>
      <c r="G223" s="3">
        <f>AVERAGE(Tabla2[Positivos])</f>
        <v>1596.6749521988527</v>
      </c>
      <c r="H223" s="3" t="e">
        <f t="array" aca="1" ref="H223" ca="1">IF(Tabla2[[#This Row],[Fecha]]&lt;m_FechaObjetivo,NA(),m_UltimoDato14Dias)</f>
        <v>#N/A</v>
      </c>
      <c r="I223" t="str">
        <f>TEXT(Tabla2[[#This Row],[Fecha]],"DDDD")</f>
        <v>sábado</v>
      </c>
      <c r="J223" s="2">
        <f>SUM(Tabla2[[#Headers],[Positivos]]:Tabla2[[#This Row],[Positivos]])</f>
        <v>289035</v>
      </c>
      <c r="K223" s="4">
        <f>Tabla2[[#This Row],[Media 14 días]]/E222</f>
        <v>0.98162380417077699</v>
      </c>
    </row>
    <row r="224" spans="1:11" x14ac:dyDescent="0.25">
      <c r="A224" s="1">
        <v>44108</v>
      </c>
      <c r="B224" s="2">
        <v>463</v>
      </c>
      <c r="C224" s="2">
        <f>AVERAGE(B218:Tabla2[[#This Row],[Positivos]])</f>
        <v>2552.5714285714284</v>
      </c>
      <c r="D224" s="2">
        <f>Tabla2[[#This Row],[media 7 dias]]-C223</f>
        <v>-63</v>
      </c>
      <c r="E224" s="2">
        <f>AVERAGE(B211:Tabla2[[#This Row],[Positivos]])</f>
        <v>3011.2142857142858</v>
      </c>
      <c r="F224" s="2">
        <f>Tabla2[[#This Row],[Media 14 días]]-E223</f>
        <v>-45.071428571428442</v>
      </c>
      <c r="G224" s="3">
        <f>AVERAGE(Tabla2[Positivos])</f>
        <v>1596.6749521988527</v>
      </c>
      <c r="H224" s="3" t="e">
        <f t="array" aca="1" ref="H224" ca="1">IF(Tabla2[[#This Row],[Fecha]]&lt;m_FechaObjetivo,NA(),m_UltimoDato14Dias)</f>
        <v>#N/A</v>
      </c>
      <c r="I224" t="str">
        <f>TEXT(Tabla2[[#This Row],[Fecha]],"DDDD")</f>
        <v>domingo</v>
      </c>
      <c r="J224" s="2">
        <f>SUM(Tabla2[[#Headers],[Positivos]]:Tabla2[[#This Row],[Positivos]])</f>
        <v>289498</v>
      </c>
      <c r="K224" s="4">
        <f>Tabla2[[#This Row],[Media 14 días]]/E223</f>
        <v>0.98525287463774891</v>
      </c>
    </row>
    <row r="225" spans="1:11" x14ac:dyDescent="0.25">
      <c r="A225" s="1">
        <v>44109</v>
      </c>
      <c r="B225" s="2">
        <v>2183</v>
      </c>
      <c r="C225" s="2">
        <f>AVERAGE(B219:Tabla2[[#This Row],[Positivos]])</f>
        <v>2607.8571428571427</v>
      </c>
      <c r="D225" s="2">
        <f>Tabla2[[#This Row],[media 7 dias]]-C224</f>
        <v>55.285714285714221</v>
      </c>
      <c r="E225" s="2">
        <f>AVERAGE(B212:Tabla2[[#This Row],[Positivos]])</f>
        <v>3004.7857142857142</v>
      </c>
      <c r="F225" s="2">
        <f>Tabla2[[#This Row],[Media 14 días]]-E224</f>
        <v>-6.4285714285715585</v>
      </c>
      <c r="G225" s="3">
        <f>AVERAGE(Tabla2[Positivos])</f>
        <v>1596.6749521988527</v>
      </c>
      <c r="H225" s="3" t="e">
        <f t="array" aca="1" ref="H225" ca="1">IF(Tabla2[[#This Row],[Fecha]]&lt;m_FechaObjetivo,NA(),m_UltimoDato14Dias)</f>
        <v>#N/A</v>
      </c>
      <c r="I225" t="str">
        <f>TEXT(Tabla2[[#This Row],[Fecha]],"DDDD")</f>
        <v>lunes</v>
      </c>
      <c r="J225" s="2">
        <f>SUM(Tabla2[[#Headers],[Positivos]]:Tabla2[[#This Row],[Positivos]])</f>
        <v>291681</v>
      </c>
      <c r="K225" s="4">
        <f>Tabla2[[#This Row],[Media 14 días]]/E224</f>
        <v>0.99786512322983134</v>
      </c>
    </row>
    <row r="226" spans="1:11" x14ac:dyDescent="0.25">
      <c r="A226" s="1">
        <v>44110</v>
      </c>
      <c r="B226" s="2">
        <v>3177</v>
      </c>
      <c r="C226" s="2">
        <f>AVERAGE(B220:Tabla2[[#This Row],[Positivos]])</f>
        <v>2459</v>
      </c>
      <c r="D226" s="2">
        <f>Tabla2[[#This Row],[media 7 dias]]-C225</f>
        <v>-148.85714285714266</v>
      </c>
      <c r="E226" s="2">
        <f>AVERAGE(B213:Tabla2[[#This Row],[Positivos]])</f>
        <v>2863.5714285714284</v>
      </c>
      <c r="F226" s="2">
        <f>Tabla2[[#This Row],[Media 14 días]]-E225</f>
        <v>-141.21428571428578</v>
      </c>
      <c r="G226" s="3">
        <f>AVERAGE(Tabla2[Positivos])</f>
        <v>1596.6749521988527</v>
      </c>
      <c r="H226" s="3" t="e">
        <f t="array" aca="1" ref="H226" ca="1">IF(Tabla2[[#This Row],[Fecha]]&lt;m_FechaObjetivo,NA(),m_UltimoDato14Dias)</f>
        <v>#N/A</v>
      </c>
      <c r="I226" t="str">
        <f>TEXT(Tabla2[[#This Row],[Fecha]],"DDDD")</f>
        <v>martes</v>
      </c>
      <c r="J226" s="2">
        <f>SUM(Tabla2[[#Headers],[Positivos]]:Tabla2[[#This Row],[Positivos]])</f>
        <v>294858</v>
      </c>
      <c r="K226" s="4">
        <f>Tabla2[[#This Row],[Media 14 días]]/E225</f>
        <v>0.95300354196876413</v>
      </c>
    </row>
    <row r="227" spans="1:11" x14ac:dyDescent="0.25">
      <c r="A227" s="1">
        <v>44111</v>
      </c>
      <c r="B227" s="2">
        <v>2923</v>
      </c>
      <c r="C227" s="2">
        <f>AVERAGE(B221:Tabla2[[#This Row],[Positivos]])</f>
        <v>2368</v>
      </c>
      <c r="D227" s="2">
        <f>Tabla2[[#This Row],[media 7 dias]]-C226</f>
        <v>-91</v>
      </c>
      <c r="E227" s="2">
        <f>AVERAGE(B214:Tabla2[[#This Row],[Positivos]])</f>
        <v>2734.5714285714284</v>
      </c>
      <c r="F227" s="2">
        <f>Tabla2[[#This Row],[Media 14 días]]-E226</f>
        <v>-129</v>
      </c>
      <c r="G227" s="3">
        <f>AVERAGE(Tabla2[Positivos])</f>
        <v>1596.6749521988527</v>
      </c>
      <c r="H227" s="3" t="e">
        <f t="array" aca="1" ref="H227" ca="1">IF(Tabla2[[#This Row],[Fecha]]&lt;m_FechaObjetivo,NA(),m_UltimoDato14Dias)</f>
        <v>#N/A</v>
      </c>
      <c r="I227" t="str">
        <f>TEXT(Tabla2[[#This Row],[Fecha]],"DDDD")</f>
        <v>miércoles</v>
      </c>
      <c r="J227" s="2">
        <f>SUM(Tabla2[[#Headers],[Positivos]]:Tabla2[[#This Row],[Positivos]])</f>
        <v>297781</v>
      </c>
      <c r="K227" s="4">
        <f>Tabla2[[#This Row],[Media 14 días]]/E226</f>
        <v>0.9549513594412572</v>
      </c>
    </row>
    <row r="228" spans="1:11" x14ac:dyDescent="0.25">
      <c r="A228" s="1">
        <v>44112</v>
      </c>
      <c r="B228" s="2">
        <v>2802</v>
      </c>
      <c r="C228" s="2">
        <f>AVERAGE(B222:Tabla2[[#This Row],[Positivos]])</f>
        <v>2329</v>
      </c>
      <c r="D228" s="2">
        <f>Tabla2[[#This Row],[media 7 dias]]-C227</f>
        <v>-39</v>
      </c>
      <c r="E228" s="2">
        <f>AVERAGE(B215:Tabla2[[#This Row],[Positivos]])</f>
        <v>2620.9285714285716</v>
      </c>
      <c r="F228" s="2">
        <f>Tabla2[[#This Row],[Media 14 días]]-E227</f>
        <v>-113.64285714285688</v>
      </c>
      <c r="G228" s="3">
        <f>AVERAGE(Tabla2[Positivos])</f>
        <v>1596.6749521988527</v>
      </c>
      <c r="H228" s="3" t="e">
        <f t="array" aca="1" ref="H228" ca="1">IF(Tabla2[[#This Row],[Fecha]]&lt;m_FechaObjetivo,NA(),m_UltimoDato14Dias)</f>
        <v>#N/A</v>
      </c>
      <c r="I228" t="str">
        <f>TEXT(Tabla2[[#This Row],[Fecha]],"DDDD")</f>
        <v>jueves</v>
      </c>
      <c r="J228" s="2">
        <f>SUM(Tabla2[[#Headers],[Positivos]]:Tabla2[[#This Row],[Positivos]])</f>
        <v>300583</v>
      </c>
      <c r="K228" s="4">
        <f>Tabla2[[#This Row],[Media 14 días]]/E227</f>
        <v>0.95844216905234569</v>
      </c>
    </row>
    <row r="229" spans="1:11" x14ac:dyDescent="0.25">
      <c r="A229" s="1">
        <v>44113</v>
      </c>
      <c r="B229" s="2">
        <v>2981</v>
      </c>
      <c r="C229" s="2">
        <f>AVERAGE(B223:Tabla2[[#This Row],[Positivos]])</f>
        <v>2213.7142857142858</v>
      </c>
      <c r="D229" s="2">
        <f>Tabla2[[#This Row],[media 7 dias]]-C228</f>
        <v>-115.28571428571422</v>
      </c>
      <c r="E229" s="2">
        <f>AVERAGE(B216:Tabla2[[#This Row],[Positivos]])</f>
        <v>2447.2857142857142</v>
      </c>
      <c r="F229" s="2">
        <f>Tabla2[[#This Row],[Media 14 días]]-E228</f>
        <v>-173.64285714285734</v>
      </c>
      <c r="G229" s="3">
        <f>AVERAGE(Tabla2[Positivos])</f>
        <v>1596.6749521988527</v>
      </c>
      <c r="H229" s="3" t="e">
        <f t="array" aca="1" ref="H229" ca="1">IF(Tabla2[[#This Row],[Fecha]]&lt;m_FechaObjetivo,NA(),m_UltimoDato14Dias)</f>
        <v>#N/A</v>
      </c>
      <c r="I229" t="str">
        <f>TEXT(Tabla2[[#This Row],[Fecha]],"DDDD")</f>
        <v>viernes</v>
      </c>
      <c r="J229" s="2">
        <f>SUM(Tabla2[[#Headers],[Positivos]]:Tabla2[[#This Row],[Positivos]])</f>
        <v>303564</v>
      </c>
      <c r="K229" s="4">
        <f>Tabla2[[#This Row],[Media 14 días]]/E228</f>
        <v>0.93374758128253343</v>
      </c>
    </row>
    <row r="230" spans="1:11" x14ac:dyDescent="0.25">
      <c r="A230" s="1">
        <v>44114</v>
      </c>
      <c r="B230" s="2">
        <v>649</v>
      </c>
      <c r="C230" s="2">
        <f>AVERAGE(B224:Tabla2[[#This Row],[Positivos]])</f>
        <v>2168.2857142857142</v>
      </c>
      <c r="D230" s="2">
        <f>Tabla2[[#This Row],[media 7 dias]]-C229</f>
        <v>-45.428571428571558</v>
      </c>
      <c r="E230" s="2">
        <f>AVERAGE(B217:Tabla2[[#This Row],[Positivos]])</f>
        <v>2391.9285714285716</v>
      </c>
      <c r="F230" s="2">
        <f>Tabla2[[#This Row],[Media 14 días]]-E229</f>
        <v>-55.357142857142662</v>
      </c>
      <c r="G230" s="3">
        <f>AVERAGE(Tabla2[Positivos])</f>
        <v>1596.6749521988527</v>
      </c>
      <c r="H230" s="3" t="e">
        <f t="array" aca="1" ref="H230" ca="1">IF(Tabla2[[#This Row],[Fecha]]&lt;m_FechaObjetivo,NA(),m_UltimoDato14Dias)</f>
        <v>#N/A</v>
      </c>
      <c r="I230" t="str">
        <f>TEXT(Tabla2[[#This Row],[Fecha]],"DDDD")</f>
        <v>sábado</v>
      </c>
      <c r="J230" s="2">
        <f>SUM(Tabla2[[#Headers],[Positivos]]:Tabla2[[#This Row],[Positivos]])</f>
        <v>304213</v>
      </c>
      <c r="K230" s="4">
        <f>Tabla2[[#This Row],[Media 14 días]]/E229</f>
        <v>0.97738018796334136</v>
      </c>
    </row>
    <row r="231" spans="1:11" x14ac:dyDescent="0.25">
      <c r="A231" s="1">
        <v>44115</v>
      </c>
      <c r="B231" s="2">
        <v>555</v>
      </c>
      <c r="C231" s="2">
        <f>AVERAGE(B225:Tabla2[[#This Row],[Positivos]])</f>
        <v>2181.4285714285716</v>
      </c>
      <c r="D231" s="2">
        <f>Tabla2[[#This Row],[media 7 dias]]-C230</f>
        <v>13.142857142857338</v>
      </c>
      <c r="E231" s="2">
        <f>AVERAGE(B218:Tabla2[[#This Row],[Positivos]])</f>
        <v>2367</v>
      </c>
      <c r="F231" s="2">
        <f>Tabla2[[#This Row],[Media 14 días]]-E230</f>
        <v>-24.928571428571558</v>
      </c>
      <c r="G231" s="3">
        <f>AVERAGE(Tabla2[Positivos])</f>
        <v>1596.6749521988527</v>
      </c>
      <c r="H231" s="3" t="e">
        <f t="array" aca="1" ref="H231" ca="1">IF(Tabla2[[#This Row],[Fecha]]&lt;m_FechaObjetivo,NA(),m_UltimoDato14Dias)</f>
        <v>#N/A</v>
      </c>
      <c r="I231" t="str">
        <f>TEXT(Tabla2[[#This Row],[Fecha]],"DDDD")</f>
        <v>domingo</v>
      </c>
      <c r="J231" s="2">
        <f>SUM(Tabla2[[#Headers],[Positivos]]:Tabla2[[#This Row],[Positivos]])</f>
        <v>304768</v>
      </c>
      <c r="K231" s="4">
        <f>Tabla2[[#This Row],[Media 14 días]]/E230</f>
        <v>0.98957804521157455</v>
      </c>
    </row>
    <row r="232" spans="1:11" x14ac:dyDescent="0.25">
      <c r="A232" s="1">
        <v>44116</v>
      </c>
      <c r="B232" s="2">
        <v>542</v>
      </c>
      <c r="C232" s="2">
        <f>AVERAGE(B226:Tabla2[[#This Row],[Positivos]])</f>
        <v>1947</v>
      </c>
      <c r="D232" s="2">
        <f>Tabla2[[#This Row],[media 7 dias]]-C231</f>
        <v>-234.42857142857156</v>
      </c>
      <c r="E232" s="2">
        <f>AVERAGE(B219:Tabla2[[#This Row],[Positivos]])</f>
        <v>2277.4285714285716</v>
      </c>
      <c r="F232" s="2">
        <f>Tabla2[[#This Row],[Media 14 días]]-E231</f>
        <v>-89.571428571428442</v>
      </c>
      <c r="G232" s="3">
        <f>AVERAGE(Tabla2[Positivos])</f>
        <v>1596.6749521988527</v>
      </c>
      <c r="H232" s="3" t="e">
        <f t="array" aca="1" ref="H232" ca="1">IF(Tabla2[[#This Row],[Fecha]]&lt;m_FechaObjetivo,NA(),m_UltimoDato14Dias)</f>
        <v>#N/A</v>
      </c>
      <c r="I232" t="str">
        <f>TEXT(Tabla2[[#This Row],[Fecha]],"DDDD")</f>
        <v>lunes</v>
      </c>
      <c r="J232" s="2">
        <f>SUM(Tabla2[[#Headers],[Positivos]]:Tabla2[[#This Row],[Positivos]])</f>
        <v>305310</v>
      </c>
      <c r="K232" s="4">
        <f>Tabla2[[#This Row],[Media 14 días]]/E231</f>
        <v>0.96215824732935007</v>
      </c>
    </row>
    <row r="233" spans="1:11" x14ac:dyDescent="0.25">
      <c r="A233" s="1">
        <v>44117</v>
      </c>
      <c r="B233" s="2">
        <v>2687</v>
      </c>
      <c r="C233" s="2">
        <f>AVERAGE(B227:Tabla2[[#This Row],[Positivos]])</f>
        <v>1877</v>
      </c>
      <c r="D233" s="2">
        <f>Tabla2[[#This Row],[media 7 dias]]-C232</f>
        <v>-70</v>
      </c>
      <c r="E233" s="2">
        <f>AVERAGE(B220:Tabla2[[#This Row],[Positivos]])</f>
        <v>2168</v>
      </c>
      <c r="F233" s="2">
        <f>Tabla2[[#This Row],[Media 14 días]]-E232</f>
        <v>-109.42857142857156</v>
      </c>
      <c r="G233" s="3">
        <f>AVERAGE(Tabla2[Positivos])</f>
        <v>1596.6749521988527</v>
      </c>
      <c r="H233" s="3" t="e">
        <f t="array" aca="1" ref="H233" ca="1">IF(Tabla2[[#This Row],[Fecha]]&lt;m_FechaObjetivo,NA(),m_UltimoDato14Dias)</f>
        <v>#N/A</v>
      </c>
      <c r="I233" t="str">
        <f>TEXT(Tabla2[[#This Row],[Fecha]],"DDDD")</f>
        <v>martes</v>
      </c>
      <c r="J233" s="2">
        <f>SUM(Tabla2[[#Headers],[Positivos]]:Tabla2[[#This Row],[Positivos]])</f>
        <v>307997</v>
      </c>
      <c r="K233" s="4">
        <f>Tabla2[[#This Row],[Media 14 días]]/E232</f>
        <v>0.95195082172876677</v>
      </c>
    </row>
    <row r="234" spans="1:11" x14ac:dyDescent="0.25">
      <c r="A234" s="1">
        <v>44118</v>
      </c>
      <c r="B234" s="2">
        <v>2823</v>
      </c>
      <c r="C234" s="2">
        <f>AVERAGE(B228:Tabla2[[#This Row],[Positivos]])</f>
        <v>1862.7142857142858</v>
      </c>
      <c r="D234" s="2">
        <f>Tabla2[[#This Row],[media 7 dias]]-C233</f>
        <v>-14.285714285714221</v>
      </c>
      <c r="E234" s="2">
        <f>AVERAGE(B221:Tabla2[[#This Row],[Positivos]])</f>
        <v>2115.3571428571427</v>
      </c>
      <c r="F234" s="2">
        <f>Tabla2[[#This Row],[Media 14 días]]-E233</f>
        <v>-52.642857142857338</v>
      </c>
      <c r="G234" s="3">
        <f>AVERAGE(Tabla2[Positivos])</f>
        <v>1596.6749521988527</v>
      </c>
      <c r="H234" s="3" t="e">
        <f t="array" aca="1" ref="H234" ca="1">IF(Tabla2[[#This Row],[Fecha]]&lt;m_FechaObjetivo,NA(),m_UltimoDato14Dias)</f>
        <v>#N/A</v>
      </c>
      <c r="I234" t="str">
        <f>TEXT(Tabla2[[#This Row],[Fecha]],"DDDD")</f>
        <v>miércoles</v>
      </c>
      <c r="J234" s="2">
        <f>SUM(Tabla2[[#Headers],[Positivos]]:Tabla2[[#This Row],[Positivos]])</f>
        <v>310820</v>
      </c>
      <c r="K234" s="4">
        <f>Tabla2[[#This Row],[Media 14 días]]/E233</f>
        <v>0.97571823932525026</v>
      </c>
    </row>
    <row r="235" spans="1:11" x14ac:dyDescent="0.25">
      <c r="A235" s="1">
        <v>44119</v>
      </c>
      <c r="B235" s="2">
        <v>2590</v>
      </c>
      <c r="C235" s="2">
        <f>AVERAGE(B229:Tabla2[[#This Row],[Positivos]])</f>
        <v>1832.4285714285713</v>
      </c>
      <c r="D235" s="2">
        <f>Tabla2[[#This Row],[media 7 dias]]-C234</f>
        <v>-30.285714285714448</v>
      </c>
      <c r="E235" s="2">
        <f>AVERAGE(B222:Tabla2[[#This Row],[Positivos]])</f>
        <v>2080.7142857142858</v>
      </c>
      <c r="F235" s="2">
        <f>Tabla2[[#This Row],[Media 14 días]]-E234</f>
        <v>-34.642857142856883</v>
      </c>
      <c r="G235" s="3">
        <f>AVERAGE(Tabla2[Positivos])</f>
        <v>1596.6749521988527</v>
      </c>
      <c r="H235" s="3" t="e">
        <f t="array" aca="1" ref="H235" ca="1">IF(Tabla2[[#This Row],[Fecha]]&lt;m_FechaObjetivo,NA(),m_UltimoDato14Dias)</f>
        <v>#N/A</v>
      </c>
      <c r="I235" t="str">
        <f>TEXT(Tabla2[[#This Row],[Fecha]],"DDDD")</f>
        <v>jueves</v>
      </c>
      <c r="J235" s="2">
        <f>SUM(Tabla2[[#Headers],[Positivos]]:Tabla2[[#This Row],[Positivos]])</f>
        <v>313410</v>
      </c>
      <c r="K235" s="4">
        <f>Tabla2[[#This Row],[Media 14 días]]/E234</f>
        <v>0.98362316393719407</v>
      </c>
    </row>
    <row r="236" spans="1:11" x14ac:dyDescent="0.25">
      <c r="A236" s="1">
        <v>44120</v>
      </c>
      <c r="B236" s="2">
        <v>2794</v>
      </c>
      <c r="C236" s="2">
        <f>AVERAGE(B230:Tabla2[[#This Row],[Positivos]])</f>
        <v>1805.7142857142858</v>
      </c>
      <c r="D236" s="2">
        <f>Tabla2[[#This Row],[media 7 dias]]-C235</f>
        <v>-26.714285714285552</v>
      </c>
      <c r="E236" s="2">
        <f>AVERAGE(B223:Tabla2[[#This Row],[Positivos]])</f>
        <v>2009.7142857142858</v>
      </c>
      <c r="F236" s="2">
        <f>Tabla2[[#This Row],[Media 14 días]]-E235</f>
        <v>-71</v>
      </c>
      <c r="G236" s="3">
        <f>AVERAGE(Tabla2[Positivos])</f>
        <v>1596.6749521988527</v>
      </c>
      <c r="H236" s="3" t="e">
        <f t="array" aca="1" ref="H236" ca="1">IF(Tabla2[[#This Row],[Fecha]]&lt;m_FechaObjetivo,NA(),m_UltimoDato14Dias)</f>
        <v>#N/A</v>
      </c>
      <c r="I236" t="str">
        <f>TEXT(Tabla2[[#This Row],[Fecha]],"DDDD")</f>
        <v>viernes</v>
      </c>
      <c r="J236" s="2">
        <f>SUM(Tabla2[[#Headers],[Positivos]]:Tabla2[[#This Row],[Positivos]])</f>
        <v>316204</v>
      </c>
      <c r="K236" s="4">
        <f>Tabla2[[#This Row],[Media 14 días]]/E235</f>
        <v>0.96587710264332305</v>
      </c>
    </row>
    <row r="237" spans="1:11" x14ac:dyDescent="0.25">
      <c r="A237" s="1">
        <v>44121</v>
      </c>
      <c r="B237" s="2">
        <v>670</v>
      </c>
      <c r="C237" s="2">
        <f>AVERAGE(B231:Tabla2[[#This Row],[Positivos]])</f>
        <v>1808.7142857142858</v>
      </c>
      <c r="D237" s="2">
        <f>Tabla2[[#This Row],[media 7 dias]]-C236</f>
        <v>3</v>
      </c>
      <c r="E237" s="2">
        <f>AVERAGE(B224:Tabla2[[#This Row],[Positivos]])</f>
        <v>1988.5</v>
      </c>
      <c r="F237" s="2">
        <f>Tabla2[[#This Row],[Media 14 días]]-E236</f>
        <v>-21.214285714285779</v>
      </c>
      <c r="G237" s="3">
        <f>AVERAGE(Tabla2[Positivos])</f>
        <v>1596.6749521988527</v>
      </c>
      <c r="H237" s="3" t="e">
        <f t="array" aca="1" ref="H237" ca="1">IF(Tabla2[[#This Row],[Fecha]]&lt;m_FechaObjetivo,NA(),m_UltimoDato14Dias)</f>
        <v>#N/A</v>
      </c>
      <c r="I237" t="str">
        <f>TEXT(Tabla2[[#This Row],[Fecha]],"DDDD")</f>
        <v>sábado</v>
      </c>
      <c r="J237" s="2">
        <f>SUM(Tabla2[[#Headers],[Positivos]]:Tabla2[[#This Row],[Positivos]])</f>
        <v>316874</v>
      </c>
      <c r="K237" s="4">
        <f>Tabla2[[#This Row],[Media 14 días]]/E236</f>
        <v>0.98944412851862384</v>
      </c>
    </row>
    <row r="238" spans="1:11" x14ac:dyDescent="0.25">
      <c r="A238" s="1">
        <v>44122</v>
      </c>
      <c r="B238" s="2">
        <v>508</v>
      </c>
      <c r="C238" s="2">
        <f>AVERAGE(B232:Tabla2[[#This Row],[Positivos]])</f>
        <v>1802</v>
      </c>
      <c r="D238" s="2">
        <f>Tabla2[[#This Row],[media 7 dias]]-C237</f>
        <v>-6.7142857142857792</v>
      </c>
      <c r="E238" s="2">
        <f>AVERAGE(B225:Tabla2[[#This Row],[Positivos]])</f>
        <v>1991.7142857142858</v>
      </c>
      <c r="F238" s="2">
        <f>Tabla2[[#This Row],[Media 14 días]]-E237</f>
        <v>3.2142857142857792</v>
      </c>
      <c r="G238" s="3">
        <f>AVERAGE(Tabla2[Positivos])</f>
        <v>1596.6749521988527</v>
      </c>
      <c r="H238" s="3" t="e">
        <f t="array" aca="1" ref="H238" ca="1">IF(Tabla2[[#This Row],[Fecha]]&lt;m_FechaObjetivo,NA(),m_UltimoDato14Dias)</f>
        <v>#N/A</v>
      </c>
      <c r="I238" t="str">
        <f>TEXT(Tabla2[[#This Row],[Fecha]],"DDDD")</f>
        <v>domingo</v>
      </c>
      <c r="J238" s="2">
        <f>SUM(Tabla2[[#Headers],[Positivos]]:Tabla2[[#This Row],[Positivos]])</f>
        <v>317382</v>
      </c>
      <c r="K238" s="4">
        <f>Tabla2[[#This Row],[Media 14 días]]/E237</f>
        <v>1.001616437372032</v>
      </c>
    </row>
    <row r="239" spans="1:11" x14ac:dyDescent="0.25">
      <c r="A239" s="1">
        <v>44123</v>
      </c>
      <c r="B239" s="2">
        <v>2339</v>
      </c>
      <c r="C239" s="2">
        <f>AVERAGE(B233:Tabla2[[#This Row],[Positivos]])</f>
        <v>2058.7142857142858</v>
      </c>
      <c r="D239" s="2">
        <f>Tabla2[[#This Row],[media 7 dias]]-C238</f>
        <v>256.71428571428578</v>
      </c>
      <c r="E239" s="2">
        <f>AVERAGE(B226:Tabla2[[#This Row],[Positivos]])</f>
        <v>2002.8571428571429</v>
      </c>
      <c r="F239" s="2">
        <f>Tabla2[[#This Row],[Media 14 días]]-E238</f>
        <v>11.14285714285711</v>
      </c>
      <c r="G239" s="3">
        <f>AVERAGE(Tabla2[Positivos])</f>
        <v>1596.6749521988527</v>
      </c>
      <c r="H239" s="3" t="e">
        <f t="array" aca="1" ref="H239" ca="1">IF(Tabla2[[#This Row],[Fecha]]&lt;m_FechaObjetivo,NA(),m_UltimoDato14Dias)</f>
        <v>#N/A</v>
      </c>
      <c r="I239" t="str">
        <f>TEXT(Tabla2[[#This Row],[Fecha]],"DDDD")</f>
        <v>lunes</v>
      </c>
      <c r="J239" s="2">
        <f>SUM(Tabla2[[#Headers],[Positivos]]:Tabla2[[#This Row],[Positivos]])</f>
        <v>319721</v>
      </c>
      <c r="K239" s="4">
        <f>Tabla2[[#This Row],[Media 14 días]]/E238</f>
        <v>1.0055946062257926</v>
      </c>
    </row>
    <row r="240" spans="1:11" x14ac:dyDescent="0.25">
      <c r="A240" s="1">
        <v>44124</v>
      </c>
      <c r="B240" s="2">
        <v>2637</v>
      </c>
      <c r="C240" s="2">
        <f>AVERAGE(B234:Tabla2[[#This Row],[Positivos]])</f>
        <v>2051.5714285714284</v>
      </c>
      <c r="D240" s="2">
        <f>Tabla2[[#This Row],[media 7 dias]]-C239</f>
        <v>-7.1428571428573377</v>
      </c>
      <c r="E240" s="2">
        <f>AVERAGE(B227:Tabla2[[#This Row],[Positivos]])</f>
        <v>1964.2857142857142</v>
      </c>
      <c r="F240" s="2">
        <f>Tabla2[[#This Row],[Media 14 días]]-E239</f>
        <v>-38.571428571428669</v>
      </c>
      <c r="G240" s="3">
        <f>AVERAGE(Tabla2[Positivos])</f>
        <v>1596.6749521988527</v>
      </c>
      <c r="H240" s="3" t="e">
        <f t="array" aca="1" ref="H240" ca="1">IF(Tabla2[[#This Row],[Fecha]]&lt;m_FechaObjetivo,NA(),m_UltimoDato14Dias)</f>
        <v>#N/A</v>
      </c>
      <c r="I240" t="str">
        <f>TEXT(Tabla2[[#This Row],[Fecha]],"DDDD")</f>
        <v>martes</v>
      </c>
      <c r="J240" s="2">
        <f>SUM(Tabla2[[#Headers],[Positivos]]:Tabla2[[#This Row],[Positivos]])</f>
        <v>322358</v>
      </c>
      <c r="K240" s="4">
        <f>Tabla2[[#This Row],[Media 14 días]]/E239</f>
        <v>0.98074179743223966</v>
      </c>
    </row>
    <row r="241" spans="1:11" x14ac:dyDescent="0.25">
      <c r="A241" s="1">
        <v>44125</v>
      </c>
      <c r="B241" s="2">
        <v>2459</v>
      </c>
      <c r="C241" s="2">
        <f>AVERAGE(B235:Tabla2[[#This Row],[Positivos]])</f>
        <v>1999.5714285714287</v>
      </c>
      <c r="D241" s="2">
        <f>Tabla2[[#This Row],[media 7 dias]]-C240</f>
        <v>-51.999999999999773</v>
      </c>
      <c r="E241" s="2">
        <f>AVERAGE(B228:Tabla2[[#This Row],[Positivos]])</f>
        <v>1931.1428571428571</v>
      </c>
      <c r="F241" s="2">
        <f>Tabla2[[#This Row],[Media 14 días]]-E240</f>
        <v>-33.14285714285711</v>
      </c>
      <c r="G241" s="3">
        <f>AVERAGE(Tabla2[Positivos])</f>
        <v>1596.6749521988527</v>
      </c>
      <c r="H241" s="3" t="e">
        <f t="array" aca="1" ref="H241" ca="1">IF(Tabla2[[#This Row],[Fecha]]&lt;m_FechaObjetivo,NA(),m_UltimoDato14Dias)</f>
        <v>#N/A</v>
      </c>
      <c r="I241" t="str">
        <f>TEXT(Tabla2[[#This Row],[Fecha]],"DDDD")</f>
        <v>miércoles</v>
      </c>
      <c r="J241" s="2">
        <f>SUM(Tabla2[[#Headers],[Positivos]]:Tabla2[[#This Row],[Positivos]])</f>
        <v>324817</v>
      </c>
      <c r="K241" s="4">
        <f>Tabla2[[#This Row],[Media 14 días]]/E240</f>
        <v>0.98312727272727274</v>
      </c>
    </row>
    <row r="242" spans="1:11" x14ac:dyDescent="0.25">
      <c r="A242" s="1">
        <v>44126</v>
      </c>
      <c r="B242" s="2">
        <v>2265</v>
      </c>
      <c r="C242" s="2">
        <f>AVERAGE(B236:Tabla2[[#This Row],[Positivos]])</f>
        <v>1953.1428571428571</v>
      </c>
      <c r="D242" s="2">
        <f>Tabla2[[#This Row],[media 7 dias]]-C241</f>
        <v>-46.428571428571558</v>
      </c>
      <c r="E242" s="2">
        <f>AVERAGE(B229:Tabla2[[#This Row],[Positivos]])</f>
        <v>1892.7857142857142</v>
      </c>
      <c r="F242" s="2">
        <f>Tabla2[[#This Row],[Media 14 días]]-E241</f>
        <v>-38.35714285714289</v>
      </c>
      <c r="G242" s="3">
        <f>AVERAGE(Tabla2[Positivos])</f>
        <v>1596.6749521988527</v>
      </c>
      <c r="H242" s="3" t="e">
        <f t="array" aca="1" ref="H242" ca="1">IF(Tabla2[[#This Row],[Fecha]]&lt;m_FechaObjetivo,NA(),m_UltimoDato14Dias)</f>
        <v>#N/A</v>
      </c>
      <c r="I242" t="str">
        <f>TEXT(Tabla2[[#This Row],[Fecha]],"DDDD")</f>
        <v>jueves</v>
      </c>
      <c r="J242" s="2">
        <f>SUM(Tabla2[[#Headers],[Positivos]]:Tabla2[[#This Row],[Positivos]])</f>
        <v>327082</v>
      </c>
      <c r="K242" s="4">
        <f>Tabla2[[#This Row],[Media 14 días]]/E241</f>
        <v>0.98013759431868619</v>
      </c>
    </row>
    <row r="243" spans="1:11" x14ac:dyDescent="0.25">
      <c r="A243" s="1">
        <v>44127</v>
      </c>
      <c r="B243" s="2">
        <v>2472</v>
      </c>
      <c r="C243" s="2">
        <f>AVERAGE(B237:Tabla2[[#This Row],[Positivos]])</f>
        <v>1907.1428571428571</v>
      </c>
      <c r="D243" s="2">
        <f>Tabla2[[#This Row],[media 7 dias]]-C242</f>
        <v>-46</v>
      </c>
      <c r="E243" s="2">
        <f>AVERAGE(B230:Tabla2[[#This Row],[Positivos]])</f>
        <v>1856.4285714285713</v>
      </c>
      <c r="F243" s="2">
        <f>Tabla2[[#This Row],[Media 14 días]]-E242</f>
        <v>-36.35714285714289</v>
      </c>
      <c r="G243" s="3">
        <f>AVERAGE(Tabla2[Positivos])</f>
        <v>1596.6749521988527</v>
      </c>
      <c r="H243" s="3" t="e">
        <f t="array" aca="1" ref="H243" ca="1">IF(Tabla2[[#This Row],[Fecha]]&lt;m_FechaObjetivo,NA(),m_UltimoDato14Dias)</f>
        <v>#N/A</v>
      </c>
      <c r="I243" t="str">
        <f>TEXT(Tabla2[[#This Row],[Fecha]],"DDDD")</f>
        <v>viernes</v>
      </c>
      <c r="J243" s="2">
        <f>SUM(Tabla2[[#Headers],[Positivos]]:Tabla2[[#This Row],[Positivos]])</f>
        <v>329554</v>
      </c>
      <c r="K243" s="4">
        <f>Tabla2[[#This Row],[Media 14 días]]/E242</f>
        <v>0.98079172798973546</v>
      </c>
    </row>
    <row r="244" spans="1:11" x14ac:dyDescent="0.25">
      <c r="A244" s="1">
        <v>44128</v>
      </c>
      <c r="B244" s="2">
        <v>586</v>
      </c>
      <c r="C244" s="2">
        <f>AVERAGE(B238:Tabla2[[#This Row],[Positivos]])</f>
        <v>1895.1428571428571</v>
      </c>
      <c r="D244" s="2">
        <f>Tabla2[[#This Row],[media 7 dias]]-C243</f>
        <v>-12</v>
      </c>
      <c r="E244" s="2">
        <f>AVERAGE(B231:Tabla2[[#This Row],[Positivos]])</f>
        <v>1851.9285714285713</v>
      </c>
      <c r="F244" s="2">
        <f>Tabla2[[#This Row],[Media 14 días]]-E243</f>
        <v>-4.5</v>
      </c>
      <c r="G244" s="3">
        <f>AVERAGE(Tabla2[Positivos])</f>
        <v>1596.6749521988527</v>
      </c>
      <c r="H244" s="3" t="e">
        <f t="array" aca="1" ref="H244" ca="1">IF(Tabla2[[#This Row],[Fecha]]&lt;m_FechaObjetivo,NA(),m_UltimoDato14Dias)</f>
        <v>#N/A</v>
      </c>
      <c r="I244" t="str">
        <f>TEXT(Tabla2[[#This Row],[Fecha]],"DDDD")</f>
        <v>sábado</v>
      </c>
      <c r="J244" s="2">
        <f>SUM(Tabla2[[#Headers],[Positivos]]:Tabla2[[#This Row],[Positivos]])</f>
        <v>330140</v>
      </c>
      <c r="K244" s="4">
        <f>Tabla2[[#This Row],[Media 14 días]]/E243</f>
        <v>0.99757599076567915</v>
      </c>
    </row>
    <row r="245" spans="1:11" x14ac:dyDescent="0.25">
      <c r="A245" s="1">
        <v>44129</v>
      </c>
      <c r="B245" s="2">
        <v>521</v>
      </c>
      <c r="C245" s="2">
        <f>AVERAGE(B239:Tabla2[[#This Row],[Positivos]])</f>
        <v>1897</v>
      </c>
      <c r="D245" s="2">
        <f>Tabla2[[#This Row],[media 7 dias]]-C244</f>
        <v>1.8571428571428896</v>
      </c>
      <c r="E245" s="2">
        <f>AVERAGE(B232:Tabla2[[#This Row],[Positivos]])</f>
        <v>1849.5</v>
      </c>
      <c r="F245" s="2">
        <f>Tabla2[[#This Row],[Media 14 días]]-E244</f>
        <v>-2.4285714285713311</v>
      </c>
      <c r="G245" s="3">
        <f>AVERAGE(Tabla2[Positivos])</f>
        <v>1596.6749521988527</v>
      </c>
      <c r="H245" s="3" t="e">
        <f t="array" aca="1" ref="H245" ca="1">IF(Tabla2[[#This Row],[Fecha]]&lt;m_FechaObjetivo,NA(),m_UltimoDato14Dias)</f>
        <v>#N/A</v>
      </c>
      <c r="I245" t="str">
        <f>TEXT(Tabla2[[#This Row],[Fecha]],"DDDD")</f>
        <v>domingo</v>
      </c>
      <c r="J245" s="2">
        <f>SUM(Tabla2[[#Headers],[Positivos]]:Tabla2[[#This Row],[Positivos]])</f>
        <v>330661</v>
      </c>
      <c r="K245" s="4">
        <f>Tabla2[[#This Row],[Media 14 días]]/E244</f>
        <v>0.99868862575693296</v>
      </c>
    </row>
    <row r="246" spans="1:11" x14ac:dyDescent="0.25">
      <c r="A246" s="1">
        <v>44130</v>
      </c>
      <c r="B246" s="2">
        <v>2106</v>
      </c>
      <c r="C246" s="2">
        <f>AVERAGE(B240:Tabla2[[#This Row],[Positivos]])</f>
        <v>1863.7142857142858</v>
      </c>
      <c r="D246" s="2">
        <f>Tabla2[[#This Row],[media 7 dias]]-C245</f>
        <v>-33.285714285714221</v>
      </c>
      <c r="E246" s="2">
        <f>AVERAGE(B233:Tabla2[[#This Row],[Positivos]])</f>
        <v>1961.2142857142858</v>
      </c>
      <c r="F246" s="2">
        <f>Tabla2[[#This Row],[Media 14 días]]-E245</f>
        <v>111.71428571428578</v>
      </c>
      <c r="G246" s="3">
        <f>AVERAGE(Tabla2[Positivos])</f>
        <v>1596.6749521988527</v>
      </c>
      <c r="H246" s="3" t="e">
        <f t="array" aca="1" ref="H246" ca="1">IF(Tabla2[[#This Row],[Fecha]]&lt;m_FechaObjetivo,NA(),m_UltimoDato14Dias)</f>
        <v>#N/A</v>
      </c>
      <c r="I246" t="str">
        <f>TEXT(Tabla2[[#This Row],[Fecha]],"DDDD")</f>
        <v>lunes</v>
      </c>
      <c r="J246" s="2">
        <f>SUM(Tabla2[[#Headers],[Positivos]]:Tabla2[[#This Row],[Positivos]])</f>
        <v>332767</v>
      </c>
      <c r="K246" s="4">
        <f>Tabla2[[#This Row],[Media 14 días]]/E245</f>
        <v>1.060402425365929</v>
      </c>
    </row>
    <row r="247" spans="1:11" x14ac:dyDescent="0.25">
      <c r="A247" s="1">
        <v>44131</v>
      </c>
      <c r="B247" s="2">
        <v>2251</v>
      </c>
      <c r="C247" s="2">
        <f>AVERAGE(B241:Tabla2[[#This Row],[Positivos]])</f>
        <v>1808.5714285714287</v>
      </c>
      <c r="D247" s="2">
        <f>Tabla2[[#This Row],[media 7 dias]]-C246</f>
        <v>-55.14285714285711</v>
      </c>
      <c r="E247" s="2">
        <f>AVERAGE(B234:Tabla2[[#This Row],[Positivos]])</f>
        <v>1930.0714285714287</v>
      </c>
      <c r="F247" s="2">
        <f>Tabla2[[#This Row],[Media 14 días]]-E246</f>
        <v>-31.14285714285711</v>
      </c>
      <c r="G247" s="3">
        <f>AVERAGE(Tabla2[Positivos])</f>
        <v>1596.6749521988527</v>
      </c>
      <c r="H247" s="3" t="e">
        <f t="array" aca="1" ref="H247" ca="1">IF(Tabla2[[#This Row],[Fecha]]&lt;m_FechaObjetivo,NA(),m_UltimoDato14Dias)</f>
        <v>#N/A</v>
      </c>
      <c r="I247" t="str">
        <f>TEXT(Tabla2[[#This Row],[Fecha]],"DDDD")</f>
        <v>martes</v>
      </c>
      <c r="J247" s="2">
        <f>SUM(Tabla2[[#Headers],[Positivos]]:Tabla2[[#This Row],[Positivos]])</f>
        <v>335018</v>
      </c>
      <c r="K247" s="4">
        <f>Tabla2[[#This Row],[Media 14 días]]/E246</f>
        <v>0.98412062497723718</v>
      </c>
    </row>
    <row r="248" spans="1:11" x14ac:dyDescent="0.25">
      <c r="A248" s="1">
        <v>44132</v>
      </c>
      <c r="B248" s="2">
        <v>2034</v>
      </c>
      <c r="C248" s="2">
        <f>AVERAGE(B242:Tabla2[[#This Row],[Positivos]])</f>
        <v>1747.8571428571429</v>
      </c>
      <c r="D248" s="2">
        <f>Tabla2[[#This Row],[media 7 dias]]-C247</f>
        <v>-60.714285714285779</v>
      </c>
      <c r="E248" s="2">
        <f>AVERAGE(B235:Tabla2[[#This Row],[Positivos]])</f>
        <v>1873.7142857142858</v>
      </c>
      <c r="F248" s="2">
        <f>Tabla2[[#This Row],[Media 14 días]]-E247</f>
        <v>-56.35714285714289</v>
      </c>
      <c r="G248" s="3">
        <f>AVERAGE(Tabla2[Positivos])</f>
        <v>1596.6749521988527</v>
      </c>
      <c r="H248" s="3" t="e">
        <f t="array" aca="1" ref="H248" ca="1">IF(Tabla2[[#This Row],[Fecha]]&lt;m_FechaObjetivo,NA(),m_UltimoDato14Dias)</f>
        <v>#N/A</v>
      </c>
      <c r="I248" t="str">
        <f>TEXT(Tabla2[[#This Row],[Fecha]],"DDDD")</f>
        <v>miércoles</v>
      </c>
      <c r="J248" s="2">
        <f>SUM(Tabla2[[#Headers],[Positivos]]:Tabla2[[#This Row],[Positivos]])</f>
        <v>337052</v>
      </c>
      <c r="K248" s="4">
        <f>Tabla2[[#This Row],[Media 14 días]]/E247</f>
        <v>0.97080048850893752</v>
      </c>
    </row>
    <row r="249" spans="1:11" x14ac:dyDescent="0.25">
      <c r="A249" s="1">
        <v>44133</v>
      </c>
      <c r="B249" s="2">
        <v>2052</v>
      </c>
      <c r="C249" s="2">
        <f>AVERAGE(B243:Tabla2[[#This Row],[Positivos]])</f>
        <v>1717.4285714285713</v>
      </c>
      <c r="D249" s="2">
        <f>Tabla2[[#This Row],[media 7 dias]]-C248</f>
        <v>-30.428571428571558</v>
      </c>
      <c r="E249" s="2">
        <f>AVERAGE(B236:Tabla2[[#This Row],[Positivos]])</f>
        <v>1835.2857142857142</v>
      </c>
      <c r="F249" s="2">
        <f>Tabla2[[#This Row],[Media 14 días]]-E248</f>
        <v>-38.428571428571558</v>
      </c>
      <c r="G249" s="3">
        <f>AVERAGE(Tabla2[Positivos])</f>
        <v>1596.6749521988527</v>
      </c>
      <c r="H249" s="3" t="e">
        <f t="array" aca="1" ref="H249" ca="1">IF(Tabla2[[#This Row],[Fecha]]&lt;m_FechaObjetivo,NA(),m_UltimoDato14Dias)</f>
        <v>#N/A</v>
      </c>
      <c r="I249" t="str">
        <f>TEXT(Tabla2[[#This Row],[Fecha]],"DDDD")</f>
        <v>jueves</v>
      </c>
      <c r="J249" s="2">
        <f>SUM(Tabla2[[#Headers],[Positivos]]:Tabla2[[#This Row],[Positivos]])</f>
        <v>339104</v>
      </c>
      <c r="K249" s="4">
        <f>Tabla2[[#This Row],[Media 14 días]]/E248</f>
        <v>0.97949069838365344</v>
      </c>
    </row>
    <row r="250" spans="1:11" x14ac:dyDescent="0.25">
      <c r="A250" s="1">
        <v>44134</v>
      </c>
      <c r="B250" s="2">
        <v>2224</v>
      </c>
      <c r="C250" s="2">
        <f>AVERAGE(B244:Tabla2[[#This Row],[Positivos]])</f>
        <v>1682</v>
      </c>
      <c r="D250" s="2">
        <f>Tabla2[[#This Row],[media 7 dias]]-C249</f>
        <v>-35.428571428571331</v>
      </c>
      <c r="E250" s="2">
        <f>AVERAGE(B237:Tabla2[[#This Row],[Positivos]])</f>
        <v>1794.5714285714287</v>
      </c>
      <c r="F250" s="2">
        <f>Tabla2[[#This Row],[Media 14 días]]-E249</f>
        <v>-40.714285714285552</v>
      </c>
      <c r="G250" s="3">
        <f>AVERAGE(Tabla2[Positivos])</f>
        <v>1596.6749521988527</v>
      </c>
      <c r="H250" s="3" t="e">
        <f t="array" aca="1" ref="H250" ca="1">IF(Tabla2[[#This Row],[Fecha]]&lt;m_FechaObjetivo,NA(),m_UltimoDato14Dias)</f>
        <v>#N/A</v>
      </c>
      <c r="I250" t="str">
        <f>TEXT(Tabla2[[#This Row],[Fecha]],"DDDD")</f>
        <v>viernes</v>
      </c>
      <c r="J250" s="2">
        <f>SUM(Tabla2[[#Headers],[Positivos]]:Tabla2[[#This Row],[Positivos]])</f>
        <v>341328</v>
      </c>
      <c r="K250" s="4">
        <f>Tabla2[[#This Row],[Media 14 días]]/E249</f>
        <v>0.97781583249007564</v>
      </c>
    </row>
    <row r="251" spans="1:11" x14ac:dyDescent="0.25">
      <c r="A251" s="1">
        <v>44135</v>
      </c>
      <c r="B251" s="2">
        <v>541</v>
      </c>
      <c r="C251" s="2">
        <f>AVERAGE(B245:Tabla2[[#This Row],[Positivos]])</f>
        <v>1675.5714285714287</v>
      </c>
      <c r="D251" s="2">
        <f>Tabla2[[#This Row],[media 7 dias]]-C250</f>
        <v>-6.4285714285713311</v>
      </c>
      <c r="E251" s="2">
        <f>AVERAGE(B238:Tabla2[[#This Row],[Positivos]])</f>
        <v>1785.3571428571429</v>
      </c>
      <c r="F251" s="2">
        <f>Tabla2[[#This Row],[Media 14 días]]-E250</f>
        <v>-9.2142857142857792</v>
      </c>
      <c r="G251" s="3">
        <f>AVERAGE(Tabla2[Positivos])</f>
        <v>1596.6749521988527</v>
      </c>
      <c r="H251" s="3" t="e">
        <f t="array" aca="1" ref="H251" ca="1">IF(Tabla2[[#This Row],[Fecha]]&lt;m_FechaObjetivo,NA(),m_UltimoDato14Dias)</f>
        <v>#N/A</v>
      </c>
      <c r="I251" t="str">
        <f>TEXT(Tabla2[[#This Row],[Fecha]],"DDDD")</f>
        <v>sábado</v>
      </c>
      <c r="J251" s="2">
        <f>SUM(Tabla2[[#Headers],[Positivos]]:Tabla2[[#This Row],[Positivos]])</f>
        <v>341869</v>
      </c>
      <c r="K251" s="4">
        <f>Tabla2[[#This Row],[Media 14 días]]/E250</f>
        <v>0.99486546728227987</v>
      </c>
    </row>
    <row r="252" spans="1:11" x14ac:dyDescent="0.25">
      <c r="A252" s="1">
        <v>44136</v>
      </c>
      <c r="B252" s="2">
        <v>482</v>
      </c>
      <c r="C252" s="2">
        <f>AVERAGE(B246:Tabla2[[#This Row],[Positivos]])</f>
        <v>1670</v>
      </c>
      <c r="D252" s="2">
        <f>Tabla2[[#This Row],[media 7 dias]]-C251</f>
        <v>-5.5714285714286689</v>
      </c>
      <c r="E252" s="2">
        <f>AVERAGE(B239:Tabla2[[#This Row],[Positivos]])</f>
        <v>1783.5</v>
      </c>
      <c r="F252" s="2">
        <f>Tabla2[[#This Row],[Media 14 días]]-E251</f>
        <v>-1.8571428571428896</v>
      </c>
      <c r="G252" s="3">
        <f>AVERAGE(Tabla2[Positivos])</f>
        <v>1596.6749521988527</v>
      </c>
      <c r="H252" s="3" t="e">
        <f t="array" aca="1" ref="H252" ca="1">IF(Tabla2[[#This Row],[Fecha]]&lt;m_FechaObjetivo,NA(),m_UltimoDato14Dias)</f>
        <v>#N/A</v>
      </c>
      <c r="I252" t="str">
        <f>TEXT(Tabla2[[#This Row],[Fecha]],"DDDD")</f>
        <v>domingo</v>
      </c>
      <c r="J252" s="2">
        <f>SUM(Tabla2[[#Headers],[Positivos]]:Tabla2[[#This Row],[Positivos]])</f>
        <v>342351</v>
      </c>
      <c r="K252" s="4">
        <f>Tabla2[[#This Row],[Media 14 días]]/E251</f>
        <v>0.99895979195839169</v>
      </c>
    </row>
    <row r="253" spans="1:11" x14ac:dyDescent="0.25">
      <c r="A253" s="1">
        <v>44137</v>
      </c>
      <c r="B253" s="2">
        <v>558</v>
      </c>
      <c r="C253" s="2">
        <f>AVERAGE(B247:Tabla2[[#This Row],[Positivos]])</f>
        <v>1448.8571428571429</v>
      </c>
      <c r="D253" s="2">
        <f>Tabla2[[#This Row],[media 7 dias]]-C252</f>
        <v>-221.14285714285711</v>
      </c>
      <c r="E253" s="2">
        <f>AVERAGE(B240:Tabla2[[#This Row],[Positivos]])</f>
        <v>1656.2857142857142</v>
      </c>
      <c r="F253" s="2">
        <f>Tabla2[[#This Row],[Media 14 días]]-E252</f>
        <v>-127.21428571428578</v>
      </c>
      <c r="G253" s="3">
        <f>AVERAGE(Tabla2[Positivos])</f>
        <v>1596.6749521988527</v>
      </c>
      <c r="H253" s="3" t="e">
        <f t="array" aca="1" ref="H253" ca="1">IF(Tabla2[[#This Row],[Fecha]]&lt;m_FechaObjetivo,NA(),m_UltimoDato14Dias)</f>
        <v>#N/A</v>
      </c>
      <c r="I253" t="str">
        <f>TEXT(Tabla2[[#This Row],[Fecha]],"DDDD")</f>
        <v>lunes</v>
      </c>
      <c r="J253" s="2">
        <f>SUM(Tabla2[[#Headers],[Positivos]]:Tabla2[[#This Row],[Positivos]])</f>
        <v>342909</v>
      </c>
      <c r="K253" s="4">
        <f>Tabla2[[#This Row],[Media 14 días]]/E252</f>
        <v>0.92867155272537938</v>
      </c>
    </row>
    <row r="254" spans="1:11" x14ac:dyDescent="0.25">
      <c r="A254" s="1">
        <v>44138</v>
      </c>
      <c r="B254" s="2">
        <v>2111</v>
      </c>
      <c r="C254" s="2">
        <f>AVERAGE(B248:Tabla2[[#This Row],[Positivos]])</f>
        <v>1428.8571428571429</v>
      </c>
      <c r="D254" s="2">
        <f>Tabla2[[#This Row],[media 7 dias]]-C253</f>
        <v>-20</v>
      </c>
      <c r="E254" s="2">
        <f>AVERAGE(B241:Tabla2[[#This Row],[Positivos]])</f>
        <v>1618.7142857142858</v>
      </c>
      <c r="F254" s="2">
        <f>Tabla2[[#This Row],[Media 14 días]]-E253</f>
        <v>-37.571428571428442</v>
      </c>
      <c r="G254" s="3">
        <f>AVERAGE(Tabla2[Positivos])</f>
        <v>1596.6749521988527</v>
      </c>
      <c r="H254" s="3" t="e">
        <f t="array" aca="1" ref="H254" ca="1">IF(Tabla2[[#This Row],[Fecha]]&lt;m_FechaObjetivo,NA(),m_UltimoDato14Dias)</f>
        <v>#N/A</v>
      </c>
      <c r="I254" t="str">
        <f>TEXT(Tabla2[[#This Row],[Fecha]],"DDDD")</f>
        <v>martes</v>
      </c>
      <c r="J254" s="2">
        <f>SUM(Tabla2[[#Headers],[Positivos]]:Tabla2[[#This Row],[Positivos]])</f>
        <v>345020</v>
      </c>
      <c r="K254" s="4">
        <f>Tabla2[[#This Row],[Media 14 días]]/E253</f>
        <v>0.97731585302742807</v>
      </c>
    </row>
    <row r="255" spans="1:11" x14ac:dyDescent="0.25">
      <c r="A255" s="1">
        <v>44139</v>
      </c>
      <c r="B255" s="2">
        <v>2048</v>
      </c>
      <c r="C255" s="2">
        <f>AVERAGE(B249:Tabla2[[#This Row],[Positivos]])</f>
        <v>1430.8571428571429</v>
      </c>
      <c r="D255" s="2">
        <f>Tabla2[[#This Row],[media 7 dias]]-C254</f>
        <v>2</v>
      </c>
      <c r="E255" s="2">
        <f>AVERAGE(B242:Tabla2[[#This Row],[Positivos]])</f>
        <v>1589.3571428571429</v>
      </c>
      <c r="F255" s="2">
        <f>Tabla2[[#This Row],[Media 14 días]]-E254</f>
        <v>-29.35714285714289</v>
      </c>
      <c r="G255" s="3">
        <f>AVERAGE(Tabla2[Positivos])</f>
        <v>1596.6749521988527</v>
      </c>
      <c r="H255" s="3" t="e">
        <f t="array" aca="1" ref="H255" ca="1">IF(Tabla2[[#This Row],[Fecha]]&lt;m_FechaObjetivo,NA(),m_UltimoDato14Dias)</f>
        <v>#N/A</v>
      </c>
      <c r="I255" t="str">
        <f>TEXT(Tabla2[[#This Row],[Fecha]],"DDDD")</f>
        <v>miércoles</v>
      </c>
      <c r="J255" s="2">
        <f>SUM(Tabla2[[#Headers],[Positivos]]:Tabla2[[#This Row],[Positivos]])</f>
        <v>347068</v>
      </c>
      <c r="K255" s="4">
        <f>Tabla2[[#This Row],[Media 14 días]]/E254</f>
        <v>0.98186391315859145</v>
      </c>
    </row>
    <row r="256" spans="1:11" x14ac:dyDescent="0.25">
      <c r="A256" s="1">
        <v>44140</v>
      </c>
      <c r="B256" s="2">
        <v>1826</v>
      </c>
      <c r="C256" s="2">
        <f>AVERAGE(B250:Tabla2[[#This Row],[Positivos]])</f>
        <v>1398.5714285714287</v>
      </c>
      <c r="D256" s="2">
        <f>Tabla2[[#This Row],[media 7 dias]]-C255</f>
        <v>-32.285714285714221</v>
      </c>
      <c r="E256" s="2">
        <f>AVERAGE(B243:Tabla2[[#This Row],[Positivos]])</f>
        <v>1558</v>
      </c>
      <c r="F256" s="2">
        <f>Tabla2[[#This Row],[Media 14 días]]-E255</f>
        <v>-31.35714285714289</v>
      </c>
      <c r="G256" s="3">
        <f>AVERAGE(Tabla2[Positivos])</f>
        <v>1596.6749521988527</v>
      </c>
      <c r="H256" s="3" t="e">
        <f t="array" aca="1" ref="H256" ca="1">IF(Tabla2[[#This Row],[Fecha]]&lt;m_FechaObjetivo,NA(),m_UltimoDato14Dias)</f>
        <v>#N/A</v>
      </c>
      <c r="I256" t="str">
        <f>TEXT(Tabla2[[#This Row],[Fecha]],"DDDD")</f>
        <v>jueves</v>
      </c>
      <c r="J256" s="2">
        <f>SUM(Tabla2[[#Headers],[Positivos]]:Tabla2[[#This Row],[Positivos]])</f>
        <v>348894</v>
      </c>
      <c r="K256" s="4">
        <f>Tabla2[[#This Row],[Media 14 días]]/E255</f>
        <v>0.98027054963821847</v>
      </c>
    </row>
    <row r="257" spans="1:11" x14ac:dyDescent="0.25">
      <c r="A257" s="1">
        <v>44141</v>
      </c>
      <c r="B257" s="2">
        <v>2005</v>
      </c>
      <c r="C257" s="2">
        <f>AVERAGE(B251:Tabla2[[#This Row],[Positivos]])</f>
        <v>1367.2857142857142</v>
      </c>
      <c r="D257" s="2">
        <f>Tabla2[[#This Row],[media 7 dias]]-C256</f>
        <v>-31.285714285714448</v>
      </c>
      <c r="E257" s="2">
        <f>AVERAGE(B244:Tabla2[[#This Row],[Positivos]])</f>
        <v>1524.6428571428571</v>
      </c>
      <c r="F257" s="2">
        <f>Tabla2[[#This Row],[Media 14 días]]-E256</f>
        <v>-33.35714285714289</v>
      </c>
      <c r="G257" s="3">
        <f>AVERAGE(Tabla2[Positivos])</f>
        <v>1596.6749521988527</v>
      </c>
      <c r="H257" s="3" t="e">
        <f t="array" aca="1" ref="H257" ca="1">IF(Tabla2[[#This Row],[Fecha]]&lt;m_FechaObjetivo,NA(),m_UltimoDato14Dias)</f>
        <v>#N/A</v>
      </c>
      <c r="I257" t="str">
        <f>TEXT(Tabla2[[#This Row],[Fecha]],"DDDD")</f>
        <v>viernes</v>
      </c>
      <c r="J257" s="2">
        <f>SUM(Tabla2[[#Headers],[Positivos]]:Tabla2[[#This Row],[Positivos]])</f>
        <v>350899</v>
      </c>
      <c r="K257" s="4">
        <f>Tabla2[[#This Row],[Media 14 días]]/E256</f>
        <v>0.97858976710067846</v>
      </c>
    </row>
    <row r="258" spans="1:11" x14ac:dyDescent="0.25">
      <c r="A258" s="1">
        <v>44142</v>
      </c>
      <c r="B258" s="2">
        <v>555</v>
      </c>
      <c r="C258" s="2">
        <f>AVERAGE(B252:Tabla2[[#This Row],[Positivos]])</f>
        <v>1369.2857142857142</v>
      </c>
      <c r="D258" s="2">
        <f>Tabla2[[#This Row],[media 7 dias]]-C257</f>
        <v>2</v>
      </c>
      <c r="E258" s="2">
        <f>AVERAGE(B245:Tabla2[[#This Row],[Positivos]])</f>
        <v>1522.4285714285713</v>
      </c>
      <c r="F258" s="2">
        <f>Tabla2[[#This Row],[Media 14 días]]-E257</f>
        <v>-2.2142857142857792</v>
      </c>
      <c r="G258" s="3">
        <f>AVERAGE(Tabla2[Positivos])</f>
        <v>1596.6749521988527</v>
      </c>
      <c r="H258" s="3" t="e">
        <f t="array" aca="1" ref="H258" ca="1">IF(Tabla2[[#This Row],[Fecha]]&lt;m_FechaObjetivo,NA(),m_UltimoDato14Dias)</f>
        <v>#N/A</v>
      </c>
      <c r="I258" t="str">
        <f>TEXT(Tabla2[[#This Row],[Fecha]],"DDDD")</f>
        <v>sábado</v>
      </c>
      <c r="J258" s="2">
        <f>SUM(Tabla2[[#Headers],[Positivos]]:Tabla2[[#This Row],[Positivos]])</f>
        <v>351454</v>
      </c>
      <c r="K258" s="4">
        <f>Tabla2[[#This Row],[Media 14 días]]/E257</f>
        <v>0.99854766924338245</v>
      </c>
    </row>
    <row r="259" spans="1:11" x14ac:dyDescent="0.25">
      <c r="A259" s="1">
        <v>44143</v>
      </c>
      <c r="B259" s="2">
        <v>418</v>
      </c>
      <c r="C259" s="2">
        <f>AVERAGE(B253:Tabla2[[#This Row],[Positivos]])</f>
        <v>1360.1428571428571</v>
      </c>
      <c r="D259" s="2">
        <f>Tabla2[[#This Row],[media 7 dias]]-C258</f>
        <v>-9.1428571428571104</v>
      </c>
      <c r="E259" s="2">
        <f>AVERAGE(B246:Tabla2[[#This Row],[Positivos]])</f>
        <v>1515.0714285714287</v>
      </c>
      <c r="F259" s="2">
        <f>Tabla2[[#This Row],[Media 14 días]]-E258</f>
        <v>-7.3571428571426623</v>
      </c>
      <c r="G259" s="3">
        <f>AVERAGE(Tabla2[Positivos])</f>
        <v>1596.6749521988527</v>
      </c>
      <c r="H259" s="3" t="e">
        <f t="array" aca="1" ref="H259" ca="1">IF(Tabla2[[#This Row],[Fecha]]&lt;m_FechaObjetivo,NA(),m_UltimoDato14Dias)</f>
        <v>#N/A</v>
      </c>
      <c r="I259" t="str">
        <f>TEXT(Tabla2[[#This Row],[Fecha]],"DDDD")</f>
        <v>domingo</v>
      </c>
      <c r="J259" s="2">
        <f>SUM(Tabla2[[#Headers],[Positivos]]:Tabla2[[#This Row],[Positivos]])</f>
        <v>351872</v>
      </c>
      <c r="K259" s="4">
        <f>Tabla2[[#This Row],[Media 14 días]]/E258</f>
        <v>0.99516749554283579</v>
      </c>
    </row>
    <row r="260" spans="1:11" x14ac:dyDescent="0.25">
      <c r="A260" s="1">
        <v>44144</v>
      </c>
      <c r="B260" s="2">
        <v>1000</v>
      </c>
      <c r="C260" s="2">
        <f>AVERAGE(B254:Tabla2[[#This Row],[Positivos]])</f>
        <v>1423.2857142857142</v>
      </c>
      <c r="D260" s="2">
        <f>Tabla2[[#This Row],[media 7 dias]]-C259</f>
        <v>63.14285714285711</v>
      </c>
      <c r="E260" s="2">
        <f>AVERAGE(B247:Tabla2[[#This Row],[Positivos]])</f>
        <v>1436.0714285714287</v>
      </c>
      <c r="F260" s="2">
        <f>Tabla2[[#This Row],[Media 14 días]]-E259</f>
        <v>-79</v>
      </c>
      <c r="G260" s="3">
        <f>AVERAGE(Tabla2[Positivos])</f>
        <v>1596.6749521988527</v>
      </c>
      <c r="H260" s="3" t="e">
        <f t="array" aca="1" ref="H260" ca="1">IF(Tabla2[[#This Row],[Fecha]]&lt;m_FechaObjetivo,NA(),m_UltimoDato14Dias)</f>
        <v>#N/A</v>
      </c>
      <c r="I260" t="str">
        <f>TEXT(Tabla2[[#This Row],[Fecha]],"DDDD")</f>
        <v>lunes</v>
      </c>
      <c r="J260" s="2">
        <f>SUM(Tabla2[[#Headers],[Positivos]]:Tabla2[[#This Row],[Positivos]])</f>
        <v>352872</v>
      </c>
      <c r="K260" s="4">
        <f>Tabla2[[#This Row],[Media 14 días]]/E259</f>
        <v>0.94785724388289094</v>
      </c>
    </row>
    <row r="261" spans="1:11" x14ac:dyDescent="0.25">
      <c r="A261" s="1">
        <v>44145</v>
      </c>
      <c r="B261" s="2">
        <v>1741</v>
      </c>
      <c r="C261" s="2">
        <f>AVERAGE(B255:Tabla2[[#This Row],[Positivos]])</f>
        <v>1370.4285714285713</v>
      </c>
      <c r="D261" s="2">
        <f>Tabla2[[#This Row],[media 7 dias]]-C260</f>
        <v>-52.85714285714289</v>
      </c>
      <c r="E261" s="2">
        <f>AVERAGE(B248:Tabla2[[#This Row],[Positivos]])</f>
        <v>1399.6428571428571</v>
      </c>
      <c r="F261" s="2">
        <f>Tabla2[[#This Row],[Media 14 días]]-E260</f>
        <v>-36.428571428571558</v>
      </c>
      <c r="G261" s="3">
        <f>AVERAGE(Tabla2[Positivos])</f>
        <v>1596.6749521988527</v>
      </c>
      <c r="H261" s="3" t="e">
        <f t="array" aca="1" ref="H261" ca="1">IF(Tabla2[[#This Row],[Fecha]]&lt;m_FechaObjetivo,NA(),m_UltimoDato14Dias)</f>
        <v>#N/A</v>
      </c>
      <c r="I261" t="str">
        <f>TEXT(Tabla2[[#This Row],[Fecha]],"DDDD")</f>
        <v>martes</v>
      </c>
      <c r="J261" s="2">
        <f>SUM(Tabla2[[#Headers],[Positivos]]:Tabla2[[#This Row],[Positivos]])</f>
        <v>354613</v>
      </c>
      <c r="K261" s="4">
        <f>Tabla2[[#This Row],[Media 14 días]]/E260</f>
        <v>0.97463317582690867</v>
      </c>
    </row>
    <row r="262" spans="1:11" x14ac:dyDescent="0.25">
      <c r="A262" s="1">
        <v>44146</v>
      </c>
      <c r="B262" s="2">
        <v>1652</v>
      </c>
      <c r="C262" s="2">
        <f>AVERAGE(B256:Tabla2[[#This Row],[Positivos]])</f>
        <v>1313.8571428571429</v>
      </c>
      <c r="D262" s="2">
        <f>Tabla2[[#This Row],[media 7 dias]]-C261</f>
        <v>-56.571428571428442</v>
      </c>
      <c r="E262" s="2">
        <f>AVERAGE(B249:Tabla2[[#This Row],[Positivos]])</f>
        <v>1372.3571428571429</v>
      </c>
      <c r="F262" s="2">
        <f>Tabla2[[#This Row],[Media 14 días]]-E261</f>
        <v>-27.285714285714221</v>
      </c>
      <c r="G262" s="3">
        <f>AVERAGE(Tabla2[Positivos])</f>
        <v>1596.6749521988527</v>
      </c>
      <c r="H262" s="3" t="e">
        <f t="array" aca="1" ref="H262" ca="1">IF(Tabla2[[#This Row],[Fecha]]&lt;m_FechaObjetivo,NA(),m_UltimoDato14Dias)</f>
        <v>#N/A</v>
      </c>
      <c r="I262" t="str">
        <f>TEXT(Tabla2[[#This Row],[Fecha]],"DDDD")</f>
        <v>miércoles</v>
      </c>
      <c r="J262" s="2">
        <f>SUM(Tabla2[[#Headers],[Positivos]]:Tabla2[[#This Row],[Positivos]])</f>
        <v>356265</v>
      </c>
      <c r="K262" s="4">
        <f>Tabla2[[#This Row],[Media 14 días]]/E261</f>
        <v>0.98050523092625674</v>
      </c>
    </row>
    <row r="263" spans="1:11" x14ac:dyDescent="0.25">
      <c r="A263" s="1">
        <v>44147</v>
      </c>
      <c r="B263" s="2">
        <v>1527</v>
      </c>
      <c r="C263" s="2">
        <f>AVERAGE(B257:Tabla2[[#This Row],[Positivos]])</f>
        <v>1271.1428571428571</v>
      </c>
      <c r="D263" s="2">
        <f>Tabla2[[#This Row],[media 7 dias]]-C262</f>
        <v>-42.714285714285779</v>
      </c>
      <c r="E263" s="2">
        <f>AVERAGE(B250:Tabla2[[#This Row],[Positivos]])</f>
        <v>1334.8571428571429</v>
      </c>
      <c r="F263" s="2">
        <f>Tabla2[[#This Row],[Media 14 días]]-E262</f>
        <v>-37.5</v>
      </c>
      <c r="G263" s="3">
        <f>AVERAGE(Tabla2[Positivos])</f>
        <v>1596.6749521988527</v>
      </c>
      <c r="H263" s="3" t="e">
        <f t="array" aca="1" ref="H263" ca="1">IF(Tabla2[[#This Row],[Fecha]]&lt;m_FechaObjetivo,NA(),m_UltimoDato14Dias)</f>
        <v>#N/A</v>
      </c>
      <c r="I263" t="str">
        <f>TEXT(Tabla2[[#This Row],[Fecha]],"DDDD")</f>
        <v>jueves</v>
      </c>
      <c r="J263" s="2">
        <f>SUM(Tabla2[[#Headers],[Positivos]]:Tabla2[[#This Row],[Positivos]])</f>
        <v>357792</v>
      </c>
      <c r="K263" s="4">
        <f>Tabla2[[#This Row],[Media 14 días]]/E262</f>
        <v>0.97267475147035865</v>
      </c>
    </row>
    <row r="264" spans="1:11" x14ac:dyDescent="0.25">
      <c r="A264" s="1">
        <v>44148</v>
      </c>
      <c r="B264" s="2">
        <v>1581</v>
      </c>
      <c r="C264" s="2">
        <f>AVERAGE(B258:Tabla2[[#This Row],[Positivos]])</f>
        <v>1210.5714285714287</v>
      </c>
      <c r="D264" s="2">
        <f>Tabla2[[#This Row],[media 7 dias]]-C263</f>
        <v>-60.571428571428442</v>
      </c>
      <c r="E264" s="2">
        <f>AVERAGE(B251:Tabla2[[#This Row],[Positivos]])</f>
        <v>1288.9285714285713</v>
      </c>
      <c r="F264" s="2">
        <f>Tabla2[[#This Row],[Media 14 días]]-E263</f>
        <v>-45.928571428571558</v>
      </c>
      <c r="G264" s="3">
        <f>AVERAGE(Tabla2[Positivos])</f>
        <v>1596.6749521988527</v>
      </c>
      <c r="H264" s="3" t="e">
        <f t="array" aca="1" ref="H264" ca="1">IF(Tabla2[[#This Row],[Fecha]]&lt;m_FechaObjetivo,NA(),m_UltimoDato14Dias)</f>
        <v>#N/A</v>
      </c>
      <c r="I264" t="str">
        <f>TEXT(Tabla2[[#This Row],[Fecha]],"DDDD")</f>
        <v>viernes</v>
      </c>
      <c r="J264" s="2">
        <f>SUM(Tabla2[[#Headers],[Positivos]]:Tabla2[[#This Row],[Positivos]])</f>
        <v>359373</v>
      </c>
      <c r="K264" s="4">
        <f>Tabla2[[#This Row],[Media 14 días]]/E263</f>
        <v>0.96559289383561631</v>
      </c>
    </row>
    <row r="265" spans="1:11" x14ac:dyDescent="0.25">
      <c r="A265" s="1">
        <v>44149</v>
      </c>
      <c r="B265" s="2">
        <v>398</v>
      </c>
      <c r="C265" s="2">
        <f>AVERAGE(B259:Tabla2[[#This Row],[Positivos]])</f>
        <v>1188.1428571428571</v>
      </c>
      <c r="D265" s="2">
        <f>Tabla2[[#This Row],[media 7 dias]]-C264</f>
        <v>-22.428571428571558</v>
      </c>
      <c r="E265" s="2">
        <f>AVERAGE(B252:Tabla2[[#This Row],[Positivos]])</f>
        <v>1278.7142857142858</v>
      </c>
      <c r="F265" s="2">
        <f>Tabla2[[#This Row],[Media 14 días]]-E264</f>
        <v>-10.214285714285552</v>
      </c>
      <c r="G265" s="3">
        <f>AVERAGE(Tabla2[Positivos])</f>
        <v>1596.6749521988527</v>
      </c>
      <c r="H265" s="3" t="e">
        <f t="array" aca="1" ref="H265" ca="1">IF(Tabla2[[#This Row],[Fecha]]&lt;m_FechaObjetivo,NA(),m_UltimoDato14Dias)</f>
        <v>#N/A</v>
      </c>
      <c r="I265" t="str">
        <f>TEXT(Tabla2[[#This Row],[Fecha]],"DDDD")</f>
        <v>sábado</v>
      </c>
      <c r="J265" s="2">
        <f>SUM(Tabla2[[#Headers],[Positivos]]:Tabla2[[#This Row],[Positivos]])</f>
        <v>359771</v>
      </c>
      <c r="K265" s="4">
        <f>Tabla2[[#This Row],[Media 14 días]]/E264</f>
        <v>0.99207536713771138</v>
      </c>
    </row>
    <row r="266" spans="1:11" x14ac:dyDescent="0.25">
      <c r="A266" s="1">
        <v>44150</v>
      </c>
      <c r="B266" s="2">
        <v>326</v>
      </c>
      <c r="C266" s="2">
        <f>AVERAGE(B260:Tabla2[[#This Row],[Positivos]])</f>
        <v>1175</v>
      </c>
      <c r="D266" s="2">
        <f>Tabla2[[#This Row],[media 7 dias]]-C265</f>
        <v>-13.14285714285711</v>
      </c>
      <c r="E266" s="2">
        <f>AVERAGE(B253:Tabla2[[#This Row],[Positivos]])</f>
        <v>1267.5714285714287</v>
      </c>
      <c r="F266" s="2">
        <f>Tabla2[[#This Row],[Media 14 días]]-E265</f>
        <v>-11.14285714285711</v>
      </c>
      <c r="G266" s="3">
        <f>AVERAGE(Tabla2[Positivos])</f>
        <v>1596.6749521988527</v>
      </c>
      <c r="H266" s="3" t="e">
        <f t="array" aca="1" ref="H266" ca="1">IF(Tabla2[[#This Row],[Fecha]]&lt;m_FechaObjetivo,NA(),m_UltimoDato14Dias)</f>
        <v>#N/A</v>
      </c>
      <c r="I266" t="str">
        <f>TEXT(Tabla2[[#This Row],[Fecha]],"DDDD")</f>
        <v>domingo</v>
      </c>
      <c r="J266" s="2">
        <f>SUM(Tabla2[[#Headers],[Positivos]]:Tabla2[[#This Row],[Positivos]])</f>
        <v>360097</v>
      </c>
      <c r="K266" s="4">
        <f>Tabla2[[#This Row],[Media 14 días]]/E265</f>
        <v>0.99128588984471011</v>
      </c>
    </row>
    <row r="267" spans="1:11" x14ac:dyDescent="0.25">
      <c r="A267" s="1">
        <v>44151</v>
      </c>
      <c r="B267" s="2">
        <v>1240</v>
      </c>
      <c r="C267" s="2">
        <f>AVERAGE(B261:Tabla2[[#This Row],[Positivos]])</f>
        <v>1209.2857142857142</v>
      </c>
      <c r="D267" s="2">
        <f>Tabla2[[#This Row],[media 7 dias]]-C266</f>
        <v>34.285714285714221</v>
      </c>
      <c r="E267" s="2">
        <f>AVERAGE(B254:Tabla2[[#This Row],[Positivos]])</f>
        <v>1316.2857142857142</v>
      </c>
      <c r="F267" s="2">
        <f>Tabla2[[#This Row],[Media 14 días]]-E266</f>
        <v>48.714285714285552</v>
      </c>
      <c r="G267" s="3">
        <f>AVERAGE(Tabla2[Positivos])</f>
        <v>1596.6749521988527</v>
      </c>
      <c r="H267" s="3" t="e">
        <f t="array" aca="1" ref="H267" ca="1">IF(Tabla2[[#This Row],[Fecha]]&lt;m_FechaObjetivo,NA(),m_UltimoDato14Dias)</f>
        <v>#N/A</v>
      </c>
      <c r="I267" t="str">
        <f>TEXT(Tabla2[[#This Row],[Fecha]],"DDDD")</f>
        <v>lunes</v>
      </c>
      <c r="J267" s="2">
        <f>SUM(Tabla2[[#Headers],[Positivos]]:Tabla2[[#This Row],[Positivos]])</f>
        <v>361337</v>
      </c>
      <c r="K267" s="4">
        <f>Tabla2[[#This Row],[Media 14 días]]/E266</f>
        <v>1.0384311957624253</v>
      </c>
    </row>
    <row r="268" spans="1:11" x14ac:dyDescent="0.25">
      <c r="A268" s="1">
        <v>44152</v>
      </c>
      <c r="B268" s="2">
        <v>1372</v>
      </c>
      <c r="C268" s="2">
        <f>AVERAGE(B262:Tabla2[[#This Row],[Positivos]])</f>
        <v>1156.5714285714287</v>
      </c>
      <c r="D268" s="2">
        <f>Tabla2[[#This Row],[media 7 dias]]-C267</f>
        <v>-52.714285714285552</v>
      </c>
      <c r="E268" s="2">
        <f>AVERAGE(B255:Tabla2[[#This Row],[Positivos]])</f>
        <v>1263.5</v>
      </c>
      <c r="F268" s="2">
        <f>Tabla2[[#This Row],[Media 14 días]]-E267</f>
        <v>-52.785714285714221</v>
      </c>
      <c r="G268" s="3">
        <f>AVERAGE(Tabla2[Positivos])</f>
        <v>1596.6749521988527</v>
      </c>
      <c r="H268" s="3" t="e">
        <f t="array" aca="1" ref="H268" ca="1">IF(Tabla2[[#This Row],[Fecha]]&lt;m_FechaObjetivo,NA(),m_UltimoDato14Dias)</f>
        <v>#N/A</v>
      </c>
      <c r="I268" t="str">
        <f>TEXT(Tabla2[[#This Row],[Fecha]],"DDDD")</f>
        <v>martes</v>
      </c>
      <c r="J268" s="2">
        <f>SUM(Tabla2[[#Headers],[Positivos]]:Tabla2[[#This Row],[Positivos]])</f>
        <v>362709</v>
      </c>
      <c r="K268" s="4">
        <f>Tabla2[[#This Row],[Media 14 días]]/E267</f>
        <v>0.9598979813327545</v>
      </c>
    </row>
    <row r="269" spans="1:11" x14ac:dyDescent="0.25">
      <c r="A269" s="1">
        <v>44153</v>
      </c>
      <c r="B269" s="2">
        <v>1268</v>
      </c>
      <c r="C269" s="2">
        <f>AVERAGE(B263:Tabla2[[#This Row],[Positivos]])</f>
        <v>1101.7142857142858</v>
      </c>
      <c r="D269" s="2">
        <f>Tabla2[[#This Row],[media 7 dias]]-C268</f>
        <v>-54.85714285714289</v>
      </c>
      <c r="E269" s="2">
        <f>AVERAGE(B256:Tabla2[[#This Row],[Positivos]])</f>
        <v>1207.7857142857142</v>
      </c>
      <c r="F269" s="2">
        <f>Tabla2[[#This Row],[Media 14 días]]-E268</f>
        <v>-55.714285714285779</v>
      </c>
      <c r="G269" s="3">
        <f>AVERAGE(Tabla2[Positivos])</f>
        <v>1596.6749521988527</v>
      </c>
      <c r="H269" s="3" t="e">
        <f t="array" aca="1" ref="H269" ca="1">IF(Tabla2[[#This Row],[Fecha]]&lt;m_FechaObjetivo,NA(),m_UltimoDato14Dias)</f>
        <v>#N/A</v>
      </c>
      <c r="I269" t="str">
        <f>TEXT(Tabla2[[#This Row],[Fecha]],"DDDD")</f>
        <v>miércoles</v>
      </c>
      <c r="J269" s="2">
        <f>SUM(Tabla2[[#Headers],[Positivos]]:Tabla2[[#This Row],[Positivos]])</f>
        <v>363977</v>
      </c>
      <c r="K269" s="4">
        <f>Tabla2[[#This Row],[Media 14 días]]/E268</f>
        <v>0.95590479959296737</v>
      </c>
    </row>
    <row r="270" spans="1:11" x14ac:dyDescent="0.25">
      <c r="A270" s="1">
        <v>44154</v>
      </c>
      <c r="B270" s="2">
        <v>1088</v>
      </c>
      <c r="C270" s="2">
        <f>AVERAGE(B264:Tabla2[[#This Row],[Positivos]])</f>
        <v>1039</v>
      </c>
      <c r="D270" s="2">
        <f>Tabla2[[#This Row],[media 7 dias]]-C269</f>
        <v>-62.714285714285779</v>
      </c>
      <c r="E270" s="2">
        <f>AVERAGE(B257:Tabla2[[#This Row],[Positivos]])</f>
        <v>1155.0714285714287</v>
      </c>
      <c r="F270" s="2">
        <f>Tabla2[[#This Row],[Media 14 días]]-E269</f>
        <v>-52.714285714285552</v>
      </c>
      <c r="G270" s="3">
        <f>AVERAGE(Tabla2[Positivos])</f>
        <v>1596.6749521988527</v>
      </c>
      <c r="H270" s="3" t="e">
        <f t="array" aca="1" ref="H270" ca="1">IF(Tabla2[[#This Row],[Fecha]]&lt;m_FechaObjetivo,NA(),m_UltimoDato14Dias)</f>
        <v>#N/A</v>
      </c>
      <c r="I270" t="str">
        <f>TEXT(Tabla2[[#This Row],[Fecha]],"DDDD")</f>
        <v>jueves</v>
      </c>
      <c r="J270" s="2">
        <f>SUM(Tabla2[[#Headers],[Positivos]]:Tabla2[[#This Row],[Positivos]])</f>
        <v>365065</v>
      </c>
      <c r="K270" s="4">
        <f>Tabla2[[#This Row],[Media 14 días]]/E269</f>
        <v>0.95635460405701123</v>
      </c>
    </row>
    <row r="271" spans="1:11" x14ac:dyDescent="0.25">
      <c r="A271" s="1">
        <v>44155</v>
      </c>
      <c r="B271" s="2">
        <v>1214</v>
      </c>
      <c r="C271" s="2">
        <f>AVERAGE(B265:Tabla2[[#This Row],[Positivos]])</f>
        <v>986.57142857142856</v>
      </c>
      <c r="D271" s="2">
        <f>Tabla2[[#This Row],[media 7 dias]]-C270</f>
        <v>-52.428571428571445</v>
      </c>
      <c r="E271" s="2">
        <f>AVERAGE(B258:Tabla2[[#This Row],[Positivos]])</f>
        <v>1098.5714285714287</v>
      </c>
      <c r="F271" s="2">
        <f>Tabla2[[#This Row],[Media 14 días]]-E270</f>
        <v>-56.5</v>
      </c>
      <c r="G271" s="3">
        <f>AVERAGE(Tabla2[Positivos])</f>
        <v>1596.6749521988527</v>
      </c>
      <c r="H271" s="3" t="e">
        <f t="array" aca="1" ref="H271" ca="1">IF(Tabla2[[#This Row],[Fecha]]&lt;m_FechaObjetivo,NA(),m_UltimoDato14Dias)</f>
        <v>#N/A</v>
      </c>
      <c r="I271" t="str">
        <f>TEXT(Tabla2[[#This Row],[Fecha]],"DDDD")</f>
        <v>viernes</v>
      </c>
      <c r="J271" s="2">
        <f>SUM(Tabla2[[#Headers],[Positivos]]:Tabla2[[#This Row],[Positivos]])</f>
        <v>366279</v>
      </c>
      <c r="K271" s="4">
        <f>Tabla2[[#This Row],[Media 14 días]]/E270</f>
        <v>0.95108527611155769</v>
      </c>
    </row>
    <row r="272" spans="1:11" x14ac:dyDescent="0.25">
      <c r="A272" s="1">
        <v>44156</v>
      </c>
      <c r="B272" s="2">
        <v>316</v>
      </c>
      <c r="C272" s="2">
        <f>AVERAGE(B266:Tabla2[[#This Row],[Positivos]])</f>
        <v>974.85714285714289</v>
      </c>
      <c r="D272" s="2">
        <f>Tabla2[[#This Row],[media 7 dias]]-C271</f>
        <v>-11.714285714285666</v>
      </c>
      <c r="E272" s="2">
        <f>AVERAGE(B259:Tabla2[[#This Row],[Positivos]])</f>
        <v>1081.5</v>
      </c>
      <c r="F272" s="2">
        <f>Tabla2[[#This Row],[Media 14 días]]-E271</f>
        <v>-17.071428571428669</v>
      </c>
      <c r="G272" s="3">
        <f>AVERAGE(Tabla2[Positivos])</f>
        <v>1596.6749521988527</v>
      </c>
      <c r="H272" s="3" t="e">
        <f t="array" aca="1" ref="H272" ca="1">IF(Tabla2[[#This Row],[Fecha]]&lt;m_FechaObjetivo,NA(),m_UltimoDato14Dias)</f>
        <v>#N/A</v>
      </c>
      <c r="I272" t="str">
        <f>TEXT(Tabla2[[#This Row],[Fecha]],"DDDD")</f>
        <v>sábado</v>
      </c>
      <c r="J272" s="2">
        <f>SUM(Tabla2[[#Headers],[Positivos]]:Tabla2[[#This Row],[Positivos]])</f>
        <v>366595</v>
      </c>
      <c r="K272" s="4">
        <f>Tabla2[[#This Row],[Media 14 días]]/E271</f>
        <v>0.9844603381014303</v>
      </c>
    </row>
    <row r="273" spans="1:11" x14ac:dyDescent="0.25">
      <c r="A273" s="1">
        <v>44157</v>
      </c>
      <c r="B273" s="2">
        <v>203</v>
      </c>
      <c r="C273" s="2">
        <f>AVERAGE(B267:Tabla2[[#This Row],[Positivos]])</f>
        <v>957.28571428571433</v>
      </c>
      <c r="D273" s="2">
        <f>Tabla2[[#This Row],[media 7 dias]]-C272</f>
        <v>-17.571428571428555</v>
      </c>
      <c r="E273" s="2">
        <f>AVERAGE(B260:Tabla2[[#This Row],[Positivos]])</f>
        <v>1066.1428571428571</v>
      </c>
      <c r="F273" s="2">
        <f>Tabla2[[#This Row],[Media 14 días]]-E272</f>
        <v>-15.35714285714289</v>
      </c>
      <c r="G273" s="3">
        <f>AVERAGE(Tabla2[Positivos])</f>
        <v>1596.6749521988527</v>
      </c>
      <c r="H273" s="3" t="e">
        <f t="array" aca="1" ref="H273" ca="1">IF(Tabla2[[#This Row],[Fecha]]&lt;m_FechaObjetivo,NA(),m_UltimoDato14Dias)</f>
        <v>#N/A</v>
      </c>
      <c r="I273" t="str">
        <f>TEXT(Tabla2[[#This Row],[Fecha]],"DDDD")</f>
        <v>domingo</v>
      </c>
      <c r="J273" s="2">
        <f>SUM(Tabla2[[#Headers],[Positivos]]:Tabla2[[#This Row],[Positivos]])</f>
        <v>366798</v>
      </c>
      <c r="K273" s="4">
        <f>Tabla2[[#This Row],[Media 14 días]]/E272</f>
        <v>0.9858001453008387</v>
      </c>
    </row>
    <row r="274" spans="1:11" x14ac:dyDescent="0.25">
      <c r="A274" s="1">
        <v>44158</v>
      </c>
      <c r="B274" s="2">
        <v>1018</v>
      </c>
      <c r="C274" s="2">
        <f>AVERAGE(B268:Tabla2[[#This Row],[Positivos]])</f>
        <v>925.57142857142856</v>
      </c>
      <c r="D274" s="2">
        <f>Tabla2[[#This Row],[media 7 dias]]-C273</f>
        <v>-31.714285714285779</v>
      </c>
      <c r="E274" s="2">
        <f>AVERAGE(B261:Tabla2[[#This Row],[Positivos]])</f>
        <v>1067.4285714285713</v>
      </c>
      <c r="F274" s="2">
        <f>Tabla2[[#This Row],[Media 14 días]]-E273</f>
        <v>1.2857142857142208</v>
      </c>
      <c r="G274" s="3">
        <f>AVERAGE(Tabla2[Positivos])</f>
        <v>1596.6749521988527</v>
      </c>
      <c r="H274" s="3" t="e">
        <f t="array" aca="1" ref="H274" ca="1">IF(Tabla2[[#This Row],[Fecha]]&lt;m_FechaObjetivo,NA(),m_UltimoDato14Dias)</f>
        <v>#N/A</v>
      </c>
      <c r="I274" t="str">
        <f>TEXT(Tabla2[[#This Row],[Fecha]],"DDDD")</f>
        <v>lunes</v>
      </c>
      <c r="J274" s="2">
        <f>SUM(Tabla2[[#Headers],[Positivos]]:Tabla2[[#This Row],[Positivos]])</f>
        <v>367816</v>
      </c>
      <c r="K274" s="4">
        <f>Tabla2[[#This Row],[Media 14 días]]/E273</f>
        <v>1.0012059493501273</v>
      </c>
    </row>
    <row r="275" spans="1:11" x14ac:dyDescent="0.25">
      <c r="A275" s="1">
        <v>44159</v>
      </c>
      <c r="B275" s="2">
        <v>1065</v>
      </c>
      <c r="C275" s="2">
        <f>AVERAGE(B269:Tabla2[[#This Row],[Positivos]])</f>
        <v>881.71428571428567</v>
      </c>
      <c r="D275" s="2">
        <f>Tabla2[[#This Row],[media 7 dias]]-C274</f>
        <v>-43.85714285714289</v>
      </c>
      <c r="E275" s="2">
        <f>AVERAGE(B262:Tabla2[[#This Row],[Positivos]])</f>
        <v>1019.1428571428571</v>
      </c>
      <c r="F275" s="2">
        <f>Tabla2[[#This Row],[Media 14 días]]-E274</f>
        <v>-48.285714285714221</v>
      </c>
      <c r="G275" s="3">
        <f>AVERAGE(Tabla2[Positivos])</f>
        <v>1596.6749521988527</v>
      </c>
      <c r="H275" s="3" t="e">
        <f t="array" aca="1" ref="H275" ca="1">IF(Tabla2[[#This Row],[Fecha]]&lt;m_FechaObjetivo,NA(),m_UltimoDato14Dias)</f>
        <v>#N/A</v>
      </c>
      <c r="I275" t="str">
        <f>TEXT(Tabla2[[#This Row],[Fecha]],"DDDD")</f>
        <v>martes</v>
      </c>
      <c r="J275" s="2">
        <f>SUM(Tabla2[[#Headers],[Positivos]]:Tabla2[[#This Row],[Positivos]])</f>
        <v>368881</v>
      </c>
      <c r="K275" s="4">
        <f>Tabla2[[#This Row],[Media 14 días]]/E274</f>
        <v>0.95476445396145615</v>
      </c>
    </row>
    <row r="276" spans="1:11" x14ac:dyDescent="0.25">
      <c r="A276" s="1">
        <v>44160</v>
      </c>
      <c r="B276" s="2">
        <v>1050</v>
      </c>
      <c r="C276" s="2">
        <f>AVERAGE(B270:Tabla2[[#This Row],[Positivos]])</f>
        <v>850.57142857142856</v>
      </c>
      <c r="D276" s="2">
        <f>Tabla2[[#This Row],[media 7 dias]]-C275</f>
        <v>-31.14285714285711</v>
      </c>
      <c r="E276" s="2">
        <f>AVERAGE(B263:Tabla2[[#This Row],[Positivos]])</f>
        <v>976.14285714285711</v>
      </c>
      <c r="F276" s="2">
        <f>Tabla2[[#This Row],[Media 14 días]]-E275</f>
        <v>-43</v>
      </c>
      <c r="G276" s="3">
        <f>AVERAGE(Tabla2[Positivos])</f>
        <v>1596.6749521988527</v>
      </c>
      <c r="H276" s="3" t="e">
        <f t="array" aca="1" ref="H276" ca="1">IF(Tabla2[[#This Row],[Fecha]]&lt;m_FechaObjetivo,NA(),m_UltimoDato14Dias)</f>
        <v>#N/A</v>
      </c>
      <c r="I276" t="str">
        <f>TEXT(Tabla2[[#This Row],[Fecha]],"DDDD")</f>
        <v>miércoles</v>
      </c>
      <c r="J276" s="2">
        <f>SUM(Tabla2[[#Headers],[Positivos]]:Tabla2[[#This Row],[Positivos]])</f>
        <v>369931</v>
      </c>
      <c r="K276" s="4">
        <f>Tabla2[[#This Row],[Media 14 días]]/E275</f>
        <v>0.9578076815250911</v>
      </c>
    </row>
    <row r="277" spans="1:11" x14ac:dyDescent="0.25">
      <c r="A277" s="1">
        <v>44161</v>
      </c>
      <c r="B277" s="2">
        <v>959</v>
      </c>
      <c r="C277" s="2">
        <f>AVERAGE(B271:Tabla2[[#This Row],[Positivos]])</f>
        <v>832.14285714285711</v>
      </c>
      <c r="D277" s="2">
        <f>Tabla2[[#This Row],[media 7 dias]]-C276</f>
        <v>-18.428571428571445</v>
      </c>
      <c r="E277" s="2">
        <f>AVERAGE(B264:Tabla2[[#This Row],[Positivos]])</f>
        <v>935.57142857142856</v>
      </c>
      <c r="F277" s="2">
        <f>Tabla2[[#This Row],[Media 14 días]]-E276</f>
        <v>-40.571428571428555</v>
      </c>
      <c r="G277" s="3">
        <f>AVERAGE(Tabla2[Positivos])</f>
        <v>1596.6749521988527</v>
      </c>
      <c r="H277" s="3" t="e">
        <f t="array" aca="1" ref="H277" ca="1">IF(Tabla2[[#This Row],[Fecha]]&lt;m_FechaObjetivo,NA(),m_UltimoDato14Dias)</f>
        <v>#N/A</v>
      </c>
      <c r="I277" t="str">
        <f>TEXT(Tabla2[[#This Row],[Fecha]],"DDDD")</f>
        <v>jueves</v>
      </c>
      <c r="J277" s="2">
        <f>SUM(Tabla2[[#Headers],[Positivos]]:Tabla2[[#This Row],[Positivos]])</f>
        <v>370890</v>
      </c>
      <c r="K277" s="4">
        <f>Tabla2[[#This Row],[Media 14 días]]/E276</f>
        <v>0.95843699692667939</v>
      </c>
    </row>
    <row r="278" spans="1:11" x14ac:dyDescent="0.25">
      <c r="A278" s="1">
        <v>44162</v>
      </c>
      <c r="B278" s="2">
        <v>1139</v>
      </c>
      <c r="C278" s="2">
        <f>AVERAGE(B272:Tabla2[[#This Row],[Positivos]])</f>
        <v>821.42857142857144</v>
      </c>
      <c r="D278" s="2">
        <f>Tabla2[[#This Row],[media 7 dias]]-C277</f>
        <v>-10.714285714285666</v>
      </c>
      <c r="E278" s="2">
        <f>AVERAGE(B265:Tabla2[[#This Row],[Positivos]])</f>
        <v>904</v>
      </c>
      <c r="F278" s="2">
        <f>Tabla2[[#This Row],[Media 14 días]]-E277</f>
        <v>-31.571428571428555</v>
      </c>
      <c r="G278" s="3">
        <f>AVERAGE(Tabla2[Positivos])</f>
        <v>1596.6749521988527</v>
      </c>
      <c r="H278" s="3" t="e">
        <f t="array" aca="1" ref="H278" ca="1">IF(Tabla2[[#This Row],[Fecha]]&lt;m_FechaObjetivo,NA(),m_UltimoDato14Dias)</f>
        <v>#N/A</v>
      </c>
      <c r="I278" t="str">
        <f>TEXT(Tabla2[[#This Row],[Fecha]],"DDDD")</f>
        <v>viernes</v>
      </c>
      <c r="J278" s="2">
        <f>SUM(Tabla2[[#Headers],[Positivos]]:Tabla2[[#This Row],[Positivos]])</f>
        <v>372029</v>
      </c>
      <c r="K278" s="4">
        <f>Tabla2[[#This Row],[Media 14 días]]/E277</f>
        <v>0.96625438998320357</v>
      </c>
    </row>
    <row r="279" spans="1:11" x14ac:dyDescent="0.25">
      <c r="A279" s="1">
        <v>44163</v>
      </c>
      <c r="B279" s="2">
        <v>300</v>
      </c>
      <c r="C279" s="2">
        <f>AVERAGE(B273:Tabla2[[#This Row],[Positivos]])</f>
        <v>819.14285714285711</v>
      </c>
      <c r="D279" s="2">
        <f>Tabla2[[#This Row],[media 7 dias]]-C278</f>
        <v>-2.2857142857143344</v>
      </c>
      <c r="E279" s="2">
        <f>AVERAGE(B266:Tabla2[[#This Row],[Positivos]])</f>
        <v>897</v>
      </c>
      <c r="F279" s="2">
        <f>Tabla2[[#This Row],[Media 14 días]]-E278</f>
        <v>-7</v>
      </c>
      <c r="G279" s="3">
        <f>AVERAGE(Tabla2[Positivos])</f>
        <v>1596.6749521988527</v>
      </c>
      <c r="H279" s="3" t="e">
        <f t="array" aca="1" ref="H279" ca="1">IF(Tabla2[[#This Row],[Fecha]]&lt;m_FechaObjetivo,NA(),m_UltimoDato14Dias)</f>
        <v>#N/A</v>
      </c>
      <c r="I279" t="str">
        <f>TEXT(Tabla2[[#This Row],[Fecha]],"DDDD")</f>
        <v>sábado</v>
      </c>
      <c r="J279" s="2">
        <f>SUM(Tabla2[[#Headers],[Positivos]]:Tabla2[[#This Row],[Positivos]])</f>
        <v>372329</v>
      </c>
      <c r="K279" s="4">
        <f>Tabla2[[#This Row],[Media 14 días]]/E278</f>
        <v>0.99225663716814161</v>
      </c>
    </row>
    <row r="280" spans="1:11" x14ac:dyDescent="0.25">
      <c r="A280" s="1">
        <v>44164</v>
      </c>
      <c r="B280" s="2">
        <v>179</v>
      </c>
      <c r="C280" s="2">
        <f>AVERAGE(B274:Tabla2[[#This Row],[Positivos]])</f>
        <v>815.71428571428567</v>
      </c>
      <c r="D280" s="2">
        <f>Tabla2[[#This Row],[media 7 dias]]-C279</f>
        <v>-3.4285714285714448</v>
      </c>
      <c r="E280" s="2">
        <f>AVERAGE(B267:Tabla2[[#This Row],[Positivos]])</f>
        <v>886.5</v>
      </c>
      <c r="F280" s="2">
        <f>Tabla2[[#This Row],[Media 14 días]]-E279</f>
        <v>-10.5</v>
      </c>
      <c r="G280" s="3">
        <f>AVERAGE(Tabla2[Positivos])</f>
        <v>1596.6749521988527</v>
      </c>
      <c r="H280" s="3" t="e">
        <f t="array" aca="1" ref="H280" ca="1">IF(Tabla2[[#This Row],[Fecha]]&lt;m_FechaObjetivo,NA(),m_UltimoDato14Dias)</f>
        <v>#N/A</v>
      </c>
      <c r="I280" t="str">
        <f>TEXT(Tabla2[[#This Row],[Fecha]],"DDDD")</f>
        <v>domingo</v>
      </c>
      <c r="J280" s="2">
        <f>SUM(Tabla2[[#Headers],[Positivos]]:Tabla2[[#This Row],[Positivos]])</f>
        <v>372508</v>
      </c>
      <c r="K280" s="4">
        <f>Tabla2[[#This Row],[Media 14 días]]/E279</f>
        <v>0.98829431438127091</v>
      </c>
    </row>
    <row r="281" spans="1:11" x14ac:dyDescent="0.25">
      <c r="A281" s="1">
        <v>44165</v>
      </c>
      <c r="B281" s="2">
        <v>949</v>
      </c>
      <c r="C281" s="2">
        <f>AVERAGE(B275:Tabla2[[#This Row],[Positivos]])</f>
        <v>805.85714285714289</v>
      </c>
      <c r="D281" s="2">
        <f>Tabla2[[#This Row],[media 7 dias]]-C280</f>
        <v>-9.8571428571427759</v>
      </c>
      <c r="E281" s="2">
        <f>AVERAGE(B268:Tabla2[[#This Row],[Positivos]])</f>
        <v>865.71428571428567</v>
      </c>
      <c r="F281" s="2">
        <f>Tabla2[[#This Row],[Media 14 días]]-E280</f>
        <v>-20.785714285714334</v>
      </c>
      <c r="G281" s="3">
        <f>AVERAGE(Tabla2[Positivos])</f>
        <v>1596.6749521988527</v>
      </c>
      <c r="H281" s="3" t="e">
        <f t="array" aca="1" ref="H281" ca="1">IF(Tabla2[[#This Row],[Fecha]]&lt;m_FechaObjetivo,NA(),m_UltimoDato14Dias)</f>
        <v>#N/A</v>
      </c>
      <c r="I281" t="str">
        <f>TEXT(Tabla2[[#This Row],[Fecha]],"DDDD")</f>
        <v>lunes</v>
      </c>
      <c r="J281" s="2">
        <f>SUM(Tabla2[[#Headers],[Positivos]]:Tabla2[[#This Row],[Positivos]])</f>
        <v>373457</v>
      </c>
      <c r="K281" s="4">
        <f>Tabla2[[#This Row],[Media 14 días]]/E280</f>
        <v>0.97655305777133183</v>
      </c>
    </row>
    <row r="282" spans="1:11" x14ac:dyDescent="0.25">
      <c r="A282" s="1">
        <v>44166</v>
      </c>
      <c r="B282" s="2">
        <v>1107</v>
      </c>
      <c r="C282" s="2">
        <f>AVERAGE(B276:Tabla2[[#This Row],[Positivos]])</f>
        <v>811.85714285714289</v>
      </c>
      <c r="D282" s="2">
        <f>Tabla2[[#This Row],[media 7 dias]]-C281</f>
        <v>6</v>
      </c>
      <c r="E282" s="2">
        <f>AVERAGE(B269:Tabla2[[#This Row],[Positivos]])</f>
        <v>846.78571428571433</v>
      </c>
      <c r="F282" s="2">
        <f>Tabla2[[#This Row],[Media 14 días]]-E281</f>
        <v>-18.928571428571331</v>
      </c>
      <c r="G282" s="3">
        <f>AVERAGE(Tabla2[Positivos])</f>
        <v>1596.6749521988527</v>
      </c>
      <c r="H282" s="3" t="e">
        <f t="array" aca="1" ref="H282" ca="1">IF(Tabla2[[#This Row],[Fecha]]&lt;m_FechaObjetivo,NA(),m_UltimoDato14Dias)</f>
        <v>#N/A</v>
      </c>
      <c r="I282" t="str">
        <f>TEXT(Tabla2[[#This Row],[Fecha]],"DDDD")</f>
        <v>martes</v>
      </c>
      <c r="J282" s="2">
        <f>SUM(Tabla2[[#Headers],[Positivos]]:Tabla2[[#This Row],[Positivos]])</f>
        <v>374564</v>
      </c>
      <c r="K282" s="4">
        <f>Tabla2[[#This Row],[Media 14 días]]/E281</f>
        <v>0.9781353135313533</v>
      </c>
    </row>
    <row r="283" spans="1:11" x14ac:dyDescent="0.25">
      <c r="A283" s="1">
        <v>44167</v>
      </c>
      <c r="B283" s="2">
        <v>1133</v>
      </c>
      <c r="C283" s="2">
        <f>AVERAGE(B277:Tabla2[[#This Row],[Positivos]])</f>
        <v>823.71428571428567</v>
      </c>
      <c r="D283" s="2">
        <f>Tabla2[[#This Row],[media 7 dias]]-C282</f>
        <v>11.857142857142776</v>
      </c>
      <c r="E283" s="2">
        <f>AVERAGE(B270:Tabla2[[#This Row],[Positivos]])</f>
        <v>837.14285714285711</v>
      </c>
      <c r="F283" s="2">
        <f>Tabla2[[#This Row],[Media 14 días]]-E282</f>
        <v>-9.6428571428572241</v>
      </c>
      <c r="G283" s="3">
        <f>AVERAGE(Tabla2[Positivos])</f>
        <v>1596.6749521988527</v>
      </c>
      <c r="H283" s="3" t="e">
        <f t="array" aca="1" ref="H283" ca="1">IF(Tabla2[[#This Row],[Fecha]]&lt;m_FechaObjetivo,NA(),m_UltimoDato14Dias)</f>
        <v>#N/A</v>
      </c>
      <c r="I283" t="str">
        <f>TEXT(Tabla2[[#This Row],[Fecha]],"DDDD")</f>
        <v>miércoles</v>
      </c>
      <c r="J283" s="2">
        <f>SUM(Tabla2[[#Headers],[Positivos]]:Tabla2[[#This Row],[Positivos]])</f>
        <v>375697</v>
      </c>
      <c r="K283" s="4">
        <f>Tabla2[[#This Row],[Media 14 días]]/E282</f>
        <v>0.98861239983129467</v>
      </c>
    </row>
    <row r="284" spans="1:11" x14ac:dyDescent="0.25">
      <c r="A284" s="1">
        <v>44168</v>
      </c>
      <c r="B284" s="2">
        <v>997</v>
      </c>
      <c r="C284" s="2">
        <f>AVERAGE(B278:Tabla2[[#This Row],[Positivos]])</f>
        <v>829.14285714285711</v>
      </c>
      <c r="D284" s="2">
        <f>Tabla2[[#This Row],[media 7 dias]]-C283</f>
        <v>5.4285714285714448</v>
      </c>
      <c r="E284" s="2">
        <f>AVERAGE(B271:Tabla2[[#This Row],[Positivos]])</f>
        <v>830.64285714285711</v>
      </c>
      <c r="F284" s="2">
        <f>Tabla2[[#This Row],[Media 14 días]]-E283</f>
        <v>-6.5</v>
      </c>
      <c r="G284" s="3">
        <f>AVERAGE(Tabla2[Positivos])</f>
        <v>1596.6749521988527</v>
      </c>
      <c r="H284" s="3" t="e">
        <f t="array" aca="1" ref="H284" ca="1">IF(Tabla2[[#This Row],[Fecha]]&lt;m_FechaObjetivo,NA(),m_UltimoDato14Dias)</f>
        <v>#N/A</v>
      </c>
      <c r="I284" t="str">
        <f>TEXT(Tabla2[[#This Row],[Fecha]],"DDDD")</f>
        <v>jueves</v>
      </c>
      <c r="J284" s="2">
        <f>SUM(Tabla2[[#Headers],[Positivos]]:Tabla2[[#This Row],[Positivos]])</f>
        <v>376694</v>
      </c>
      <c r="K284" s="4">
        <f>Tabla2[[#This Row],[Media 14 días]]/E283</f>
        <v>0.99223549488054608</v>
      </c>
    </row>
    <row r="285" spans="1:11" x14ac:dyDescent="0.25">
      <c r="A285" s="1">
        <v>44169</v>
      </c>
      <c r="B285" s="2">
        <v>1032</v>
      </c>
      <c r="C285" s="2">
        <f>AVERAGE(B279:Tabla2[[#This Row],[Positivos]])</f>
        <v>813.85714285714289</v>
      </c>
      <c r="D285" s="2">
        <f>Tabla2[[#This Row],[media 7 dias]]-C284</f>
        <v>-15.285714285714221</v>
      </c>
      <c r="E285" s="2">
        <f>AVERAGE(B272:Tabla2[[#This Row],[Positivos]])</f>
        <v>817.64285714285711</v>
      </c>
      <c r="F285" s="2">
        <f>Tabla2[[#This Row],[Media 14 días]]-E284</f>
        <v>-13</v>
      </c>
      <c r="G285" s="3">
        <f>AVERAGE(Tabla2[Positivos])</f>
        <v>1596.6749521988527</v>
      </c>
      <c r="H285" s="3" t="e">
        <f t="array" aca="1" ref="H285" ca="1">IF(Tabla2[[#This Row],[Fecha]]&lt;m_FechaObjetivo,NA(),m_UltimoDato14Dias)</f>
        <v>#N/A</v>
      </c>
      <c r="I285" t="str">
        <f>TEXT(Tabla2[[#This Row],[Fecha]],"DDDD")</f>
        <v>viernes</v>
      </c>
      <c r="J285" s="2">
        <f>SUM(Tabla2[[#Headers],[Positivos]]:Tabla2[[#This Row],[Positivos]])</f>
        <v>377726</v>
      </c>
      <c r="K285" s="4">
        <f>Tabla2[[#This Row],[Media 14 días]]/E284</f>
        <v>0.98434947114971194</v>
      </c>
    </row>
    <row r="286" spans="1:11" x14ac:dyDescent="0.25">
      <c r="A286" s="1">
        <v>44170</v>
      </c>
      <c r="B286" s="2">
        <v>295</v>
      </c>
      <c r="C286" s="2">
        <f>AVERAGE(B280:Tabla2[[#This Row],[Positivos]])</f>
        <v>813.14285714285711</v>
      </c>
      <c r="D286" s="2">
        <f>Tabla2[[#This Row],[media 7 dias]]-C285</f>
        <v>-0.71428571428577925</v>
      </c>
      <c r="E286" s="2">
        <f>AVERAGE(B273:Tabla2[[#This Row],[Positivos]])</f>
        <v>816.14285714285711</v>
      </c>
      <c r="F286" s="2">
        <f>Tabla2[[#This Row],[Media 14 días]]-E285</f>
        <v>-1.5</v>
      </c>
      <c r="G286" s="3">
        <f>AVERAGE(Tabla2[Positivos])</f>
        <v>1596.6749521988527</v>
      </c>
      <c r="H286" s="3" t="e">
        <f t="array" aca="1" ref="H286" ca="1">IF(Tabla2[[#This Row],[Fecha]]&lt;m_FechaObjetivo,NA(),m_UltimoDato14Dias)</f>
        <v>#N/A</v>
      </c>
      <c r="I286" t="str">
        <f>TEXT(Tabla2[[#This Row],[Fecha]],"DDDD")</f>
        <v>sábado</v>
      </c>
      <c r="J286" s="2">
        <f>SUM(Tabla2[[#Headers],[Positivos]]:Tabla2[[#This Row],[Positivos]])</f>
        <v>378021</v>
      </c>
      <c r="K286" s="4">
        <f>Tabla2[[#This Row],[Media 14 días]]/E285</f>
        <v>0.99816545819865465</v>
      </c>
    </row>
    <row r="287" spans="1:11" x14ac:dyDescent="0.25">
      <c r="A287" s="1">
        <v>44171</v>
      </c>
      <c r="B287" s="2">
        <v>258</v>
      </c>
      <c r="C287" s="2">
        <f>AVERAGE(B281:Tabla2[[#This Row],[Positivos]])</f>
        <v>824.42857142857144</v>
      </c>
      <c r="D287" s="2">
        <f>Tabla2[[#This Row],[media 7 dias]]-C286</f>
        <v>11.285714285714334</v>
      </c>
      <c r="E287" s="2">
        <f>AVERAGE(B274:Tabla2[[#This Row],[Positivos]])</f>
        <v>820.07142857142856</v>
      </c>
      <c r="F287" s="2">
        <f>Tabla2[[#This Row],[Media 14 días]]-E286</f>
        <v>3.9285714285714448</v>
      </c>
      <c r="G287" s="3">
        <f>AVERAGE(Tabla2[Positivos])</f>
        <v>1596.6749521988527</v>
      </c>
      <c r="H287" s="3" t="e">
        <f t="array" aca="1" ref="H287" ca="1">IF(Tabla2[[#This Row],[Fecha]]&lt;m_FechaObjetivo,NA(),m_UltimoDato14Dias)</f>
        <v>#N/A</v>
      </c>
      <c r="I287" t="str">
        <f>TEXT(Tabla2[[#This Row],[Fecha]],"DDDD")</f>
        <v>domingo</v>
      </c>
      <c r="J287" s="2">
        <f>SUM(Tabla2[[#Headers],[Positivos]]:Tabla2[[#This Row],[Positivos]])</f>
        <v>378279</v>
      </c>
      <c r="K287" s="4">
        <f>Tabla2[[#This Row],[Media 14 días]]/E286</f>
        <v>1.0048135830561877</v>
      </c>
    </row>
    <row r="288" spans="1:11" x14ac:dyDescent="0.25">
      <c r="A288" s="1">
        <v>44172</v>
      </c>
      <c r="B288" s="2">
        <v>364</v>
      </c>
      <c r="C288" s="2">
        <f>AVERAGE(B282:Tabla2[[#This Row],[Positivos]])</f>
        <v>740.85714285714289</v>
      </c>
      <c r="D288" s="2">
        <f>Tabla2[[#This Row],[media 7 dias]]-C287</f>
        <v>-83.571428571428555</v>
      </c>
      <c r="E288" s="2">
        <f>AVERAGE(B275:Tabla2[[#This Row],[Positivos]])</f>
        <v>773.35714285714289</v>
      </c>
      <c r="F288" s="2">
        <f>Tabla2[[#This Row],[Media 14 días]]-E287</f>
        <v>-46.714285714285666</v>
      </c>
      <c r="G288" s="3">
        <f>AVERAGE(Tabla2[Positivos])</f>
        <v>1596.6749521988527</v>
      </c>
      <c r="H288" s="3" t="e">
        <f t="array" aca="1" ref="H288" ca="1">IF(Tabla2[[#This Row],[Fecha]]&lt;m_FechaObjetivo,NA(),m_UltimoDato14Dias)</f>
        <v>#N/A</v>
      </c>
      <c r="I288" t="str">
        <f>TEXT(Tabla2[[#This Row],[Fecha]],"DDDD")</f>
        <v>lunes</v>
      </c>
      <c r="J288" s="2">
        <f>SUM(Tabla2[[#Headers],[Positivos]]:Tabla2[[#This Row],[Positivos]])</f>
        <v>378643</v>
      </c>
      <c r="K288" s="4">
        <f>Tabla2[[#This Row],[Media 14 días]]/E287</f>
        <v>0.9430363208779724</v>
      </c>
    </row>
    <row r="289" spans="1:11" x14ac:dyDescent="0.25">
      <c r="A289" s="1">
        <v>44173</v>
      </c>
      <c r="B289" s="2">
        <v>340</v>
      </c>
      <c r="C289" s="2">
        <f>AVERAGE(B283:Tabla2[[#This Row],[Positivos]])</f>
        <v>631.28571428571433</v>
      </c>
      <c r="D289" s="2">
        <f>Tabla2[[#This Row],[media 7 dias]]-C288</f>
        <v>-109.57142857142856</v>
      </c>
      <c r="E289" s="2">
        <f>AVERAGE(B276:Tabla2[[#This Row],[Positivos]])</f>
        <v>721.57142857142856</v>
      </c>
      <c r="F289" s="2">
        <f>Tabla2[[#This Row],[Media 14 días]]-E288</f>
        <v>-51.785714285714334</v>
      </c>
      <c r="G289" s="3">
        <f>AVERAGE(Tabla2[Positivos])</f>
        <v>1596.6749521988527</v>
      </c>
      <c r="H289" s="3" t="e">
        <f t="array" aca="1" ref="H289" ca="1">IF(Tabla2[[#This Row],[Fecha]]&lt;m_FechaObjetivo,NA(),m_UltimoDato14Dias)</f>
        <v>#N/A</v>
      </c>
      <c r="I289" t="str">
        <f>TEXT(Tabla2[[#This Row],[Fecha]],"DDDD")</f>
        <v>martes</v>
      </c>
      <c r="J289" s="2">
        <f>SUM(Tabla2[[#Headers],[Positivos]]:Tabla2[[#This Row],[Positivos]])</f>
        <v>378983</v>
      </c>
      <c r="K289" s="4">
        <f>Tabla2[[#This Row],[Media 14 días]]/E288</f>
        <v>0.93303777593054393</v>
      </c>
    </row>
    <row r="290" spans="1:11" x14ac:dyDescent="0.25">
      <c r="A290" s="1">
        <v>44174</v>
      </c>
      <c r="B290" s="2">
        <v>1326</v>
      </c>
      <c r="C290" s="2">
        <f>AVERAGE(B284:Tabla2[[#This Row],[Positivos]])</f>
        <v>658.85714285714289</v>
      </c>
      <c r="D290" s="2">
        <f>Tabla2[[#This Row],[media 7 dias]]-C289</f>
        <v>27.571428571428555</v>
      </c>
      <c r="E290" s="2">
        <f>AVERAGE(B277:Tabla2[[#This Row],[Positivos]])</f>
        <v>741.28571428571433</v>
      </c>
      <c r="F290" s="2">
        <f>Tabla2[[#This Row],[Media 14 días]]-E289</f>
        <v>19.714285714285779</v>
      </c>
      <c r="G290" s="3">
        <f>AVERAGE(Tabla2[Positivos])</f>
        <v>1596.6749521988527</v>
      </c>
      <c r="H290" s="3" t="e">
        <f t="array" aca="1" ref="H290" ca="1">IF(Tabla2[[#This Row],[Fecha]]&lt;m_FechaObjetivo,NA(),m_UltimoDato14Dias)</f>
        <v>#N/A</v>
      </c>
      <c r="I290" t="str">
        <f>TEXT(Tabla2[[#This Row],[Fecha]],"DDDD")</f>
        <v>miércoles</v>
      </c>
      <c r="J290" s="2">
        <f>SUM(Tabla2[[#Headers],[Positivos]]:Tabla2[[#This Row],[Positivos]])</f>
        <v>380309</v>
      </c>
      <c r="K290" s="4">
        <f>Tabla2[[#This Row],[Media 14 días]]/E289</f>
        <v>1.0273213225103941</v>
      </c>
    </row>
    <row r="291" spans="1:11" x14ac:dyDescent="0.25">
      <c r="A291" s="1">
        <v>44175</v>
      </c>
      <c r="B291" s="2">
        <v>1529</v>
      </c>
      <c r="C291" s="2">
        <f>AVERAGE(B285:Tabla2[[#This Row],[Positivos]])</f>
        <v>734.85714285714289</v>
      </c>
      <c r="D291" s="2">
        <f>Tabla2[[#This Row],[media 7 dias]]-C290</f>
        <v>76</v>
      </c>
      <c r="E291" s="2">
        <f>AVERAGE(B278:Tabla2[[#This Row],[Positivos]])</f>
        <v>782</v>
      </c>
      <c r="F291" s="2">
        <f>Tabla2[[#This Row],[Media 14 días]]-E290</f>
        <v>40.714285714285666</v>
      </c>
      <c r="G291" s="3">
        <f>AVERAGE(Tabla2[Positivos])</f>
        <v>1596.6749521988527</v>
      </c>
      <c r="H291" s="3" t="e">
        <f t="array" aca="1" ref="H291" ca="1">IF(Tabla2[[#This Row],[Fecha]]&lt;m_FechaObjetivo,NA(),m_UltimoDato14Dias)</f>
        <v>#N/A</v>
      </c>
      <c r="I291" t="str">
        <f>TEXT(Tabla2[[#This Row],[Fecha]],"DDDD")</f>
        <v>jueves</v>
      </c>
      <c r="J291" s="2">
        <f>SUM(Tabla2[[#Headers],[Positivos]]:Tabla2[[#This Row],[Positivos]])</f>
        <v>381838</v>
      </c>
      <c r="K291" s="4">
        <f>Tabla2[[#This Row],[Media 14 días]]/E290</f>
        <v>1.0549238774330314</v>
      </c>
    </row>
    <row r="292" spans="1:11" x14ac:dyDescent="0.25">
      <c r="A292" s="1">
        <v>44176</v>
      </c>
      <c r="B292" s="2">
        <v>1839</v>
      </c>
      <c r="C292" s="2">
        <f>AVERAGE(B286:Tabla2[[#This Row],[Positivos]])</f>
        <v>850.14285714285711</v>
      </c>
      <c r="D292" s="2">
        <f>Tabla2[[#This Row],[media 7 dias]]-C291</f>
        <v>115.28571428571422</v>
      </c>
      <c r="E292" s="2">
        <f>AVERAGE(B279:Tabla2[[#This Row],[Positivos]])</f>
        <v>832</v>
      </c>
      <c r="F292" s="2">
        <f>Tabla2[[#This Row],[Media 14 días]]-E291</f>
        <v>50</v>
      </c>
      <c r="G292" s="3">
        <f>AVERAGE(Tabla2[Positivos])</f>
        <v>1596.6749521988527</v>
      </c>
      <c r="H292" s="3" t="e">
        <f t="array" aca="1" ref="H292" ca="1">IF(Tabla2[[#This Row],[Fecha]]&lt;m_FechaObjetivo,NA(),m_UltimoDato14Dias)</f>
        <v>#N/A</v>
      </c>
      <c r="I292" t="str">
        <f>TEXT(Tabla2[[#This Row],[Fecha]],"DDDD")</f>
        <v>viernes</v>
      </c>
      <c r="J292" s="2">
        <f>SUM(Tabla2[[#Headers],[Positivos]]:Tabla2[[#This Row],[Positivos]])</f>
        <v>383677</v>
      </c>
      <c r="K292" s="4">
        <f>Tabla2[[#This Row],[Media 14 días]]/E291</f>
        <v>1.0639386189258313</v>
      </c>
    </row>
    <row r="293" spans="1:11" x14ac:dyDescent="0.25">
      <c r="A293" s="1">
        <v>44177</v>
      </c>
      <c r="B293" s="2">
        <v>423</v>
      </c>
      <c r="C293" s="2">
        <f>AVERAGE(B287:Tabla2[[#This Row],[Positivos]])</f>
        <v>868.42857142857144</v>
      </c>
      <c r="D293" s="2">
        <f>Tabla2[[#This Row],[media 7 dias]]-C292</f>
        <v>18.285714285714334</v>
      </c>
      <c r="E293" s="2">
        <f>AVERAGE(B280:Tabla2[[#This Row],[Positivos]])</f>
        <v>840.78571428571433</v>
      </c>
      <c r="F293" s="2">
        <f>Tabla2[[#This Row],[Media 14 días]]-E292</f>
        <v>8.7857142857143344</v>
      </c>
      <c r="G293" s="3">
        <f>AVERAGE(Tabla2[Positivos])</f>
        <v>1596.6749521988527</v>
      </c>
      <c r="H293" s="3" t="e">
        <f t="array" aca="1" ref="H293" ca="1">IF(Tabla2[[#This Row],[Fecha]]&lt;m_FechaObjetivo,NA(),m_UltimoDato14Dias)</f>
        <v>#N/A</v>
      </c>
      <c r="I293" t="str">
        <f>TEXT(Tabla2[[#This Row],[Fecha]],"DDDD")</f>
        <v>sábado</v>
      </c>
      <c r="J293" s="2">
        <f>SUM(Tabla2[[#Headers],[Positivos]]:Tabla2[[#This Row],[Positivos]])</f>
        <v>384100</v>
      </c>
      <c r="K293" s="4">
        <f>Tabla2[[#This Row],[Media 14 días]]/E292</f>
        <v>1.0105597527472527</v>
      </c>
    </row>
    <row r="294" spans="1:11" x14ac:dyDescent="0.25">
      <c r="A294" s="1">
        <v>44178</v>
      </c>
      <c r="B294" s="2">
        <v>317</v>
      </c>
      <c r="C294" s="2">
        <f>AVERAGE(B288:Tabla2[[#This Row],[Positivos]])</f>
        <v>876.85714285714289</v>
      </c>
      <c r="D294" s="2">
        <f>Tabla2[[#This Row],[media 7 dias]]-C293</f>
        <v>8.4285714285714448</v>
      </c>
      <c r="E294" s="2">
        <f>AVERAGE(B281:Tabla2[[#This Row],[Positivos]])</f>
        <v>850.64285714285711</v>
      </c>
      <c r="F294" s="2">
        <f>Tabla2[[#This Row],[Media 14 días]]-E293</f>
        <v>9.8571428571427759</v>
      </c>
      <c r="G294" s="3">
        <f>AVERAGE(Tabla2[Positivos])</f>
        <v>1596.6749521988527</v>
      </c>
      <c r="H294" s="3" t="e">
        <f t="array" aca="1" ref="H294" ca="1">IF(Tabla2[[#This Row],[Fecha]]&lt;m_FechaObjetivo,NA(),m_UltimoDato14Dias)</f>
        <v>#N/A</v>
      </c>
      <c r="I294" t="str">
        <f>TEXT(Tabla2[[#This Row],[Fecha]],"DDDD")</f>
        <v>domingo</v>
      </c>
      <c r="J294" s="2">
        <f>SUM(Tabla2[[#Headers],[Positivos]]:Tabla2[[#This Row],[Positivos]])</f>
        <v>384417</v>
      </c>
      <c r="K294" s="4">
        <f>Tabla2[[#This Row],[Media 14 días]]/E293</f>
        <v>1.0117237278056239</v>
      </c>
    </row>
    <row r="295" spans="1:11" x14ac:dyDescent="0.25">
      <c r="A295" s="1">
        <v>44179</v>
      </c>
      <c r="B295" s="2">
        <v>1312</v>
      </c>
      <c r="C295" s="2">
        <f>AVERAGE(B289:Tabla2[[#This Row],[Positivos]])</f>
        <v>1012.2857142857143</v>
      </c>
      <c r="D295" s="2">
        <f>Tabla2[[#This Row],[media 7 dias]]-C294</f>
        <v>135.42857142857144</v>
      </c>
      <c r="E295" s="2">
        <f>AVERAGE(B282:Tabla2[[#This Row],[Positivos]])</f>
        <v>876.57142857142856</v>
      </c>
      <c r="F295" s="2">
        <f>Tabla2[[#This Row],[Media 14 días]]-E294</f>
        <v>25.928571428571445</v>
      </c>
      <c r="G295" s="3">
        <f>AVERAGE(Tabla2[Positivos])</f>
        <v>1596.6749521988527</v>
      </c>
      <c r="H295" s="3" t="e">
        <f t="array" aca="1" ref="H295" ca="1">IF(Tabla2[[#This Row],[Fecha]]&lt;m_FechaObjetivo,NA(),m_UltimoDato14Dias)</f>
        <v>#N/A</v>
      </c>
      <c r="I295" t="str">
        <f>TEXT(Tabla2[[#This Row],[Fecha]],"DDDD")</f>
        <v>lunes</v>
      </c>
      <c r="J295" s="2">
        <f>SUM(Tabla2[[#Headers],[Positivos]]:Tabla2[[#This Row],[Positivos]])</f>
        <v>385729</v>
      </c>
      <c r="K295" s="4">
        <f>Tabla2[[#This Row],[Media 14 días]]/E294</f>
        <v>1.0304811487110588</v>
      </c>
    </row>
    <row r="296" spans="1:11" x14ac:dyDescent="0.25">
      <c r="A296" s="1">
        <v>44180</v>
      </c>
      <c r="B296" s="2">
        <v>1552</v>
      </c>
      <c r="C296" s="2">
        <f>AVERAGE(B290:Tabla2[[#This Row],[Positivos]])</f>
        <v>1185.4285714285713</v>
      </c>
      <c r="D296" s="2">
        <f>Tabla2[[#This Row],[media 7 dias]]-C295</f>
        <v>173.142857142857</v>
      </c>
      <c r="E296" s="2">
        <f>AVERAGE(B283:Tabla2[[#This Row],[Positivos]])</f>
        <v>908.35714285714289</v>
      </c>
      <c r="F296" s="2">
        <f>Tabla2[[#This Row],[Media 14 días]]-E295</f>
        <v>31.785714285714334</v>
      </c>
      <c r="G296" s="3">
        <f>AVERAGE(Tabla2[Positivos])</f>
        <v>1596.6749521988527</v>
      </c>
      <c r="H296" s="3" t="e">
        <f t="array" aca="1" ref="H296" ca="1">IF(Tabla2[[#This Row],[Fecha]]&lt;m_FechaObjetivo,NA(),m_UltimoDato14Dias)</f>
        <v>#N/A</v>
      </c>
      <c r="I296" t="str">
        <f>TEXT(Tabla2[[#This Row],[Fecha]],"DDDD")</f>
        <v>martes</v>
      </c>
      <c r="J296" s="2">
        <f>SUM(Tabla2[[#Headers],[Positivos]]:Tabla2[[#This Row],[Positivos]])</f>
        <v>387281</v>
      </c>
      <c r="K296" s="4">
        <f>Tabla2[[#This Row],[Media 14 días]]/E295</f>
        <v>1.036261408083442</v>
      </c>
    </row>
    <row r="297" spans="1:11" x14ac:dyDescent="0.25">
      <c r="A297" s="1">
        <v>44181</v>
      </c>
      <c r="B297" s="2">
        <v>1587</v>
      </c>
      <c r="C297" s="2">
        <f>AVERAGE(B291:Tabla2[[#This Row],[Positivos]])</f>
        <v>1222.7142857142858</v>
      </c>
      <c r="D297" s="2">
        <f>Tabla2[[#This Row],[media 7 dias]]-C296</f>
        <v>37.285714285714448</v>
      </c>
      <c r="E297" s="2">
        <f>AVERAGE(B284:Tabla2[[#This Row],[Positivos]])</f>
        <v>940.78571428571433</v>
      </c>
      <c r="F297" s="2">
        <f>Tabla2[[#This Row],[Media 14 días]]-E296</f>
        <v>32.428571428571445</v>
      </c>
      <c r="G297" s="3">
        <f>AVERAGE(Tabla2[Positivos])</f>
        <v>1596.6749521988527</v>
      </c>
      <c r="H297" s="3" t="e">
        <f t="array" aca="1" ref="H297" ca="1">IF(Tabla2[[#This Row],[Fecha]]&lt;m_FechaObjetivo,NA(),m_UltimoDato14Dias)</f>
        <v>#N/A</v>
      </c>
      <c r="I297" t="str">
        <f>TEXT(Tabla2[[#This Row],[Fecha]],"DDDD")</f>
        <v>miércoles</v>
      </c>
      <c r="J297" s="2">
        <f>SUM(Tabla2[[#Headers],[Positivos]]:Tabla2[[#This Row],[Positivos]])</f>
        <v>388868</v>
      </c>
      <c r="K297" s="4">
        <f>Tabla2[[#This Row],[Media 14 días]]/E296</f>
        <v>1.0357002437681844</v>
      </c>
    </row>
    <row r="298" spans="1:11" x14ac:dyDescent="0.25">
      <c r="A298" s="1">
        <v>44182</v>
      </c>
      <c r="B298" s="2">
        <v>1384</v>
      </c>
      <c r="C298" s="2">
        <f>AVERAGE(B292:Tabla2[[#This Row],[Positivos]])</f>
        <v>1202</v>
      </c>
      <c r="D298" s="2">
        <f>Tabla2[[#This Row],[media 7 dias]]-C297</f>
        <v>-20.714285714285779</v>
      </c>
      <c r="E298" s="2">
        <f>AVERAGE(B285:Tabla2[[#This Row],[Positivos]])</f>
        <v>968.42857142857144</v>
      </c>
      <c r="F298" s="2">
        <f>Tabla2[[#This Row],[Media 14 días]]-E297</f>
        <v>27.64285714285711</v>
      </c>
      <c r="G298" s="3">
        <f>AVERAGE(Tabla2[Positivos])</f>
        <v>1596.6749521988527</v>
      </c>
      <c r="H298" s="3" t="e">
        <f t="array" aca="1" ref="H298" ca="1">IF(Tabla2[[#This Row],[Fecha]]&lt;m_FechaObjetivo,NA(),m_UltimoDato14Dias)</f>
        <v>#N/A</v>
      </c>
      <c r="I298" t="str">
        <f>TEXT(Tabla2[[#This Row],[Fecha]],"DDDD")</f>
        <v>jueves</v>
      </c>
      <c r="J298" s="2">
        <f>SUM(Tabla2[[#Headers],[Positivos]]:Tabla2[[#This Row],[Positivos]])</f>
        <v>390252</v>
      </c>
      <c r="K298" s="4">
        <f>Tabla2[[#This Row],[Media 14 días]]/E297</f>
        <v>1.0293827347961431</v>
      </c>
    </row>
    <row r="299" spans="1:11" x14ac:dyDescent="0.25">
      <c r="A299" s="1">
        <v>44183</v>
      </c>
      <c r="B299" s="2">
        <v>1552</v>
      </c>
      <c r="C299" s="2">
        <f>AVERAGE(B293:Tabla2[[#This Row],[Positivos]])</f>
        <v>1161</v>
      </c>
      <c r="D299" s="2">
        <f>Tabla2[[#This Row],[media 7 dias]]-C298</f>
        <v>-41</v>
      </c>
      <c r="E299" s="2">
        <f>AVERAGE(B286:Tabla2[[#This Row],[Positivos]])</f>
        <v>1005.5714285714286</v>
      </c>
      <c r="F299" s="2">
        <f>Tabla2[[#This Row],[Media 14 días]]-E298</f>
        <v>37.14285714285711</v>
      </c>
      <c r="G299" s="3">
        <f>AVERAGE(Tabla2[Positivos])</f>
        <v>1596.6749521988527</v>
      </c>
      <c r="H299" s="3" t="e">
        <f t="array" aca="1" ref="H299" ca="1">IF(Tabla2[[#This Row],[Fecha]]&lt;m_FechaObjetivo,NA(),m_UltimoDato14Dias)</f>
        <v>#N/A</v>
      </c>
      <c r="I299" t="str">
        <f>TEXT(Tabla2[[#This Row],[Fecha]],"DDDD")</f>
        <v>viernes</v>
      </c>
      <c r="J299" s="2">
        <f>SUM(Tabla2[[#Headers],[Positivos]]:Tabla2[[#This Row],[Positivos]])</f>
        <v>391804</v>
      </c>
      <c r="K299" s="4">
        <f>Tabla2[[#This Row],[Media 14 días]]/E298</f>
        <v>1.0383537394896003</v>
      </c>
    </row>
    <row r="300" spans="1:11" x14ac:dyDescent="0.25">
      <c r="A300" s="1">
        <v>44184</v>
      </c>
      <c r="B300" s="2">
        <v>454</v>
      </c>
      <c r="C300" s="2">
        <f>AVERAGE(B294:Tabla2[[#This Row],[Positivos]])</f>
        <v>1165.4285714285713</v>
      </c>
      <c r="D300" s="2">
        <f>Tabla2[[#This Row],[media 7 dias]]-C299</f>
        <v>4.4285714285713311</v>
      </c>
      <c r="E300" s="2">
        <f>AVERAGE(B287:Tabla2[[#This Row],[Positivos]])</f>
        <v>1016.9285714285714</v>
      </c>
      <c r="F300" s="2">
        <f>Tabla2[[#This Row],[Media 14 días]]-E299</f>
        <v>11.35714285714289</v>
      </c>
      <c r="G300" s="3">
        <f>AVERAGE(Tabla2[Positivos])</f>
        <v>1596.6749521988527</v>
      </c>
      <c r="H300" s="3" t="e">
        <f t="array" aca="1" ref="H300" ca="1">IF(Tabla2[[#This Row],[Fecha]]&lt;m_FechaObjetivo,NA(),m_UltimoDato14Dias)</f>
        <v>#N/A</v>
      </c>
      <c r="I300" t="str">
        <f>TEXT(Tabla2[[#This Row],[Fecha]],"DDDD")</f>
        <v>sábado</v>
      </c>
      <c r="J300" s="2">
        <f>SUM(Tabla2[[#Headers],[Positivos]]:Tabla2[[#This Row],[Positivos]])</f>
        <v>392258</v>
      </c>
      <c r="K300" s="4">
        <f>Tabla2[[#This Row],[Media 14 días]]/E299</f>
        <v>1.011294217928683</v>
      </c>
    </row>
    <row r="301" spans="1:11" x14ac:dyDescent="0.25">
      <c r="A301" s="1">
        <v>44185</v>
      </c>
      <c r="B301" s="2">
        <v>361</v>
      </c>
      <c r="C301" s="2">
        <f>AVERAGE(B295:Tabla2[[#This Row],[Positivos]])</f>
        <v>1171.7142857142858</v>
      </c>
      <c r="D301" s="2">
        <f>Tabla2[[#This Row],[media 7 dias]]-C300</f>
        <v>6.2857142857144481</v>
      </c>
      <c r="E301" s="2">
        <f>AVERAGE(B288:Tabla2[[#This Row],[Positivos]])</f>
        <v>1024.2857142857142</v>
      </c>
      <c r="F301" s="2">
        <f>Tabla2[[#This Row],[Media 14 días]]-E300</f>
        <v>7.3571428571427759</v>
      </c>
      <c r="G301" s="3">
        <f>AVERAGE(Tabla2[Positivos])</f>
        <v>1596.6749521988527</v>
      </c>
      <c r="H301" s="3" t="e">
        <f t="array" aca="1" ref="H301" ca="1">IF(Tabla2[[#This Row],[Fecha]]&lt;m_FechaObjetivo,NA(),m_UltimoDato14Dias)</f>
        <v>#N/A</v>
      </c>
      <c r="I301" t="str">
        <f>TEXT(Tabla2[[#This Row],[Fecha]],"DDDD")</f>
        <v>domingo</v>
      </c>
      <c r="J301" s="2">
        <f>SUM(Tabla2[[#Headers],[Positivos]]:Tabla2[[#This Row],[Positivos]])</f>
        <v>392619</v>
      </c>
      <c r="K301" s="4">
        <f>Tabla2[[#This Row],[Media 14 días]]/E300</f>
        <v>1.0072346702254689</v>
      </c>
    </row>
    <row r="302" spans="1:11" x14ac:dyDescent="0.25">
      <c r="A302" s="1">
        <v>44186</v>
      </c>
      <c r="B302" s="2">
        <v>1501</v>
      </c>
      <c r="C302" s="2">
        <f>AVERAGE(B296:Tabla2[[#This Row],[Positivos]])</f>
        <v>1198.7142857142858</v>
      </c>
      <c r="D302" s="2">
        <f>Tabla2[[#This Row],[media 7 dias]]-C301</f>
        <v>27</v>
      </c>
      <c r="E302" s="2">
        <f>AVERAGE(B289:Tabla2[[#This Row],[Positivos]])</f>
        <v>1105.5</v>
      </c>
      <c r="F302" s="2">
        <f>Tabla2[[#This Row],[Media 14 días]]-E301</f>
        <v>81.214285714285779</v>
      </c>
      <c r="G302" s="3">
        <f>AVERAGE(Tabla2[Positivos])</f>
        <v>1596.6749521988527</v>
      </c>
      <c r="H302" s="3" t="e">
        <f t="array" aca="1" ref="H302" ca="1">IF(Tabla2[[#This Row],[Fecha]]&lt;m_FechaObjetivo,NA(),m_UltimoDato14Dias)</f>
        <v>#N/A</v>
      </c>
      <c r="I302" t="str">
        <f>TEXT(Tabla2[[#This Row],[Fecha]],"DDDD")</f>
        <v>lunes</v>
      </c>
      <c r="J302" s="2">
        <f>SUM(Tabla2[[#Headers],[Positivos]]:Tabla2[[#This Row],[Positivos]])</f>
        <v>394120</v>
      </c>
      <c r="K302" s="4">
        <f>Tabla2[[#This Row],[Media 14 días]]/E301</f>
        <v>1.0792887029288705</v>
      </c>
    </row>
    <row r="303" spans="1:11" x14ac:dyDescent="0.25">
      <c r="A303" s="1">
        <v>44187</v>
      </c>
      <c r="B303" s="2">
        <v>1673</v>
      </c>
      <c r="C303" s="2">
        <f>AVERAGE(B297:Tabla2[[#This Row],[Positivos]])</f>
        <v>1216</v>
      </c>
      <c r="D303" s="2">
        <f>Tabla2[[#This Row],[media 7 dias]]-C302</f>
        <v>17.285714285714221</v>
      </c>
      <c r="E303" s="2">
        <f>AVERAGE(B290:Tabla2[[#This Row],[Positivos]])</f>
        <v>1200.7142857142858</v>
      </c>
      <c r="F303" s="2">
        <f>Tabla2[[#This Row],[Media 14 días]]-E302</f>
        <v>95.214285714285779</v>
      </c>
      <c r="G303" s="3">
        <f>AVERAGE(Tabla2[Positivos])</f>
        <v>1596.6749521988527</v>
      </c>
      <c r="H303" s="3" t="e">
        <f t="array" aca="1" ref="H303" ca="1">IF(Tabla2[[#This Row],[Fecha]]&lt;m_FechaObjetivo,NA(),m_UltimoDato14Dias)</f>
        <v>#N/A</v>
      </c>
      <c r="I303" t="str">
        <f>TEXT(Tabla2[[#This Row],[Fecha]],"DDDD")</f>
        <v>martes</v>
      </c>
      <c r="J303" s="2">
        <f>SUM(Tabla2[[#Headers],[Positivos]]:Tabla2[[#This Row],[Positivos]])</f>
        <v>395793</v>
      </c>
      <c r="K303" s="4">
        <f>Tabla2[[#This Row],[Media 14 días]]/E302</f>
        <v>1.0861278025457131</v>
      </c>
    </row>
    <row r="304" spans="1:11" x14ac:dyDescent="0.25">
      <c r="A304" s="1">
        <v>44188</v>
      </c>
      <c r="B304" s="2">
        <v>2840</v>
      </c>
      <c r="C304" s="2">
        <f>AVERAGE(B298:Tabla2[[#This Row],[Positivos]])</f>
        <v>1395</v>
      </c>
      <c r="D304" s="2">
        <f>Tabla2[[#This Row],[media 7 dias]]-C303</f>
        <v>179</v>
      </c>
      <c r="E304" s="2">
        <f>AVERAGE(B291:Tabla2[[#This Row],[Positivos]])</f>
        <v>1308.8571428571429</v>
      </c>
      <c r="F304" s="2">
        <f>Tabla2[[#This Row],[Media 14 días]]-E303</f>
        <v>108.14285714285711</v>
      </c>
      <c r="G304" s="3">
        <f>AVERAGE(Tabla2[Positivos])</f>
        <v>1596.6749521988527</v>
      </c>
      <c r="H304" s="3" t="e">
        <f t="array" aca="1" ref="H304" ca="1">IF(Tabla2[[#This Row],[Fecha]]&lt;m_FechaObjetivo,NA(),m_UltimoDato14Dias)</f>
        <v>#N/A</v>
      </c>
      <c r="I304" t="str">
        <f>TEXT(Tabla2[[#This Row],[Fecha]],"DDDD")</f>
        <v>miércoles</v>
      </c>
      <c r="J304" s="2">
        <f>SUM(Tabla2[[#Headers],[Positivos]]:Tabla2[[#This Row],[Positivos]])</f>
        <v>398633</v>
      </c>
      <c r="K304" s="4">
        <f>Tabla2[[#This Row],[Media 14 días]]/E303</f>
        <v>1.0900654372397383</v>
      </c>
    </row>
    <row r="305" spans="1:11" x14ac:dyDescent="0.25">
      <c r="A305" s="1">
        <v>44189</v>
      </c>
      <c r="B305" s="2">
        <v>957</v>
      </c>
      <c r="C305" s="2">
        <f>AVERAGE(B299:Tabla2[[#This Row],[Positivos]])</f>
        <v>1334</v>
      </c>
      <c r="D305" s="2">
        <f>Tabla2[[#This Row],[media 7 dias]]-C304</f>
        <v>-61</v>
      </c>
      <c r="E305" s="2">
        <f>AVERAGE(B292:Tabla2[[#This Row],[Positivos]])</f>
        <v>1268</v>
      </c>
      <c r="F305" s="2">
        <f>Tabla2[[#This Row],[Media 14 días]]-E304</f>
        <v>-40.85714285714289</v>
      </c>
      <c r="G305" s="3">
        <f>AVERAGE(Tabla2[Positivos])</f>
        <v>1596.6749521988527</v>
      </c>
      <c r="H305" s="3" t="e">
        <f t="array" aca="1" ref="H305" ca="1">IF(Tabla2[[#This Row],[Fecha]]&lt;m_FechaObjetivo,NA(),m_UltimoDato14Dias)</f>
        <v>#N/A</v>
      </c>
      <c r="I305" t="str">
        <f>TEXT(Tabla2[[#This Row],[Fecha]],"DDDD")</f>
        <v>jueves</v>
      </c>
      <c r="J305" s="2">
        <f>SUM(Tabla2[[#Headers],[Positivos]]:Tabla2[[#This Row],[Positivos]])</f>
        <v>399590</v>
      </c>
      <c r="K305" s="4">
        <f>Tabla2[[#This Row],[Media 14 días]]/E304</f>
        <v>0.96878410827330275</v>
      </c>
    </row>
    <row r="306" spans="1:11" x14ac:dyDescent="0.25">
      <c r="A306" s="1">
        <v>44190</v>
      </c>
      <c r="B306" s="2">
        <v>491</v>
      </c>
      <c r="C306" s="2">
        <f>AVERAGE(B300:Tabla2[[#This Row],[Positivos]])</f>
        <v>1182.4285714285713</v>
      </c>
      <c r="D306" s="2">
        <f>Tabla2[[#This Row],[media 7 dias]]-C305</f>
        <v>-151.57142857142867</v>
      </c>
      <c r="E306" s="2">
        <f>AVERAGE(B293:Tabla2[[#This Row],[Positivos]])</f>
        <v>1171.7142857142858</v>
      </c>
      <c r="F306" s="2">
        <f>Tabla2[[#This Row],[Media 14 días]]-E305</f>
        <v>-96.285714285714221</v>
      </c>
      <c r="G306" s="3">
        <f>AVERAGE(Tabla2[Positivos])</f>
        <v>1596.6749521988527</v>
      </c>
      <c r="H306" s="3" t="e">
        <f t="array" aca="1" ref="H306" ca="1">IF(Tabla2[[#This Row],[Fecha]]&lt;m_FechaObjetivo,NA(),m_UltimoDato14Dias)</f>
        <v>#N/A</v>
      </c>
      <c r="I306" t="str">
        <f>TEXT(Tabla2[[#This Row],[Fecha]],"DDDD")</f>
        <v>viernes</v>
      </c>
      <c r="J306" s="2">
        <f>SUM(Tabla2[[#Headers],[Positivos]]:Tabla2[[#This Row],[Positivos]])</f>
        <v>400081</v>
      </c>
      <c r="K306" s="4">
        <f>Tabla2[[#This Row],[Media 14 días]]/E305</f>
        <v>0.92406489409643988</v>
      </c>
    </row>
    <row r="307" spans="1:11" x14ac:dyDescent="0.25">
      <c r="A307" s="1">
        <v>44191</v>
      </c>
      <c r="B307" s="2">
        <v>873</v>
      </c>
      <c r="C307" s="2">
        <f>AVERAGE(B301:Tabla2[[#This Row],[Positivos]])</f>
        <v>1242.2857142857142</v>
      </c>
      <c r="D307" s="2">
        <f>Tabla2[[#This Row],[media 7 dias]]-C306</f>
        <v>59.85714285714289</v>
      </c>
      <c r="E307" s="2">
        <f>AVERAGE(B294:Tabla2[[#This Row],[Positivos]])</f>
        <v>1203.8571428571429</v>
      </c>
      <c r="F307" s="2">
        <f>Tabla2[[#This Row],[Media 14 días]]-E306</f>
        <v>32.14285714285711</v>
      </c>
      <c r="G307" s="3">
        <f>AVERAGE(Tabla2[Positivos])</f>
        <v>1596.6749521988527</v>
      </c>
      <c r="H307" s="3" t="e">
        <f t="array" aca="1" ref="H307" ca="1">IF(Tabla2[[#This Row],[Fecha]]&lt;m_FechaObjetivo,NA(),m_UltimoDato14Dias)</f>
        <v>#N/A</v>
      </c>
      <c r="I307" t="str">
        <f>TEXT(Tabla2[[#This Row],[Fecha]],"DDDD")</f>
        <v>sábado</v>
      </c>
      <c r="J307" s="2">
        <f>SUM(Tabla2[[#Headers],[Positivos]]:Tabla2[[#This Row],[Positivos]])</f>
        <v>400954</v>
      </c>
      <c r="K307" s="4">
        <f>Tabla2[[#This Row],[Media 14 días]]/E306</f>
        <v>1.0274323335771762</v>
      </c>
    </row>
    <row r="308" spans="1:11" x14ac:dyDescent="0.25">
      <c r="A308" s="1">
        <v>44192</v>
      </c>
      <c r="B308" s="2">
        <v>794</v>
      </c>
      <c r="C308" s="2">
        <f>AVERAGE(B302:Tabla2[[#This Row],[Positivos]])</f>
        <v>1304.1428571428571</v>
      </c>
      <c r="D308" s="2">
        <f>Tabla2[[#This Row],[media 7 dias]]-C307</f>
        <v>61.85714285714289</v>
      </c>
      <c r="E308" s="2">
        <f>AVERAGE(B295:Tabla2[[#This Row],[Positivos]])</f>
        <v>1237.9285714285713</v>
      </c>
      <c r="F308" s="2">
        <f>Tabla2[[#This Row],[Media 14 días]]-E307</f>
        <v>34.071428571428442</v>
      </c>
      <c r="G308" s="3">
        <f>AVERAGE(Tabla2[Positivos])</f>
        <v>1596.6749521988527</v>
      </c>
      <c r="H308" s="3" t="e">
        <f t="array" aca="1" ref="H308" ca="1">IF(Tabla2[[#This Row],[Fecha]]&lt;m_FechaObjetivo,NA(),m_UltimoDato14Dias)</f>
        <v>#N/A</v>
      </c>
      <c r="I308" t="str">
        <f>TEXT(Tabla2[[#This Row],[Fecha]],"DDDD")</f>
        <v>domingo</v>
      </c>
      <c r="J308" s="2">
        <f>SUM(Tabla2[[#Headers],[Positivos]]:Tabla2[[#This Row],[Positivos]])</f>
        <v>401748</v>
      </c>
      <c r="K308" s="4">
        <f>Tabla2[[#This Row],[Media 14 días]]/E307</f>
        <v>1.0283018867924527</v>
      </c>
    </row>
    <row r="309" spans="1:11" x14ac:dyDescent="0.25">
      <c r="A309" s="1">
        <v>44193</v>
      </c>
      <c r="B309" s="2">
        <v>3279</v>
      </c>
      <c r="C309" s="2">
        <f>AVERAGE(B303:Tabla2[[#This Row],[Positivos]])</f>
        <v>1558.1428571428571</v>
      </c>
      <c r="D309" s="2">
        <f>Tabla2[[#This Row],[media 7 dias]]-C308</f>
        <v>254</v>
      </c>
      <c r="E309" s="2">
        <f>AVERAGE(B296:Tabla2[[#This Row],[Positivos]])</f>
        <v>1378.4285714285713</v>
      </c>
      <c r="F309" s="2">
        <f>Tabla2[[#This Row],[Media 14 días]]-E308</f>
        <v>140.5</v>
      </c>
      <c r="G309" s="3">
        <f>AVERAGE(Tabla2[Positivos])</f>
        <v>1596.6749521988527</v>
      </c>
      <c r="H309" s="3" t="e">
        <f t="array" aca="1" ref="H309" ca="1">IF(Tabla2[[#This Row],[Fecha]]&lt;m_FechaObjetivo,NA(),m_UltimoDato14Dias)</f>
        <v>#N/A</v>
      </c>
      <c r="I309" t="str">
        <f>TEXT(Tabla2[[#This Row],[Fecha]],"DDDD")</f>
        <v>lunes</v>
      </c>
      <c r="J309" s="2">
        <f>SUM(Tabla2[[#Headers],[Positivos]]:Tabla2[[#This Row],[Positivos]])</f>
        <v>405027</v>
      </c>
      <c r="K309" s="4">
        <f>Tabla2[[#This Row],[Media 14 días]]/E308</f>
        <v>1.1134960475448619</v>
      </c>
    </row>
    <row r="310" spans="1:11" x14ac:dyDescent="0.25">
      <c r="A310" s="1">
        <v>44194</v>
      </c>
      <c r="B310" s="2">
        <v>4148</v>
      </c>
      <c r="C310" s="2">
        <f>AVERAGE(B304:Tabla2[[#This Row],[Positivos]])</f>
        <v>1911.7142857142858</v>
      </c>
      <c r="D310" s="2">
        <f>Tabla2[[#This Row],[media 7 dias]]-C309</f>
        <v>353.57142857142867</v>
      </c>
      <c r="E310" s="2">
        <f>AVERAGE(B297:Tabla2[[#This Row],[Positivos]])</f>
        <v>1563.8571428571429</v>
      </c>
      <c r="F310" s="2">
        <f>Tabla2[[#This Row],[Media 14 días]]-E309</f>
        <v>185.42857142857156</v>
      </c>
      <c r="G310" s="3">
        <f>AVERAGE(Tabla2[Positivos])</f>
        <v>1596.6749521988527</v>
      </c>
      <c r="H310" s="3" t="e">
        <f t="array" aca="1" ref="H310" ca="1">IF(Tabla2[[#This Row],[Fecha]]&lt;m_FechaObjetivo,NA(),m_UltimoDato14Dias)</f>
        <v>#N/A</v>
      </c>
      <c r="I310" t="str">
        <f>TEXT(Tabla2[[#This Row],[Fecha]],"DDDD")</f>
        <v>martes</v>
      </c>
      <c r="J310" s="2">
        <f>SUM(Tabla2[[#Headers],[Positivos]]:Tabla2[[#This Row],[Positivos]])</f>
        <v>409175</v>
      </c>
      <c r="K310" s="4">
        <f>Tabla2[[#This Row],[Media 14 días]]/E309</f>
        <v>1.1345217120945177</v>
      </c>
    </row>
    <row r="311" spans="1:11" x14ac:dyDescent="0.25">
      <c r="A311" s="1">
        <v>44195</v>
      </c>
      <c r="B311" s="2">
        <v>4819</v>
      </c>
      <c r="C311" s="2">
        <f>AVERAGE(B305:Tabla2[[#This Row],[Positivos]])</f>
        <v>2194.4285714285716</v>
      </c>
      <c r="D311" s="2">
        <f>Tabla2[[#This Row],[media 7 dias]]-C310</f>
        <v>282.71428571428578</v>
      </c>
      <c r="E311" s="2">
        <f>AVERAGE(B298:Tabla2[[#This Row],[Positivos]])</f>
        <v>1794.7142857142858</v>
      </c>
      <c r="F311" s="2">
        <f>Tabla2[[#This Row],[Media 14 días]]-E310</f>
        <v>230.85714285714289</v>
      </c>
      <c r="G311" s="3">
        <f>AVERAGE(Tabla2[Positivos])</f>
        <v>1596.6749521988527</v>
      </c>
      <c r="H311" s="3" t="e">
        <f t="array" aca="1" ref="H311" ca="1">IF(Tabla2[[#This Row],[Fecha]]&lt;m_FechaObjetivo,NA(),m_UltimoDato14Dias)</f>
        <v>#N/A</v>
      </c>
      <c r="I311" t="str">
        <f>TEXT(Tabla2[[#This Row],[Fecha]],"DDDD")</f>
        <v>miércoles</v>
      </c>
      <c r="J311" s="2">
        <f>SUM(Tabla2[[#Headers],[Positivos]]:Tabla2[[#This Row],[Positivos]])</f>
        <v>413994</v>
      </c>
      <c r="K311" s="4">
        <f>Tabla2[[#This Row],[Media 14 días]]/E310</f>
        <v>1.1476203526080204</v>
      </c>
    </row>
    <row r="312" spans="1:11" x14ac:dyDescent="0.25">
      <c r="A312" s="1">
        <v>44196</v>
      </c>
      <c r="B312" s="2">
        <v>1346</v>
      </c>
      <c r="C312" s="2">
        <f>AVERAGE(B306:Tabla2[[#This Row],[Positivos]])</f>
        <v>2250</v>
      </c>
      <c r="D312" s="2">
        <f>Tabla2[[#This Row],[media 7 dias]]-C311</f>
        <v>55.571428571428442</v>
      </c>
      <c r="E312" s="2">
        <f>AVERAGE(B299:Tabla2[[#This Row],[Positivos]])</f>
        <v>1792</v>
      </c>
      <c r="F312" s="2">
        <f>Tabla2[[#This Row],[Media 14 días]]-E311</f>
        <v>-2.7142857142857792</v>
      </c>
      <c r="G312" s="3">
        <f>AVERAGE(Tabla2[Positivos])</f>
        <v>1596.6749521988527</v>
      </c>
      <c r="H312" s="3" t="e">
        <f t="array" aca="1" ref="H312" ca="1">IF(Tabla2[[#This Row],[Fecha]]&lt;m_FechaObjetivo,NA(),m_UltimoDato14Dias)</f>
        <v>#N/A</v>
      </c>
      <c r="I312" t="str">
        <f>TEXT(Tabla2[[#This Row],[Fecha]],"DDDD")</f>
        <v>jueves</v>
      </c>
      <c r="J312" s="2">
        <f>SUM(Tabla2[[#Headers],[Positivos]]:Tabla2[[#This Row],[Positivos]])</f>
        <v>415340</v>
      </c>
      <c r="K312" s="4">
        <f>Tabla2[[#This Row],[Media 14 días]]/E311</f>
        <v>0.99848762238318867</v>
      </c>
    </row>
    <row r="313" spans="1:11" x14ac:dyDescent="0.25">
      <c r="A313" s="1">
        <v>44197</v>
      </c>
      <c r="B313" s="2">
        <v>713</v>
      </c>
      <c r="C313" s="2">
        <f>AVERAGE(B307:Tabla2[[#This Row],[Positivos]])</f>
        <v>2281.7142857142858</v>
      </c>
      <c r="D313" s="2">
        <f>Tabla2[[#This Row],[media 7 dias]]-C312</f>
        <v>31.714285714285779</v>
      </c>
      <c r="E313" s="2">
        <f>AVERAGE(B300:Tabla2[[#This Row],[Positivos]])</f>
        <v>1732.0714285714287</v>
      </c>
      <c r="F313" s="2">
        <f>Tabla2[[#This Row],[Media 14 días]]-E312</f>
        <v>-59.928571428571331</v>
      </c>
      <c r="G313" s="3">
        <f>AVERAGE(Tabla2[Positivos])</f>
        <v>1596.6749521988527</v>
      </c>
      <c r="H313" s="3" t="e">
        <f t="array" aca="1" ref="H313" ca="1">IF(Tabla2[[#This Row],[Fecha]]&lt;m_FechaObjetivo,NA(),m_UltimoDato14Dias)</f>
        <v>#N/A</v>
      </c>
      <c r="I313" t="str">
        <f>TEXT(Tabla2[[#This Row],[Fecha]],"DDDD")</f>
        <v>viernes</v>
      </c>
      <c r="J313" s="2">
        <f>SUM(Tabla2[[#Headers],[Positivos]]:Tabla2[[#This Row],[Positivos]])</f>
        <v>416053</v>
      </c>
      <c r="K313" s="4">
        <f>Tabla2[[#This Row],[Media 14 días]]/E312</f>
        <v>0.96655771683673475</v>
      </c>
    </row>
    <row r="314" spans="1:11" x14ac:dyDescent="0.25">
      <c r="A314" s="1">
        <v>44198</v>
      </c>
      <c r="B314" s="2">
        <v>1289</v>
      </c>
      <c r="C314" s="2">
        <f>AVERAGE(B308:Tabla2[[#This Row],[Positivos]])</f>
        <v>2341.1428571428573</v>
      </c>
      <c r="D314" s="2">
        <f>Tabla2[[#This Row],[media 7 dias]]-C313</f>
        <v>59.428571428571558</v>
      </c>
      <c r="E314" s="2">
        <f>AVERAGE(B301:Tabla2[[#This Row],[Positivos]])</f>
        <v>1791.7142857142858</v>
      </c>
      <c r="F314" s="2">
        <f>Tabla2[[#This Row],[Media 14 días]]-E313</f>
        <v>59.64285714285711</v>
      </c>
      <c r="G314" s="3">
        <f>AVERAGE(Tabla2[Positivos])</f>
        <v>1596.6749521988527</v>
      </c>
      <c r="H314" s="3" t="e">
        <f t="array" aca="1" ref="H314" ca="1">IF(Tabla2[[#This Row],[Fecha]]&lt;m_FechaObjetivo,NA(),m_UltimoDato14Dias)</f>
        <v>#N/A</v>
      </c>
      <c r="I314" t="str">
        <f>TEXT(Tabla2[[#This Row],[Fecha]],"DDDD")</f>
        <v>sábado</v>
      </c>
      <c r="J314" s="2">
        <f>SUM(Tabla2[[#Headers],[Positivos]]:Tabla2[[#This Row],[Positivos]])</f>
        <v>417342</v>
      </c>
      <c r="K314" s="4">
        <f>Tabla2[[#This Row],[Media 14 días]]/E313</f>
        <v>1.034434409666378</v>
      </c>
    </row>
    <row r="315" spans="1:11" x14ac:dyDescent="0.25">
      <c r="A315" s="1">
        <v>44199</v>
      </c>
      <c r="B315" s="2">
        <v>1113</v>
      </c>
      <c r="C315" s="2">
        <f>AVERAGE(B309:Tabla2[[#This Row],[Positivos]])</f>
        <v>2386.7142857142858</v>
      </c>
      <c r="D315" s="2">
        <f>Tabla2[[#This Row],[media 7 dias]]-C314</f>
        <v>45.571428571428442</v>
      </c>
      <c r="E315" s="2">
        <f>AVERAGE(B302:Tabla2[[#This Row],[Positivos]])</f>
        <v>1845.4285714285713</v>
      </c>
      <c r="F315" s="2">
        <f>Tabla2[[#This Row],[Media 14 días]]-E314</f>
        <v>53.714285714285552</v>
      </c>
      <c r="G315" s="3">
        <f>AVERAGE(Tabla2[Positivos])</f>
        <v>1596.6749521988527</v>
      </c>
      <c r="H315" s="3" t="e">
        <f t="array" aca="1" ref="H315" ca="1">IF(Tabla2[[#This Row],[Fecha]]&lt;m_FechaObjetivo,NA(),m_UltimoDato14Dias)</f>
        <v>#N/A</v>
      </c>
      <c r="I315" t="str">
        <f>TEXT(Tabla2[[#This Row],[Fecha]],"DDDD")</f>
        <v>domingo</v>
      </c>
      <c r="J315" s="2">
        <f>SUM(Tabla2[[#Headers],[Positivos]]:Tabla2[[#This Row],[Positivos]])</f>
        <v>418455</v>
      </c>
      <c r="K315" s="4">
        <f>Tabla2[[#This Row],[Media 14 días]]/E314</f>
        <v>1.0299792696539627</v>
      </c>
    </row>
    <row r="316" spans="1:11" x14ac:dyDescent="0.25">
      <c r="A316" s="1">
        <v>44200</v>
      </c>
      <c r="B316" s="2">
        <v>4695</v>
      </c>
      <c r="C316" s="2">
        <f>AVERAGE(B310:Tabla2[[#This Row],[Positivos]])</f>
        <v>2589</v>
      </c>
      <c r="D316" s="2">
        <f>Tabla2[[#This Row],[media 7 dias]]-C315</f>
        <v>202.28571428571422</v>
      </c>
      <c r="E316" s="2">
        <f>AVERAGE(B303:Tabla2[[#This Row],[Positivos]])</f>
        <v>2073.5714285714284</v>
      </c>
      <c r="F316" s="2">
        <f>Tabla2[[#This Row],[Media 14 días]]-E315</f>
        <v>228.14285714285711</v>
      </c>
      <c r="G316" s="3">
        <f>AVERAGE(Tabla2[Positivos])</f>
        <v>1596.6749521988527</v>
      </c>
      <c r="H316" s="3" t="e">
        <f t="array" aca="1" ref="H316" ca="1">IF(Tabla2[[#This Row],[Fecha]]&lt;m_FechaObjetivo,NA(),m_UltimoDato14Dias)</f>
        <v>#N/A</v>
      </c>
      <c r="I316" t="str">
        <f>TEXT(Tabla2[[#This Row],[Fecha]],"DDDD")</f>
        <v>lunes</v>
      </c>
      <c r="J316" s="2">
        <f>SUM(Tabla2[[#Headers],[Positivos]]:Tabla2[[#This Row],[Positivos]])</f>
        <v>423150</v>
      </c>
      <c r="K316" s="4">
        <f>Tabla2[[#This Row],[Media 14 días]]/E315</f>
        <v>1.1236259482892088</v>
      </c>
    </row>
    <row r="317" spans="1:11" x14ac:dyDescent="0.25">
      <c r="A317" s="1">
        <v>44201</v>
      </c>
      <c r="B317" s="2">
        <v>7352</v>
      </c>
      <c r="C317" s="2">
        <f>AVERAGE(B311:Tabla2[[#This Row],[Positivos]])</f>
        <v>3046.7142857142858</v>
      </c>
      <c r="D317" s="2">
        <f>Tabla2[[#This Row],[media 7 dias]]-C316</f>
        <v>457.71428571428578</v>
      </c>
      <c r="E317" s="2">
        <f>AVERAGE(B304:Tabla2[[#This Row],[Positivos]])</f>
        <v>2479.2142857142858</v>
      </c>
      <c r="F317" s="2">
        <f>Tabla2[[#This Row],[Media 14 días]]-E316</f>
        <v>405.64285714285734</v>
      </c>
      <c r="G317" s="3">
        <f>AVERAGE(Tabla2[Positivos])</f>
        <v>1596.6749521988527</v>
      </c>
      <c r="H317" s="3" t="e">
        <f t="array" aca="1" ref="H317" ca="1">IF(Tabla2[[#This Row],[Fecha]]&lt;m_FechaObjetivo,NA(),m_UltimoDato14Dias)</f>
        <v>#N/A</v>
      </c>
      <c r="I317" t="str">
        <f>TEXT(Tabla2[[#This Row],[Fecha]],"DDDD")</f>
        <v>martes</v>
      </c>
      <c r="J317" s="2">
        <f>SUM(Tabla2[[#Headers],[Positivos]]:Tabla2[[#This Row],[Positivos]])</f>
        <v>430502</v>
      </c>
      <c r="K317" s="4">
        <f>Tabla2[[#This Row],[Media 14 días]]/E316</f>
        <v>1.195625215294523</v>
      </c>
    </row>
    <row r="318" spans="1:11" x14ac:dyDescent="0.25">
      <c r="A318" s="1">
        <v>44202</v>
      </c>
      <c r="B318" s="2">
        <v>1501</v>
      </c>
      <c r="C318" s="2">
        <f>AVERAGE(B312:Tabla2[[#This Row],[Positivos]])</f>
        <v>2572.7142857142858</v>
      </c>
      <c r="D318" s="2">
        <f>Tabla2[[#This Row],[media 7 dias]]-C317</f>
        <v>-474</v>
      </c>
      <c r="E318" s="2">
        <f>AVERAGE(B305:Tabla2[[#This Row],[Positivos]])</f>
        <v>2383.5714285714284</v>
      </c>
      <c r="F318" s="2">
        <f>Tabla2[[#This Row],[Media 14 días]]-E317</f>
        <v>-95.642857142857338</v>
      </c>
      <c r="G318" s="3">
        <f>AVERAGE(Tabla2[Positivos])</f>
        <v>1596.6749521988527</v>
      </c>
      <c r="H318" s="3" t="e">
        <f t="array" aca="1" ref="H318" ca="1">IF(Tabla2[[#This Row],[Fecha]]&lt;m_FechaObjetivo,NA(),m_UltimoDato14Dias)</f>
        <v>#N/A</v>
      </c>
      <c r="I318" t="str">
        <f>TEXT(Tabla2[[#This Row],[Fecha]],"DDDD")</f>
        <v>miércoles</v>
      </c>
      <c r="J318" s="2">
        <f>SUM(Tabla2[[#Headers],[Positivos]]:Tabla2[[#This Row],[Positivos]])</f>
        <v>432003</v>
      </c>
      <c r="K318" s="4">
        <f>Tabla2[[#This Row],[Media 14 días]]/E317</f>
        <v>0.96142210953931251</v>
      </c>
    </row>
    <row r="319" spans="1:11" x14ac:dyDescent="0.25">
      <c r="A319" s="1">
        <v>44203</v>
      </c>
      <c r="B319" s="2">
        <v>4635</v>
      </c>
      <c r="C319" s="2">
        <f>AVERAGE(B313:Tabla2[[#This Row],[Positivos]])</f>
        <v>3042.5714285714284</v>
      </c>
      <c r="D319" s="2">
        <f>Tabla2[[#This Row],[media 7 dias]]-C318</f>
        <v>469.85714285714266</v>
      </c>
      <c r="E319" s="2">
        <f>AVERAGE(B306:Tabla2[[#This Row],[Positivos]])</f>
        <v>2646.2857142857142</v>
      </c>
      <c r="F319" s="2">
        <f>Tabla2[[#This Row],[Media 14 días]]-E318</f>
        <v>262.71428571428578</v>
      </c>
      <c r="G319" s="3">
        <f>AVERAGE(Tabla2[Positivos])</f>
        <v>1596.6749521988527</v>
      </c>
      <c r="H319" s="3" t="e">
        <f t="array" aca="1" ref="H319" ca="1">IF(Tabla2[[#This Row],[Fecha]]&lt;m_FechaObjetivo,NA(),m_UltimoDato14Dias)</f>
        <v>#N/A</v>
      </c>
      <c r="I319" t="str">
        <f>TEXT(Tabla2[[#This Row],[Fecha]],"DDDD")</f>
        <v>jueves</v>
      </c>
      <c r="J319" s="2">
        <f>SUM(Tabla2[[#Headers],[Positivos]]:Tabla2[[#This Row],[Positivos]])</f>
        <v>436638</v>
      </c>
      <c r="K319" s="4">
        <f>Tabla2[[#This Row],[Media 14 días]]/E318</f>
        <v>1.1102187593646988</v>
      </c>
    </row>
    <row r="320" spans="1:11" x14ac:dyDescent="0.25">
      <c r="A320" s="1">
        <v>44204</v>
      </c>
      <c r="B320" s="2">
        <v>6329</v>
      </c>
      <c r="C320" s="2">
        <f>AVERAGE(B314:Tabla2[[#This Row],[Positivos]])</f>
        <v>3844.8571428571427</v>
      </c>
      <c r="D320" s="2">
        <f>Tabla2[[#This Row],[media 7 dias]]-C319</f>
        <v>802.28571428571422</v>
      </c>
      <c r="E320" s="2">
        <f>AVERAGE(B307:Tabla2[[#This Row],[Positivos]])</f>
        <v>3063.2857142857142</v>
      </c>
      <c r="F320" s="2">
        <f>Tabla2[[#This Row],[Media 14 días]]-E319</f>
        <v>417</v>
      </c>
      <c r="G320" s="3">
        <f>AVERAGE(Tabla2[Positivos])</f>
        <v>1596.6749521988527</v>
      </c>
      <c r="H320" s="3" t="e">
        <f t="array" aca="1" ref="H320" ca="1">IF(Tabla2[[#This Row],[Fecha]]&lt;m_FechaObjetivo,NA(),m_UltimoDato14Dias)</f>
        <v>#N/A</v>
      </c>
      <c r="I320" t="str">
        <f>TEXT(Tabla2[[#This Row],[Fecha]],"DDDD")</f>
        <v>viernes</v>
      </c>
      <c r="J320" s="2">
        <f>SUM(Tabla2[[#Headers],[Positivos]]:Tabla2[[#This Row],[Positivos]])</f>
        <v>442967</v>
      </c>
      <c r="K320" s="4">
        <f>Tabla2[[#This Row],[Media 14 días]]/E319</f>
        <v>1.1575793565104728</v>
      </c>
    </row>
    <row r="321" spans="1:11" x14ac:dyDescent="0.25">
      <c r="A321" s="1">
        <v>44205</v>
      </c>
      <c r="B321" s="2">
        <v>485</v>
      </c>
      <c r="C321" s="2">
        <f>AVERAGE(B315:Tabla2[[#This Row],[Positivos]])</f>
        <v>3730</v>
      </c>
      <c r="D321" s="2">
        <f>Tabla2[[#This Row],[media 7 dias]]-C320</f>
        <v>-114.85714285714266</v>
      </c>
      <c r="E321" s="2">
        <f>AVERAGE(B308:Tabla2[[#This Row],[Positivos]])</f>
        <v>3035.5714285714284</v>
      </c>
      <c r="F321" s="2">
        <f>Tabla2[[#This Row],[Media 14 días]]-E320</f>
        <v>-27.714285714285779</v>
      </c>
      <c r="G321" s="3">
        <f>AVERAGE(Tabla2[Positivos])</f>
        <v>1596.6749521988527</v>
      </c>
      <c r="H321" s="3" t="e">
        <f t="array" aca="1" ref="H321" ca="1">IF(Tabla2[[#This Row],[Fecha]]&lt;m_FechaObjetivo,NA(),m_UltimoDato14Dias)</f>
        <v>#N/A</v>
      </c>
      <c r="I321" t="str">
        <f>TEXT(Tabla2[[#This Row],[Fecha]],"DDDD")</f>
        <v>sábado</v>
      </c>
      <c r="J321" s="2">
        <f>SUM(Tabla2[[#Headers],[Positivos]]:Tabla2[[#This Row],[Positivos]])</f>
        <v>443452</v>
      </c>
      <c r="K321" s="4">
        <f>Tabla2[[#This Row],[Media 14 días]]/E320</f>
        <v>0.99095275847595954</v>
      </c>
    </row>
    <row r="322" spans="1:11" x14ac:dyDescent="0.25">
      <c r="A322" s="1">
        <v>44206</v>
      </c>
      <c r="B322" s="2">
        <v>521</v>
      </c>
      <c r="C322" s="2">
        <f>AVERAGE(B316:Tabla2[[#This Row],[Positivos]])</f>
        <v>3645.4285714285716</v>
      </c>
      <c r="D322" s="2">
        <f>Tabla2[[#This Row],[media 7 dias]]-C321</f>
        <v>-84.571428571428442</v>
      </c>
      <c r="E322" s="2">
        <f>AVERAGE(B309:Tabla2[[#This Row],[Positivos]])</f>
        <v>3016.0714285714284</v>
      </c>
      <c r="F322" s="2">
        <f>Tabla2[[#This Row],[Media 14 días]]-E321</f>
        <v>-19.5</v>
      </c>
      <c r="G322" s="3">
        <f>AVERAGE(Tabla2[Positivos])</f>
        <v>1596.6749521988527</v>
      </c>
      <c r="H322" s="3" t="e">
        <f t="array" aca="1" ref="H322" ca="1">IF(Tabla2[[#This Row],[Fecha]]&lt;m_FechaObjetivo,NA(),m_UltimoDato14Dias)</f>
        <v>#N/A</v>
      </c>
      <c r="I322" t="str">
        <f>TEXT(Tabla2[[#This Row],[Fecha]],"DDDD")</f>
        <v>domingo</v>
      </c>
      <c r="J322" s="2">
        <f>SUM(Tabla2[[#Headers],[Positivos]]:Tabla2[[#This Row],[Positivos]])</f>
        <v>443973</v>
      </c>
      <c r="K322" s="4">
        <f>Tabla2[[#This Row],[Media 14 días]]/E321</f>
        <v>0.99357616829027251</v>
      </c>
    </row>
    <row r="323" spans="1:11" x14ac:dyDescent="0.25">
      <c r="A323" s="1">
        <v>44207</v>
      </c>
      <c r="B323" s="2">
        <v>4453</v>
      </c>
      <c r="C323" s="2">
        <f>AVERAGE(B317:Tabla2[[#This Row],[Positivos]])</f>
        <v>3610.8571428571427</v>
      </c>
      <c r="D323" s="2">
        <f>Tabla2[[#This Row],[media 7 dias]]-C322</f>
        <v>-34.571428571428896</v>
      </c>
      <c r="E323" s="2">
        <f>AVERAGE(B310:Tabla2[[#This Row],[Positivos]])</f>
        <v>3099.9285714285716</v>
      </c>
      <c r="F323" s="2">
        <f>Tabla2[[#This Row],[Media 14 días]]-E322</f>
        <v>83.857142857143117</v>
      </c>
      <c r="G323" s="3">
        <f>AVERAGE(Tabla2[Positivos])</f>
        <v>1596.6749521988527</v>
      </c>
      <c r="H323" s="3" t="e">
        <f t="array" aca="1" ref="H323" ca="1">IF(Tabla2[[#This Row],[Fecha]]&lt;m_FechaObjetivo,NA(),m_UltimoDato14Dias)</f>
        <v>#N/A</v>
      </c>
      <c r="I323" t="str">
        <f>TEXT(Tabla2[[#This Row],[Fecha]],"DDDD")</f>
        <v>lunes</v>
      </c>
      <c r="J323" s="2">
        <f>SUM(Tabla2[[#Headers],[Positivos]]:Tabla2[[#This Row],[Positivos]])</f>
        <v>448426</v>
      </c>
      <c r="K323" s="4">
        <f>Tabla2[[#This Row],[Media 14 días]]/E322</f>
        <v>1.0278034339846063</v>
      </c>
    </row>
    <row r="324" spans="1:11" x14ac:dyDescent="0.25">
      <c r="A324" s="1">
        <v>44208</v>
      </c>
      <c r="B324" s="2">
        <v>4613</v>
      </c>
      <c r="C324" s="2">
        <f>AVERAGE(B318:Tabla2[[#This Row],[Positivos]])</f>
        <v>3219.5714285714284</v>
      </c>
      <c r="D324" s="2">
        <f>Tabla2[[#This Row],[media 7 dias]]-C323</f>
        <v>-391.28571428571422</v>
      </c>
      <c r="E324" s="2">
        <f>AVERAGE(B311:Tabla2[[#This Row],[Positivos]])</f>
        <v>3133.1428571428573</v>
      </c>
      <c r="F324" s="2">
        <f>Tabla2[[#This Row],[Media 14 días]]-E323</f>
        <v>33.214285714285779</v>
      </c>
      <c r="G324" s="3">
        <f>AVERAGE(Tabla2[Positivos])</f>
        <v>1596.6749521988527</v>
      </c>
      <c r="H324" s="3" t="e">
        <f t="array" aca="1" ref="H324" ca="1">IF(Tabla2[[#This Row],[Fecha]]&lt;m_FechaObjetivo,NA(),m_UltimoDato14Dias)</f>
        <v>#N/A</v>
      </c>
      <c r="I324" t="str">
        <f>TEXT(Tabla2[[#This Row],[Fecha]],"DDDD")</f>
        <v>martes</v>
      </c>
      <c r="J324" s="2">
        <f>SUM(Tabla2[[#Headers],[Positivos]]:Tabla2[[#This Row],[Positivos]])</f>
        <v>453039</v>
      </c>
      <c r="K324" s="4">
        <f>Tabla2[[#This Row],[Media 14 días]]/E323</f>
        <v>1.010714532592917</v>
      </c>
    </row>
    <row r="325" spans="1:11" x14ac:dyDescent="0.25">
      <c r="A325" s="1">
        <v>44209</v>
      </c>
      <c r="B325" s="2">
        <v>5525</v>
      </c>
      <c r="C325" s="2">
        <f>AVERAGE(B319:Tabla2[[#This Row],[Positivos]])</f>
        <v>3794.4285714285716</v>
      </c>
      <c r="D325" s="2">
        <f>Tabla2[[#This Row],[media 7 dias]]-C324</f>
        <v>574.85714285714312</v>
      </c>
      <c r="E325" s="2">
        <f>AVERAGE(B312:Tabla2[[#This Row],[Positivos]])</f>
        <v>3183.5714285714284</v>
      </c>
      <c r="F325" s="2">
        <f>Tabla2[[#This Row],[Media 14 días]]-E324</f>
        <v>50.428571428571104</v>
      </c>
      <c r="G325" s="3">
        <f>AVERAGE(Tabla2[Positivos])</f>
        <v>1596.6749521988527</v>
      </c>
      <c r="H325" s="3" t="e">
        <f t="array" aca="1" ref="H325" ca="1">IF(Tabla2[[#This Row],[Fecha]]&lt;m_FechaObjetivo,NA(),m_UltimoDato14Dias)</f>
        <v>#N/A</v>
      </c>
      <c r="I325" t="str">
        <f>TEXT(Tabla2[[#This Row],[Fecha]],"DDDD")</f>
        <v>miércoles</v>
      </c>
      <c r="J325" s="2">
        <f>SUM(Tabla2[[#Headers],[Positivos]]:Tabla2[[#This Row],[Positivos]])</f>
        <v>458564</v>
      </c>
      <c r="K325" s="4">
        <f>Tabla2[[#This Row],[Media 14 días]]/E324</f>
        <v>1.016095203355827</v>
      </c>
    </row>
    <row r="326" spans="1:11" x14ac:dyDescent="0.25">
      <c r="A326" s="1">
        <v>44210</v>
      </c>
      <c r="B326" s="2">
        <v>5817</v>
      </c>
      <c r="C326" s="2">
        <f>AVERAGE(B320:Tabla2[[#This Row],[Positivos]])</f>
        <v>3963.2857142857142</v>
      </c>
      <c r="D326" s="2">
        <f>Tabla2[[#This Row],[media 7 dias]]-C325</f>
        <v>168.85714285714266</v>
      </c>
      <c r="E326" s="2">
        <f>AVERAGE(B313:Tabla2[[#This Row],[Positivos]])</f>
        <v>3502.9285714285716</v>
      </c>
      <c r="F326" s="2">
        <f>Tabla2[[#This Row],[Media 14 días]]-E325</f>
        <v>319.35714285714312</v>
      </c>
      <c r="G326" s="3">
        <f>AVERAGE(Tabla2[Positivos])</f>
        <v>1596.6749521988527</v>
      </c>
      <c r="H326" s="3" t="e">
        <f t="array" aca="1" ref="H326" ca="1">IF(Tabla2[[#This Row],[Fecha]]&lt;m_FechaObjetivo,NA(),m_UltimoDato14Dias)</f>
        <v>#N/A</v>
      </c>
      <c r="I326" t="str">
        <f>TEXT(Tabla2[[#This Row],[Fecha]],"DDDD")</f>
        <v>jueves</v>
      </c>
      <c r="J326" s="2">
        <f>SUM(Tabla2[[#Headers],[Positivos]]:Tabla2[[#This Row],[Positivos]])</f>
        <v>464381</v>
      </c>
      <c r="K326" s="4">
        <f>Tabla2[[#This Row],[Media 14 días]]/E325</f>
        <v>1.1003141126318152</v>
      </c>
    </row>
    <row r="327" spans="1:11" x14ac:dyDescent="0.25">
      <c r="A327" s="1">
        <v>44211</v>
      </c>
      <c r="B327" s="2">
        <v>6646</v>
      </c>
      <c r="C327" s="2">
        <f>AVERAGE(B321:Tabla2[[#This Row],[Positivos]])</f>
        <v>4008.5714285714284</v>
      </c>
      <c r="D327" s="2">
        <f>Tabla2[[#This Row],[media 7 dias]]-C326</f>
        <v>45.285714285714221</v>
      </c>
      <c r="E327" s="2">
        <f>AVERAGE(B314:Tabla2[[#This Row],[Positivos]])</f>
        <v>3926.7142857142858</v>
      </c>
      <c r="F327" s="2">
        <f>Tabla2[[#This Row],[Media 14 días]]-E326</f>
        <v>423.78571428571422</v>
      </c>
      <c r="G327" s="3">
        <f>AVERAGE(Tabla2[Positivos])</f>
        <v>1596.6749521988527</v>
      </c>
      <c r="H327" s="3" t="e">
        <f t="array" aca="1" ref="H327" ca="1">IF(Tabla2[[#This Row],[Fecha]]&lt;m_FechaObjetivo,NA(),m_UltimoDato14Dias)</f>
        <v>#N/A</v>
      </c>
      <c r="I327" t="str">
        <f>TEXT(Tabla2[[#This Row],[Fecha]],"DDDD")</f>
        <v>viernes</v>
      </c>
      <c r="J327" s="2">
        <f>SUM(Tabla2[[#Headers],[Positivos]]:Tabla2[[#This Row],[Positivos]])</f>
        <v>471027</v>
      </c>
      <c r="K327" s="4">
        <f>Tabla2[[#This Row],[Media 14 días]]/E326</f>
        <v>1.1209804041516283</v>
      </c>
    </row>
    <row r="328" spans="1:11" x14ac:dyDescent="0.25">
      <c r="A328" s="1">
        <v>44212</v>
      </c>
      <c r="B328" s="2">
        <v>1639</v>
      </c>
      <c r="C328" s="2">
        <f>AVERAGE(B322:Tabla2[[#This Row],[Positivos]])</f>
        <v>4173.4285714285716</v>
      </c>
      <c r="D328" s="2">
        <f>Tabla2[[#This Row],[media 7 dias]]-C327</f>
        <v>164.85714285714312</v>
      </c>
      <c r="E328" s="2">
        <f>AVERAGE(B315:Tabla2[[#This Row],[Positivos]])</f>
        <v>3951.7142857142858</v>
      </c>
      <c r="F328" s="2">
        <f>Tabla2[[#This Row],[Media 14 días]]-E327</f>
        <v>25</v>
      </c>
      <c r="G328" s="3">
        <f>AVERAGE(Tabla2[Positivos])</f>
        <v>1596.6749521988527</v>
      </c>
      <c r="H328" s="3" t="e">
        <f t="array" aca="1" ref="H328" ca="1">IF(Tabla2[[#This Row],[Fecha]]&lt;m_FechaObjetivo,NA(),m_UltimoDato14Dias)</f>
        <v>#N/A</v>
      </c>
      <c r="I328" t="str">
        <f>TEXT(Tabla2[[#This Row],[Fecha]],"DDDD")</f>
        <v>sábado</v>
      </c>
      <c r="J328" s="2">
        <f>SUM(Tabla2[[#Headers],[Positivos]]:Tabla2[[#This Row],[Positivos]])</f>
        <v>472666</v>
      </c>
      <c r="K328" s="4">
        <f>Tabla2[[#This Row],[Media 14 días]]/E327</f>
        <v>1.0063666460508605</v>
      </c>
    </row>
    <row r="329" spans="1:11" x14ac:dyDescent="0.25">
      <c r="A329" s="1">
        <v>44213</v>
      </c>
      <c r="B329" s="2">
        <v>1247</v>
      </c>
      <c r="C329" s="2">
        <f>AVERAGE(B323:Tabla2[[#This Row],[Positivos]])</f>
        <v>4277.1428571428569</v>
      </c>
      <c r="D329" s="2">
        <f>Tabla2[[#This Row],[media 7 dias]]-C328</f>
        <v>103.71428571428532</v>
      </c>
      <c r="E329" s="2">
        <f>AVERAGE(B316:Tabla2[[#This Row],[Positivos]])</f>
        <v>3961.2857142857142</v>
      </c>
      <c r="F329" s="2">
        <f>Tabla2[[#This Row],[Media 14 días]]-E328</f>
        <v>9.5714285714284415</v>
      </c>
      <c r="G329" s="3">
        <f>AVERAGE(Tabla2[Positivos])</f>
        <v>1596.6749521988527</v>
      </c>
      <c r="H329" s="3" t="e">
        <f t="array" aca="1" ref="H329" ca="1">IF(Tabla2[[#This Row],[Fecha]]&lt;m_FechaObjetivo,NA(),m_UltimoDato14Dias)</f>
        <v>#N/A</v>
      </c>
      <c r="I329" t="str">
        <f>TEXT(Tabla2[[#This Row],[Fecha]],"DDDD")</f>
        <v>domingo</v>
      </c>
      <c r="J329" s="2">
        <f>SUM(Tabla2[[#Headers],[Positivos]]:Tabla2[[#This Row],[Positivos]])</f>
        <v>473913</v>
      </c>
      <c r="K329" s="4">
        <f>Tabla2[[#This Row],[Media 14 días]]/E328</f>
        <v>1.0024220952931819</v>
      </c>
    </row>
    <row r="330" spans="1:11" x14ac:dyDescent="0.25">
      <c r="A330" s="1">
        <v>44214</v>
      </c>
      <c r="B330" s="2">
        <v>5825</v>
      </c>
      <c r="C330" s="2">
        <f>AVERAGE(B324:Tabla2[[#This Row],[Positivos]])</f>
        <v>4473.1428571428569</v>
      </c>
      <c r="D330" s="2">
        <f>Tabla2[[#This Row],[media 7 dias]]-C329</f>
        <v>196</v>
      </c>
      <c r="E330" s="2">
        <f>AVERAGE(B317:Tabla2[[#This Row],[Positivos]])</f>
        <v>4042</v>
      </c>
      <c r="F330" s="2">
        <f>Tabla2[[#This Row],[Media 14 días]]-E329</f>
        <v>80.714285714285779</v>
      </c>
      <c r="G330" s="3">
        <f>AVERAGE(Tabla2[Positivos])</f>
        <v>1596.6749521988527</v>
      </c>
      <c r="H330" s="3" t="e">
        <f t="array" aca="1" ref="H330" ca="1">IF(Tabla2[[#This Row],[Fecha]]&lt;m_FechaObjetivo,NA(),m_UltimoDato14Dias)</f>
        <v>#N/A</v>
      </c>
      <c r="I330" t="str">
        <f>TEXT(Tabla2[[#This Row],[Fecha]],"DDDD")</f>
        <v>lunes</v>
      </c>
      <c r="J330" s="2">
        <f>SUM(Tabla2[[#Headers],[Positivos]]:Tabla2[[#This Row],[Positivos]])</f>
        <v>479738</v>
      </c>
      <c r="K330" s="4">
        <f>Tabla2[[#This Row],[Media 14 días]]/E329</f>
        <v>1.0203757798694508</v>
      </c>
    </row>
    <row r="331" spans="1:11" x14ac:dyDescent="0.25">
      <c r="A331" s="1">
        <v>44215</v>
      </c>
      <c r="B331" s="2">
        <v>7861</v>
      </c>
      <c r="C331" s="2">
        <f>AVERAGE(B325:Tabla2[[#This Row],[Positivos]])</f>
        <v>4937.1428571428569</v>
      </c>
      <c r="D331" s="2">
        <f>Tabla2[[#This Row],[media 7 dias]]-C330</f>
        <v>464</v>
      </c>
      <c r="E331" s="2">
        <f>AVERAGE(B318:Tabla2[[#This Row],[Positivos]])</f>
        <v>4078.3571428571427</v>
      </c>
      <c r="F331" s="2">
        <f>Tabla2[[#This Row],[Media 14 días]]-E330</f>
        <v>36.357142857142662</v>
      </c>
      <c r="G331" s="3">
        <f>AVERAGE(Tabla2[Positivos])</f>
        <v>1596.6749521988527</v>
      </c>
      <c r="H331" s="3" t="e">
        <f t="array" aca="1" ref="H331" ca="1">IF(Tabla2[[#This Row],[Fecha]]&lt;m_FechaObjetivo,NA(),m_UltimoDato14Dias)</f>
        <v>#N/A</v>
      </c>
      <c r="I331" t="str">
        <f>TEXT(Tabla2[[#This Row],[Fecha]],"DDDD")</f>
        <v>martes</v>
      </c>
      <c r="J331" s="2">
        <f>SUM(Tabla2[[#Headers],[Positivos]]:Tabla2[[#This Row],[Positivos]])</f>
        <v>487599</v>
      </c>
      <c r="K331" s="4">
        <f>Tabla2[[#This Row],[Media 14 días]]/E330</f>
        <v>1.0089948398953841</v>
      </c>
    </row>
    <row r="332" spans="1:11" x14ac:dyDescent="0.25">
      <c r="A332" s="1">
        <v>44216</v>
      </c>
      <c r="B332" s="2">
        <v>6513</v>
      </c>
      <c r="C332" s="2">
        <f>AVERAGE(B326:Tabla2[[#This Row],[Positivos]])</f>
        <v>5078.2857142857147</v>
      </c>
      <c r="D332" s="2">
        <f>Tabla2[[#This Row],[media 7 dias]]-C331</f>
        <v>141.14285714285779</v>
      </c>
      <c r="E332" s="2">
        <f>AVERAGE(B319:Tabla2[[#This Row],[Positivos]])</f>
        <v>4436.3571428571431</v>
      </c>
      <c r="F332" s="2">
        <f>Tabla2[[#This Row],[Media 14 días]]-E331</f>
        <v>358.00000000000045</v>
      </c>
      <c r="G332" s="3">
        <f>AVERAGE(Tabla2[Positivos])</f>
        <v>1596.6749521988527</v>
      </c>
      <c r="H332" s="3" t="e">
        <f t="array" aca="1" ref="H332" ca="1">IF(Tabla2[[#This Row],[Fecha]]&lt;m_FechaObjetivo,NA(),m_UltimoDato14Dias)</f>
        <v>#N/A</v>
      </c>
      <c r="I332" t="str">
        <f>TEXT(Tabla2[[#This Row],[Fecha]],"DDDD")</f>
        <v>miércoles</v>
      </c>
      <c r="J332" s="2">
        <f>SUM(Tabla2[[#Headers],[Positivos]]:Tabla2[[#This Row],[Positivos]])</f>
        <v>494112</v>
      </c>
      <c r="K332" s="4">
        <f>Tabla2[[#This Row],[Media 14 días]]/E331</f>
        <v>1.0877804438061545</v>
      </c>
    </row>
    <row r="333" spans="1:11" x14ac:dyDescent="0.25">
      <c r="A333" s="1">
        <v>44217</v>
      </c>
      <c r="B333" s="2">
        <v>6057</v>
      </c>
      <c r="C333" s="2">
        <f>AVERAGE(B327:Tabla2[[#This Row],[Positivos]])</f>
        <v>5112.5714285714284</v>
      </c>
      <c r="D333" s="2">
        <f>Tabla2[[#This Row],[media 7 dias]]-C332</f>
        <v>34.285714285713766</v>
      </c>
      <c r="E333" s="2">
        <f>AVERAGE(B320:Tabla2[[#This Row],[Positivos]])</f>
        <v>4537.9285714285716</v>
      </c>
      <c r="F333" s="2">
        <f>Tabla2[[#This Row],[Media 14 días]]-E332</f>
        <v>101.57142857142844</v>
      </c>
      <c r="G333" s="3">
        <f>AVERAGE(Tabla2[Positivos])</f>
        <v>1596.6749521988527</v>
      </c>
      <c r="H333" s="3" t="e">
        <f t="array" aca="1" ref="H333" ca="1">IF(Tabla2[[#This Row],[Fecha]]&lt;m_FechaObjetivo,NA(),m_UltimoDato14Dias)</f>
        <v>#N/A</v>
      </c>
      <c r="I333" t="str">
        <f>TEXT(Tabla2[[#This Row],[Fecha]],"DDDD")</f>
        <v>jueves</v>
      </c>
      <c r="J333" s="2">
        <f>SUM(Tabla2[[#Headers],[Positivos]]:Tabla2[[#This Row],[Positivos]])</f>
        <v>500169</v>
      </c>
      <c r="K333" s="4">
        <f>Tabla2[[#This Row],[Media 14 días]]/E332</f>
        <v>1.0228952325749892</v>
      </c>
    </row>
    <row r="334" spans="1:11" x14ac:dyDescent="0.25">
      <c r="A334" s="1">
        <v>44218</v>
      </c>
      <c r="B334" s="2">
        <v>7341</v>
      </c>
      <c r="C334" s="2">
        <f>AVERAGE(B328:Tabla2[[#This Row],[Positivos]])</f>
        <v>5211.8571428571431</v>
      </c>
      <c r="D334" s="2">
        <f>Tabla2[[#This Row],[media 7 dias]]-C333</f>
        <v>99.285714285714675</v>
      </c>
      <c r="E334" s="2">
        <f>AVERAGE(B321:Tabla2[[#This Row],[Positivos]])</f>
        <v>4610.2142857142853</v>
      </c>
      <c r="F334" s="2">
        <f>Tabla2[[#This Row],[Media 14 días]]-E333</f>
        <v>72.285714285713766</v>
      </c>
      <c r="G334" s="3">
        <f>AVERAGE(Tabla2[Positivos])</f>
        <v>1596.6749521988527</v>
      </c>
      <c r="H334" s="3" t="e">
        <f t="array" aca="1" ref="H334" ca="1">IF(Tabla2[[#This Row],[Fecha]]&lt;m_FechaObjetivo,NA(),m_UltimoDato14Dias)</f>
        <v>#N/A</v>
      </c>
      <c r="I334" t="str">
        <f>TEXT(Tabla2[[#This Row],[Fecha]],"DDDD")</f>
        <v>viernes</v>
      </c>
      <c r="J334" s="2">
        <f>SUM(Tabla2[[#Headers],[Positivos]]:Tabla2[[#This Row],[Positivos]])</f>
        <v>507510</v>
      </c>
      <c r="K334" s="4">
        <f>Tabla2[[#This Row],[Media 14 días]]/E333</f>
        <v>1.0159292313988446</v>
      </c>
    </row>
    <row r="335" spans="1:11" x14ac:dyDescent="0.25">
      <c r="A335" s="1">
        <v>44219</v>
      </c>
      <c r="B335" s="2">
        <v>1712</v>
      </c>
      <c r="C335" s="2">
        <f>AVERAGE(B329:Tabla2[[#This Row],[Positivos]])</f>
        <v>5222.2857142857147</v>
      </c>
      <c r="D335" s="2">
        <f>Tabla2[[#This Row],[media 7 dias]]-C334</f>
        <v>10.428571428571558</v>
      </c>
      <c r="E335" s="2">
        <f>AVERAGE(B322:Tabla2[[#This Row],[Positivos]])</f>
        <v>4697.8571428571431</v>
      </c>
      <c r="F335" s="2">
        <f>Tabla2[[#This Row],[Media 14 días]]-E334</f>
        <v>87.642857142857792</v>
      </c>
      <c r="G335" s="3">
        <f>AVERAGE(Tabla2[Positivos])</f>
        <v>1596.6749521988527</v>
      </c>
      <c r="H335" s="3" t="e">
        <f t="array" aca="1" ref="H335" ca="1">IF(Tabla2[[#This Row],[Fecha]]&lt;m_FechaObjetivo,NA(),m_UltimoDato14Dias)</f>
        <v>#N/A</v>
      </c>
      <c r="I335" t="str">
        <f>TEXT(Tabla2[[#This Row],[Fecha]],"DDDD")</f>
        <v>sábado</v>
      </c>
      <c r="J335" s="2">
        <f>SUM(Tabla2[[#Headers],[Positivos]]:Tabla2[[#This Row],[Positivos]])</f>
        <v>509222</v>
      </c>
      <c r="K335" s="4">
        <f>Tabla2[[#This Row],[Media 14 días]]/E334</f>
        <v>1.0190105820925586</v>
      </c>
    </row>
    <row r="336" spans="1:11" x14ac:dyDescent="0.25">
      <c r="A336" s="1">
        <v>44220</v>
      </c>
      <c r="B336" s="2">
        <v>1148</v>
      </c>
      <c r="C336" s="2">
        <f>AVERAGE(B330:Tabla2[[#This Row],[Positivos]])</f>
        <v>5208.1428571428569</v>
      </c>
      <c r="D336" s="2">
        <f>Tabla2[[#This Row],[media 7 dias]]-C335</f>
        <v>-14.142857142857792</v>
      </c>
      <c r="E336" s="2">
        <f>AVERAGE(B323:Tabla2[[#This Row],[Positivos]])</f>
        <v>4742.6428571428569</v>
      </c>
      <c r="F336" s="2">
        <f>Tabla2[[#This Row],[Media 14 días]]-E335</f>
        <v>44.785714285713766</v>
      </c>
      <c r="G336" s="3">
        <f>AVERAGE(Tabla2[Positivos])</f>
        <v>1596.6749521988527</v>
      </c>
      <c r="H336" s="3" t="e">
        <f t="array" aca="1" ref="H336" ca="1">IF(Tabla2[[#This Row],[Fecha]]&lt;m_FechaObjetivo,NA(),m_UltimoDato14Dias)</f>
        <v>#N/A</v>
      </c>
      <c r="I336" t="str">
        <f>TEXT(Tabla2[[#This Row],[Fecha]],"DDDD")</f>
        <v>domingo</v>
      </c>
      <c r="J336" s="2">
        <f>SUM(Tabla2[[#Headers],[Positivos]]:Tabla2[[#This Row],[Positivos]])</f>
        <v>510370</v>
      </c>
      <c r="K336" s="4">
        <f>Tabla2[[#This Row],[Media 14 días]]/E335</f>
        <v>1.0095332218336626</v>
      </c>
    </row>
    <row r="337" spans="1:11" x14ac:dyDescent="0.25">
      <c r="A337" s="1">
        <v>44221</v>
      </c>
      <c r="B337" s="2">
        <v>5659</v>
      </c>
      <c r="C337" s="2">
        <f>AVERAGE(B331:Tabla2[[#This Row],[Positivos]])</f>
        <v>5184.4285714285716</v>
      </c>
      <c r="D337" s="2">
        <f>Tabla2[[#This Row],[media 7 dias]]-C336</f>
        <v>-23.714285714285325</v>
      </c>
      <c r="E337" s="2">
        <f>AVERAGE(B324:Tabla2[[#This Row],[Positivos]])</f>
        <v>4828.7857142857147</v>
      </c>
      <c r="F337" s="2">
        <f>Tabla2[[#This Row],[Media 14 días]]-E336</f>
        <v>86.142857142857792</v>
      </c>
      <c r="G337" s="3">
        <f>AVERAGE(Tabla2[Positivos])</f>
        <v>1596.6749521988527</v>
      </c>
      <c r="H337" s="3" t="e">
        <f t="array" aca="1" ref="H337" ca="1">IF(Tabla2[[#This Row],[Fecha]]&lt;m_FechaObjetivo,NA(),m_UltimoDato14Dias)</f>
        <v>#N/A</v>
      </c>
      <c r="I337" t="str">
        <f>TEXT(Tabla2[[#This Row],[Fecha]],"DDDD")</f>
        <v>lunes</v>
      </c>
      <c r="J337" s="2">
        <f>SUM(Tabla2[[#Headers],[Positivos]]:Tabla2[[#This Row],[Positivos]])</f>
        <v>516029</v>
      </c>
      <c r="K337" s="4">
        <f>Tabla2[[#This Row],[Media 14 días]]/E336</f>
        <v>1.0181634712411707</v>
      </c>
    </row>
    <row r="338" spans="1:11" x14ac:dyDescent="0.25">
      <c r="A338" s="1">
        <v>44222</v>
      </c>
      <c r="B338" s="2">
        <v>6652</v>
      </c>
      <c r="C338" s="2">
        <f>AVERAGE(B332:Tabla2[[#This Row],[Positivos]])</f>
        <v>5011.7142857142853</v>
      </c>
      <c r="D338" s="2">
        <f>Tabla2[[#This Row],[media 7 dias]]-C337</f>
        <v>-172.71428571428623</v>
      </c>
      <c r="E338" s="2">
        <f>AVERAGE(B325:Tabla2[[#This Row],[Positivos]])</f>
        <v>4974.4285714285716</v>
      </c>
      <c r="F338" s="2">
        <f>Tabla2[[#This Row],[Media 14 días]]-E337</f>
        <v>145.64285714285688</v>
      </c>
      <c r="G338" s="3">
        <f>AVERAGE(Tabla2[Positivos])</f>
        <v>1596.6749521988527</v>
      </c>
      <c r="H338" s="3" t="e">
        <f t="array" aca="1" ref="H338" ca="1">IF(Tabla2[[#This Row],[Fecha]]&lt;m_FechaObjetivo,NA(),m_UltimoDato14Dias)</f>
        <v>#N/A</v>
      </c>
      <c r="I338" t="str">
        <f>TEXT(Tabla2[[#This Row],[Fecha]],"DDDD")</f>
        <v>martes</v>
      </c>
      <c r="J338" s="2">
        <f>SUM(Tabla2[[#Headers],[Positivos]]:Tabla2[[#This Row],[Positivos]])</f>
        <v>522681</v>
      </c>
      <c r="K338" s="4">
        <f>Tabla2[[#This Row],[Media 14 días]]/E337</f>
        <v>1.0301613833705605</v>
      </c>
    </row>
    <row r="339" spans="1:11" x14ac:dyDescent="0.25">
      <c r="A339" s="1">
        <v>44223</v>
      </c>
      <c r="B339" s="2">
        <v>5932</v>
      </c>
      <c r="C339" s="2">
        <f>AVERAGE(B333:Tabla2[[#This Row],[Positivos]])</f>
        <v>4928.7142857142853</v>
      </c>
      <c r="D339" s="2">
        <f>Tabla2[[#This Row],[media 7 dias]]-C338</f>
        <v>-83</v>
      </c>
      <c r="E339" s="2">
        <f>AVERAGE(B326:Tabla2[[#This Row],[Positivos]])</f>
        <v>5003.5</v>
      </c>
      <c r="F339" s="2">
        <f>Tabla2[[#This Row],[Media 14 días]]-E338</f>
        <v>29.071428571428442</v>
      </c>
      <c r="G339" s="3">
        <f>AVERAGE(Tabla2[Positivos])</f>
        <v>1596.6749521988527</v>
      </c>
      <c r="H339" s="3" t="e">
        <f t="array" aca="1" ref="H339" ca="1">IF(Tabla2[[#This Row],[Fecha]]&lt;m_FechaObjetivo,NA(),m_UltimoDato14Dias)</f>
        <v>#N/A</v>
      </c>
      <c r="I339" t="str">
        <f>TEXT(Tabla2[[#This Row],[Fecha]],"DDDD")</f>
        <v>miércoles</v>
      </c>
      <c r="J339" s="2">
        <f>SUM(Tabla2[[#Headers],[Positivos]]:Tabla2[[#This Row],[Positivos]])</f>
        <v>528613</v>
      </c>
      <c r="K339" s="4">
        <f>Tabla2[[#This Row],[Media 14 días]]/E338</f>
        <v>1.005844174492404</v>
      </c>
    </row>
    <row r="340" spans="1:11" x14ac:dyDescent="0.25">
      <c r="A340" s="1">
        <v>44224</v>
      </c>
      <c r="B340" s="2">
        <v>5519</v>
      </c>
      <c r="C340" s="2">
        <f>AVERAGE(B334:Tabla2[[#This Row],[Positivos]])</f>
        <v>4851.8571428571431</v>
      </c>
      <c r="D340" s="2">
        <f>Tabla2[[#This Row],[media 7 dias]]-C339</f>
        <v>-76.857142857142208</v>
      </c>
      <c r="E340" s="2">
        <f>AVERAGE(B327:Tabla2[[#This Row],[Positivos]])</f>
        <v>4982.2142857142853</v>
      </c>
      <c r="F340" s="2">
        <f>Tabla2[[#This Row],[Media 14 días]]-E339</f>
        <v>-21.285714285714675</v>
      </c>
      <c r="G340" s="3">
        <f>AVERAGE(Tabla2[Positivos])</f>
        <v>1596.6749521988527</v>
      </c>
      <c r="H340" s="3" t="e">
        <f t="array" aca="1" ref="H340" ca="1">IF(Tabla2[[#This Row],[Fecha]]&lt;m_FechaObjetivo,NA(),m_UltimoDato14Dias)</f>
        <v>#N/A</v>
      </c>
      <c r="I340" t="str">
        <f>TEXT(Tabla2[[#This Row],[Fecha]],"DDDD")</f>
        <v>jueves</v>
      </c>
      <c r="J340" s="2">
        <f>SUM(Tabla2[[#Headers],[Positivos]]:Tabla2[[#This Row],[Positivos]])</f>
        <v>534132</v>
      </c>
      <c r="K340" s="4">
        <f>Tabla2[[#This Row],[Media 14 días]]/E339</f>
        <v>0.99574583505831626</v>
      </c>
    </row>
    <row r="341" spans="1:11" x14ac:dyDescent="0.25">
      <c r="A341" s="1">
        <v>44225</v>
      </c>
      <c r="B341" s="2">
        <v>6104</v>
      </c>
      <c r="C341" s="2">
        <f>AVERAGE(B335:Tabla2[[#This Row],[Positivos]])</f>
        <v>4675.1428571428569</v>
      </c>
      <c r="D341" s="2">
        <f>Tabla2[[#This Row],[media 7 dias]]-C340</f>
        <v>-176.71428571428623</v>
      </c>
      <c r="E341" s="2">
        <f>AVERAGE(B328:Tabla2[[#This Row],[Positivos]])</f>
        <v>4943.5</v>
      </c>
      <c r="F341" s="2">
        <f>Tabla2[[#This Row],[Media 14 días]]-E340</f>
        <v>-38.714285714285325</v>
      </c>
      <c r="G341" s="3">
        <f>AVERAGE(Tabla2[Positivos])</f>
        <v>1596.6749521988527</v>
      </c>
      <c r="H341" s="3" t="e">
        <f t="array" aca="1" ref="H341" ca="1">IF(Tabla2[[#This Row],[Fecha]]&lt;m_FechaObjetivo,NA(),m_UltimoDato14Dias)</f>
        <v>#N/A</v>
      </c>
      <c r="I341" t="str">
        <f>TEXT(Tabla2[[#This Row],[Fecha]],"DDDD")</f>
        <v>viernes</v>
      </c>
      <c r="J341" s="2">
        <f>SUM(Tabla2[[#Headers],[Positivos]]:Tabla2[[#This Row],[Positivos]])</f>
        <v>540236</v>
      </c>
      <c r="K341" s="4">
        <f>Tabla2[[#This Row],[Media 14 días]]/E340</f>
        <v>0.9922295020859917</v>
      </c>
    </row>
    <row r="342" spans="1:11" x14ac:dyDescent="0.25">
      <c r="A342" s="1">
        <v>44226</v>
      </c>
      <c r="B342" s="2">
        <v>1375</v>
      </c>
      <c r="C342" s="2">
        <f>AVERAGE(B336:Tabla2[[#This Row],[Positivos]])</f>
        <v>4627</v>
      </c>
      <c r="D342" s="2">
        <f>Tabla2[[#This Row],[media 7 dias]]-C341</f>
        <v>-48.142857142856883</v>
      </c>
      <c r="E342" s="2">
        <f>AVERAGE(B329:Tabla2[[#This Row],[Positivos]])</f>
        <v>4924.6428571428569</v>
      </c>
      <c r="F342" s="2">
        <f>Tabla2[[#This Row],[Media 14 días]]-E341</f>
        <v>-18.857142857143117</v>
      </c>
      <c r="G342" s="3">
        <f>AVERAGE(Tabla2[Positivos])</f>
        <v>1596.6749521988527</v>
      </c>
      <c r="H342" s="3" t="e">
        <f t="array" aca="1" ref="H342" ca="1">IF(Tabla2[[#This Row],[Fecha]]&lt;m_FechaObjetivo,NA(),m_UltimoDato14Dias)</f>
        <v>#N/A</v>
      </c>
      <c r="I342" t="str">
        <f>TEXT(Tabla2[[#This Row],[Fecha]],"DDDD")</f>
        <v>sábado</v>
      </c>
      <c r="J342" s="2">
        <f>SUM(Tabla2[[#Headers],[Positivos]]:Tabla2[[#This Row],[Positivos]])</f>
        <v>541611</v>
      </c>
      <c r="K342" s="4">
        <f>Tabla2[[#This Row],[Media 14 días]]/E341</f>
        <v>0.99618546720802204</v>
      </c>
    </row>
    <row r="343" spans="1:11" x14ac:dyDescent="0.25">
      <c r="A343" s="1">
        <v>44227</v>
      </c>
      <c r="B343" s="2">
        <v>896</v>
      </c>
      <c r="C343" s="2">
        <f>AVERAGE(B337:Tabla2[[#This Row],[Positivos]])</f>
        <v>4591</v>
      </c>
      <c r="D343" s="2">
        <f>Tabla2[[#This Row],[media 7 dias]]-C342</f>
        <v>-36</v>
      </c>
      <c r="E343" s="2">
        <f>AVERAGE(B330:Tabla2[[#This Row],[Positivos]])</f>
        <v>4899.5714285714284</v>
      </c>
      <c r="F343" s="2">
        <f>Tabla2[[#This Row],[Media 14 días]]-E342</f>
        <v>-25.071428571428442</v>
      </c>
      <c r="G343" s="3">
        <f>AVERAGE(Tabla2[Positivos])</f>
        <v>1596.6749521988527</v>
      </c>
      <c r="H343" s="3" t="e">
        <f t="array" aca="1" ref="H343" ca="1">IF(Tabla2[[#This Row],[Fecha]]&lt;m_FechaObjetivo,NA(),m_UltimoDato14Dias)</f>
        <v>#N/A</v>
      </c>
      <c r="I343" t="str">
        <f>TEXT(Tabla2[[#This Row],[Fecha]],"DDDD")</f>
        <v>domingo</v>
      </c>
      <c r="J343" s="2">
        <f>SUM(Tabla2[[#Headers],[Positivos]]:Tabla2[[#This Row],[Positivos]])</f>
        <v>542507</v>
      </c>
      <c r="K343" s="4">
        <f>Tabla2[[#This Row],[Media 14 días]]/E342</f>
        <v>0.99490898542316342</v>
      </c>
    </row>
    <row r="344" spans="1:11" x14ac:dyDescent="0.25">
      <c r="A344" s="1">
        <v>44228</v>
      </c>
      <c r="B344" s="2">
        <v>4207</v>
      </c>
      <c r="C344" s="2">
        <f>AVERAGE(B338:Tabla2[[#This Row],[Positivos]])</f>
        <v>4383.5714285714284</v>
      </c>
      <c r="D344" s="2">
        <f>Tabla2[[#This Row],[media 7 dias]]-C343</f>
        <v>-207.42857142857156</v>
      </c>
      <c r="E344" s="2">
        <f>AVERAGE(B331:Tabla2[[#This Row],[Positivos]])</f>
        <v>4784</v>
      </c>
      <c r="F344" s="2">
        <f>Tabla2[[#This Row],[Media 14 días]]-E343</f>
        <v>-115.57142857142844</v>
      </c>
      <c r="G344" s="3">
        <f>AVERAGE(Tabla2[Positivos])</f>
        <v>1596.6749521988527</v>
      </c>
      <c r="H344" s="3" t="e">
        <f t="array" aca="1" ref="H344" ca="1">IF(Tabla2[[#This Row],[Fecha]]&lt;m_FechaObjetivo,NA(),m_UltimoDato14Dias)</f>
        <v>#N/A</v>
      </c>
      <c r="I344" t="str">
        <f>TEXT(Tabla2[[#This Row],[Fecha]],"DDDD")</f>
        <v>lunes</v>
      </c>
      <c r="J344" s="2">
        <f>SUM(Tabla2[[#Headers],[Positivos]]:Tabla2[[#This Row],[Positivos]])</f>
        <v>546714</v>
      </c>
      <c r="K344" s="4">
        <f>Tabla2[[#This Row],[Media 14 días]]/E343</f>
        <v>0.97641193107268864</v>
      </c>
    </row>
    <row r="345" spans="1:11" x14ac:dyDescent="0.25">
      <c r="A345" s="1">
        <v>44229</v>
      </c>
      <c r="B345" s="2">
        <v>5088</v>
      </c>
      <c r="C345" s="2">
        <f>AVERAGE(B339:Tabla2[[#This Row],[Positivos]])</f>
        <v>4160.1428571428569</v>
      </c>
      <c r="D345" s="2">
        <f>Tabla2[[#This Row],[media 7 dias]]-C344</f>
        <v>-223.42857142857156</v>
      </c>
      <c r="E345" s="2">
        <f>AVERAGE(B332:Tabla2[[#This Row],[Positivos]])</f>
        <v>4585.9285714285716</v>
      </c>
      <c r="F345" s="2">
        <f>Tabla2[[#This Row],[Media 14 días]]-E344</f>
        <v>-198.07142857142844</v>
      </c>
      <c r="G345" s="3">
        <f>AVERAGE(Tabla2[Positivos])</f>
        <v>1596.6749521988527</v>
      </c>
      <c r="H345" s="3" t="e">
        <f t="array" aca="1" ref="H345" ca="1">IF(Tabla2[[#This Row],[Fecha]]&lt;m_FechaObjetivo,NA(),m_UltimoDato14Dias)</f>
        <v>#N/A</v>
      </c>
      <c r="I345" t="str">
        <f>TEXT(Tabla2[[#This Row],[Fecha]],"DDDD")</f>
        <v>martes</v>
      </c>
      <c r="J345" s="2">
        <f>SUM(Tabla2[[#Headers],[Positivos]]:Tabla2[[#This Row],[Positivos]])</f>
        <v>551802</v>
      </c>
      <c r="K345" s="4">
        <f>Tabla2[[#This Row],[Media 14 días]]/E344</f>
        <v>0.95859710941232679</v>
      </c>
    </row>
    <row r="346" spans="1:11" x14ac:dyDescent="0.25">
      <c r="A346" s="1">
        <v>44230</v>
      </c>
      <c r="B346" s="2">
        <v>4368</v>
      </c>
      <c r="C346" s="2">
        <f>AVERAGE(B340:Tabla2[[#This Row],[Positivos]])</f>
        <v>3936.7142857142858</v>
      </c>
      <c r="D346" s="2">
        <f>Tabla2[[#This Row],[media 7 dias]]-C345</f>
        <v>-223.4285714285711</v>
      </c>
      <c r="E346" s="2">
        <f>AVERAGE(B333:Tabla2[[#This Row],[Positivos]])</f>
        <v>4432.7142857142853</v>
      </c>
      <c r="F346" s="2">
        <f>Tabla2[[#This Row],[Media 14 días]]-E345</f>
        <v>-153.21428571428623</v>
      </c>
      <c r="G346" s="3">
        <f>AVERAGE(Tabla2[Positivos])</f>
        <v>1596.6749521988527</v>
      </c>
      <c r="H346" s="3" t="e">
        <f t="array" aca="1" ref="H346" ca="1">IF(Tabla2[[#This Row],[Fecha]]&lt;m_FechaObjetivo,NA(),m_UltimoDato14Dias)</f>
        <v>#N/A</v>
      </c>
      <c r="I346" t="str">
        <f>TEXT(Tabla2[[#This Row],[Fecha]],"DDDD")</f>
        <v>miércoles</v>
      </c>
      <c r="J346" s="2">
        <f>SUM(Tabla2[[#Headers],[Positivos]]:Tabla2[[#This Row],[Positivos]])</f>
        <v>556170</v>
      </c>
      <c r="K346" s="4">
        <f>Tabla2[[#This Row],[Media 14 días]]/E345</f>
        <v>0.96659034624550244</v>
      </c>
    </row>
    <row r="347" spans="1:11" x14ac:dyDescent="0.25">
      <c r="A347" s="1">
        <v>44231</v>
      </c>
      <c r="B347" s="2">
        <v>3874</v>
      </c>
      <c r="C347" s="2">
        <f>AVERAGE(B341:Tabla2[[#This Row],[Positivos]])</f>
        <v>3701.7142857142858</v>
      </c>
      <c r="D347" s="2">
        <f>Tabla2[[#This Row],[media 7 dias]]-C346</f>
        <v>-235</v>
      </c>
      <c r="E347" s="2">
        <f>AVERAGE(B334:Tabla2[[#This Row],[Positivos]])</f>
        <v>4276.7857142857147</v>
      </c>
      <c r="F347" s="2">
        <f>Tabla2[[#This Row],[Media 14 días]]-E346</f>
        <v>-155.92857142857065</v>
      </c>
      <c r="G347" s="3">
        <f>AVERAGE(Tabla2[Positivos])</f>
        <v>1596.6749521988527</v>
      </c>
      <c r="H347" s="3" t="e">
        <f t="array" aca="1" ref="H347" ca="1">IF(Tabla2[[#This Row],[Fecha]]&lt;m_FechaObjetivo,NA(),m_UltimoDato14Dias)</f>
        <v>#N/A</v>
      </c>
      <c r="I347" t="str">
        <f>TEXT(Tabla2[[#This Row],[Fecha]],"DDDD")</f>
        <v>jueves</v>
      </c>
      <c r="J347" s="2">
        <f>SUM(Tabla2[[#Headers],[Positivos]]:Tabla2[[#This Row],[Positivos]])</f>
        <v>560044</v>
      </c>
      <c r="K347" s="4">
        <f>Tabla2[[#This Row],[Media 14 días]]/E346</f>
        <v>0.96482322988172375</v>
      </c>
    </row>
    <row r="348" spans="1:11" x14ac:dyDescent="0.25">
      <c r="A348" s="1">
        <v>44232</v>
      </c>
      <c r="B348" s="2">
        <v>4402</v>
      </c>
      <c r="C348" s="2">
        <f>AVERAGE(B342:Tabla2[[#This Row],[Positivos]])</f>
        <v>3458.5714285714284</v>
      </c>
      <c r="D348" s="2">
        <f>Tabla2[[#This Row],[media 7 dias]]-C347</f>
        <v>-243.14285714285734</v>
      </c>
      <c r="E348" s="2">
        <f>AVERAGE(B335:Tabla2[[#This Row],[Positivos]])</f>
        <v>4066.8571428571427</v>
      </c>
      <c r="F348" s="2">
        <f>Tabla2[[#This Row],[Media 14 días]]-E347</f>
        <v>-209.92857142857201</v>
      </c>
      <c r="G348" s="3">
        <f>AVERAGE(Tabla2[Positivos])</f>
        <v>1596.6749521988527</v>
      </c>
      <c r="H348" s="3" t="e">
        <f t="array" aca="1" ref="H348" ca="1">IF(Tabla2[[#This Row],[Fecha]]&lt;m_FechaObjetivo,NA(),m_UltimoDato14Dias)</f>
        <v>#N/A</v>
      </c>
      <c r="I348" t="str">
        <f>TEXT(Tabla2[[#This Row],[Fecha]],"DDDD")</f>
        <v>viernes</v>
      </c>
      <c r="J348" s="2">
        <f>SUM(Tabla2[[#Headers],[Positivos]]:Tabla2[[#This Row],[Positivos]])</f>
        <v>564446</v>
      </c>
      <c r="K348" s="4">
        <f>Tabla2[[#This Row],[Media 14 días]]/E347</f>
        <v>0.95091440501043833</v>
      </c>
    </row>
    <row r="349" spans="1:11" x14ac:dyDescent="0.25">
      <c r="A349" s="1">
        <v>44233</v>
      </c>
      <c r="B349" s="2">
        <v>953</v>
      </c>
      <c r="C349" s="2">
        <f>AVERAGE(B343:Tabla2[[#This Row],[Positivos]])</f>
        <v>3398.2857142857142</v>
      </c>
      <c r="D349" s="2">
        <f>Tabla2[[#This Row],[media 7 dias]]-C348</f>
        <v>-60.285714285714221</v>
      </c>
      <c r="E349" s="2">
        <f>AVERAGE(B336:Tabla2[[#This Row],[Positivos]])</f>
        <v>4012.6428571428573</v>
      </c>
      <c r="F349" s="2">
        <f>Tabla2[[#This Row],[Media 14 días]]-E348</f>
        <v>-54.214285714285325</v>
      </c>
      <c r="G349" s="3">
        <f>AVERAGE(Tabla2[Positivos])</f>
        <v>1596.6749521988527</v>
      </c>
      <c r="H349" s="3" t="e">
        <f t="array" aca="1" ref="H349" ca="1">IF(Tabla2[[#This Row],[Fecha]]&lt;m_FechaObjetivo,NA(),m_UltimoDato14Dias)</f>
        <v>#N/A</v>
      </c>
      <c r="I349" t="str">
        <f>TEXT(Tabla2[[#This Row],[Fecha]],"DDDD")</f>
        <v>sábado</v>
      </c>
      <c r="J349" s="2">
        <f>SUM(Tabla2[[#Headers],[Positivos]]:Tabla2[[#This Row],[Positivos]])</f>
        <v>565399</v>
      </c>
      <c r="K349" s="4">
        <f>Tabla2[[#This Row],[Media 14 días]]/E348</f>
        <v>0.9866692426584236</v>
      </c>
    </row>
    <row r="350" spans="1:11" x14ac:dyDescent="0.25">
      <c r="A350" s="1">
        <v>44234</v>
      </c>
      <c r="B350" s="2">
        <v>530</v>
      </c>
      <c r="C350" s="2">
        <f>AVERAGE(B344:Tabla2[[#This Row],[Positivos]])</f>
        <v>3346</v>
      </c>
      <c r="D350" s="2">
        <f>Tabla2[[#This Row],[media 7 dias]]-C349</f>
        <v>-52.285714285714221</v>
      </c>
      <c r="E350" s="2">
        <f>AVERAGE(B337:Tabla2[[#This Row],[Positivos]])</f>
        <v>3968.5</v>
      </c>
      <c r="F350" s="2">
        <f>Tabla2[[#This Row],[Media 14 días]]-E349</f>
        <v>-44.142857142857338</v>
      </c>
      <c r="G350" s="3">
        <f>AVERAGE(Tabla2[Positivos])</f>
        <v>1596.6749521988527</v>
      </c>
      <c r="H350" s="3" t="e">
        <f t="array" aca="1" ref="H350" ca="1">IF(Tabla2[[#This Row],[Fecha]]&lt;m_FechaObjetivo,NA(),m_UltimoDato14Dias)</f>
        <v>#N/A</v>
      </c>
      <c r="I350" t="str">
        <f>TEXT(Tabla2[[#This Row],[Fecha]],"DDDD")</f>
        <v>domingo</v>
      </c>
      <c r="J350" s="2">
        <f>SUM(Tabla2[[#Headers],[Positivos]]:Tabla2[[#This Row],[Positivos]])</f>
        <v>565929</v>
      </c>
      <c r="K350" s="4">
        <f>Tabla2[[#This Row],[Media 14 días]]/E349</f>
        <v>0.98899905655339371</v>
      </c>
    </row>
    <row r="351" spans="1:11" x14ac:dyDescent="0.25">
      <c r="A351" s="1">
        <v>44235</v>
      </c>
      <c r="B351" s="2">
        <v>2923</v>
      </c>
      <c r="C351" s="2">
        <f>AVERAGE(B345:Tabla2[[#This Row],[Positivos]])</f>
        <v>3162.5714285714284</v>
      </c>
      <c r="D351" s="2">
        <f>Tabla2[[#This Row],[media 7 dias]]-C350</f>
        <v>-183.42857142857156</v>
      </c>
      <c r="E351" s="2">
        <f>AVERAGE(B338:Tabla2[[#This Row],[Positivos]])</f>
        <v>3773.0714285714284</v>
      </c>
      <c r="F351" s="2">
        <f>Tabla2[[#This Row],[Media 14 días]]-E350</f>
        <v>-195.42857142857156</v>
      </c>
      <c r="G351" s="3">
        <f>AVERAGE(Tabla2[Positivos])</f>
        <v>1596.6749521988527</v>
      </c>
      <c r="H351" s="3" t="e">
        <f t="array" aca="1" ref="H351" ca="1">IF(Tabla2[[#This Row],[Fecha]]&lt;m_FechaObjetivo,NA(),m_UltimoDato14Dias)</f>
        <v>#N/A</v>
      </c>
      <c r="I351" t="str">
        <f>TEXT(Tabla2[[#This Row],[Fecha]],"DDDD")</f>
        <v>lunes</v>
      </c>
      <c r="J351" s="2">
        <f>SUM(Tabla2[[#Headers],[Positivos]]:Tabla2[[#This Row],[Positivos]])</f>
        <v>568852</v>
      </c>
      <c r="K351" s="4">
        <f>Tabla2[[#This Row],[Media 14 días]]/E350</f>
        <v>0.95075505318670239</v>
      </c>
    </row>
    <row r="352" spans="1:11" x14ac:dyDescent="0.25">
      <c r="A352" s="1">
        <v>44236</v>
      </c>
      <c r="B352" s="2">
        <v>3462</v>
      </c>
      <c r="C352" s="2">
        <f>AVERAGE(B346:Tabla2[[#This Row],[Positivos]])</f>
        <v>2930.2857142857142</v>
      </c>
      <c r="D352" s="2">
        <f>Tabla2[[#This Row],[media 7 dias]]-C351</f>
        <v>-232.28571428571422</v>
      </c>
      <c r="E352" s="2">
        <f>AVERAGE(B339:Tabla2[[#This Row],[Positivos]])</f>
        <v>3545.2142857142858</v>
      </c>
      <c r="F352" s="2">
        <f>Tabla2[[#This Row],[Media 14 días]]-E351</f>
        <v>-227.85714285714266</v>
      </c>
      <c r="G352" s="3">
        <f>AVERAGE(Tabla2[Positivos])</f>
        <v>1596.6749521988527</v>
      </c>
      <c r="H352" s="3" t="e">
        <f t="array" aca="1" ref="H352" ca="1">IF(Tabla2[[#This Row],[Fecha]]&lt;m_FechaObjetivo,NA(),m_UltimoDato14Dias)</f>
        <v>#N/A</v>
      </c>
      <c r="I352" t="str">
        <f>TEXT(Tabla2[[#This Row],[Fecha]],"DDDD")</f>
        <v>martes</v>
      </c>
      <c r="J352" s="2">
        <f>SUM(Tabla2[[#Headers],[Positivos]]:Tabla2[[#This Row],[Positivos]])</f>
        <v>572314</v>
      </c>
      <c r="K352" s="4">
        <f>Tabla2[[#This Row],[Media 14 días]]/E351</f>
        <v>0.93960963974026468</v>
      </c>
    </row>
    <row r="353" spans="1:11" x14ac:dyDescent="0.25">
      <c r="A353" s="1">
        <v>44237</v>
      </c>
      <c r="B353" s="2">
        <v>2905</v>
      </c>
      <c r="C353" s="2">
        <f>AVERAGE(B347:Tabla2[[#This Row],[Positivos]])</f>
        <v>2721.2857142857142</v>
      </c>
      <c r="D353" s="2">
        <f>Tabla2[[#This Row],[media 7 dias]]-C352</f>
        <v>-209</v>
      </c>
      <c r="E353" s="2">
        <f>AVERAGE(B340:Tabla2[[#This Row],[Positivos]])</f>
        <v>3329</v>
      </c>
      <c r="F353" s="2">
        <f>Tabla2[[#This Row],[Media 14 días]]-E352</f>
        <v>-216.21428571428578</v>
      </c>
      <c r="G353" s="3">
        <f>AVERAGE(Tabla2[Positivos])</f>
        <v>1596.6749521988527</v>
      </c>
      <c r="H353" s="3" t="e">
        <f t="array" aca="1" ref="H353" ca="1">IF(Tabla2[[#This Row],[Fecha]]&lt;m_FechaObjetivo,NA(),m_UltimoDato14Dias)</f>
        <v>#N/A</v>
      </c>
      <c r="I353" t="str">
        <f>TEXT(Tabla2[[#This Row],[Fecha]],"DDDD")</f>
        <v>miércoles</v>
      </c>
      <c r="J353" s="2">
        <f>SUM(Tabla2[[#Headers],[Positivos]]:Tabla2[[#This Row],[Positivos]])</f>
        <v>575219</v>
      </c>
      <c r="K353" s="4">
        <f>Tabla2[[#This Row],[Media 14 días]]/E352</f>
        <v>0.93901235065379884</v>
      </c>
    </row>
    <row r="354" spans="1:11" x14ac:dyDescent="0.25">
      <c r="A354" s="1">
        <v>44238</v>
      </c>
      <c r="B354" s="2">
        <v>2431</v>
      </c>
      <c r="C354" s="2">
        <f>AVERAGE(B348:Tabla2[[#This Row],[Positivos]])</f>
        <v>2515.1428571428573</v>
      </c>
      <c r="D354" s="2">
        <f>Tabla2[[#This Row],[media 7 dias]]-C353</f>
        <v>-206.14285714285688</v>
      </c>
      <c r="E354" s="2">
        <f>AVERAGE(B341:Tabla2[[#This Row],[Positivos]])</f>
        <v>3108.4285714285716</v>
      </c>
      <c r="F354" s="2">
        <f>Tabla2[[#This Row],[Media 14 días]]-E353</f>
        <v>-220.57142857142844</v>
      </c>
      <c r="G354" s="3">
        <f>AVERAGE(Tabla2[Positivos])</f>
        <v>1596.6749521988527</v>
      </c>
      <c r="H354" s="3" t="e">
        <f t="array" aca="1" ref="H354" ca="1">IF(Tabla2[[#This Row],[Fecha]]&lt;m_FechaObjetivo,NA(),m_UltimoDato14Dias)</f>
        <v>#N/A</v>
      </c>
      <c r="I354" t="str">
        <f>TEXT(Tabla2[[#This Row],[Fecha]],"DDDD")</f>
        <v>jueves</v>
      </c>
      <c r="J354" s="2">
        <f>SUM(Tabla2[[#Headers],[Positivos]]:Tabla2[[#This Row],[Positivos]])</f>
        <v>577650</v>
      </c>
      <c r="K354" s="4">
        <f>Tabla2[[#This Row],[Media 14 días]]/E353</f>
        <v>0.93374243659614642</v>
      </c>
    </row>
    <row r="355" spans="1:11" x14ac:dyDescent="0.25">
      <c r="A355" s="1">
        <v>44239</v>
      </c>
      <c r="B355" s="2">
        <v>2788</v>
      </c>
      <c r="C355" s="2">
        <f>AVERAGE(B349:Tabla2[[#This Row],[Positivos]])</f>
        <v>2284.5714285714284</v>
      </c>
      <c r="D355" s="2">
        <f>Tabla2[[#This Row],[media 7 dias]]-C354</f>
        <v>-230.5714285714289</v>
      </c>
      <c r="E355" s="2">
        <f>AVERAGE(B342:Tabla2[[#This Row],[Positivos]])</f>
        <v>2871.5714285714284</v>
      </c>
      <c r="F355" s="2">
        <f>Tabla2[[#This Row],[Media 14 días]]-E354</f>
        <v>-236.85714285714312</v>
      </c>
      <c r="G355" s="3">
        <f>AVERAGE(Tabla2[Positivos])</f>
        <v>1596.6749521988527</v>
      </c>
      <c r="H355" s="3" t="e">
        <f t="array" aca="1" ref="H355" ca="1">IF(Tabla2[[#This Row],[Fecha]]&lt;m_FechaObjetivo,NA(),m_UltimoDato14Dias)</f>
        <v>#N/A</v>
      </c>
      <c r="I355" t="str">
        <f>TEXT(Tabla2[[#This Row],[Fecha]],"DDDD")</f>
        <v>viernes</v>
      </c>
      <c r="J355" s="2">
        <f>SUM(Tabla2[[#Headers],[Positivos]]:Tabla2[[#This Row],[Positivos]])</f>
        <v>580438</v>
      </c>
      <c r="K355" s="4">
        <f>Tabla2[[#This Row],[Media 14 días]]/E354</f>
        <v>0.92380164529619924</v>
      </c>
    </row>
    <row r="356" spans="1:11" x14ac:dyDescent="0.25">
      <c r="A356" s="1">
        <v>44240</v>
      </c>
      <c r="B356" s="2">
        <v>622</v>
      </c>
      <c r="C356" s="2">
        <f>AVERAGE(B350:Tabla2[[#This Row],[Positivos]])</f>
        <v>2237.2857142857142</v>
      </c>
      <c r="D356" s="2">
        <f>Tabla2[[#This Row],[media 7 dias]]-C355</f>
        <v>-47.285714285714221</v>
      </c>
      <c r="E356" s="2">
        <f>AVERAGE(B343:Tabla2[[#This Row],[Positivos]])</f>
        <v>2817.7857142857142</v>
      </c>
      <c r="F356" s="2">
        <f>Tabla2[[#This Row],[Media 14 días]]-E355</f>
        <v>-53.785714285714221</v>
      </c>
      <c r="G356" s="3">
        <f>AVERAGE(Tabla2[Positivos])</f>
        <v>1596.6749521988527</v>
      </c>
      <c r="H356" s="3" t="e">
        <f t="array" aca="1" ref="H356" ca="1">IF(Tabla2[[#This Row],[Fecha]]&lt;m_FechaObjetivo,NA(),m_UltimoDato14Dias)</f>
        <v>#N/A</v>
      </c>
      <c r="I356" t="str">
        <f>TEXT(Tabla2[[#This Row],[Fecha]],"DDDD")</f>
        <v>sábado</v>
      </c>
      <c r="J356" s="2">
        <f>SUM(Tabla2[[#Headers],[Positivos]]:Tabla2[[#This Row],[Positivos]])</f>
        <v>581060</v>
      </c>
      <c r="K356" s="4">
        <f>Tabla2[[#This Row],[Media 14 días]]/E355</f>
        <v>0.98126958857768276</v>
      </c>
    </row>
    <row r="357" spans="1:11" x14ac:dyDescent="0.25">
      <c r="A357" s="1">
        <v>44241</v>
      </c>
      <c r="B357" s="2">
        <v>407</v>
      </c>
      <c r="C357" s="2">
        <f>AVERAGE(B351:Tabla2[[#This Row],[Positivos]])</f>
        <v>2219.7142857142858</v>
      </c>
      <c r="D357" s="2">
        <f>Tabla2[[#This Row],[media 7 dias]]-C356</f>
        <v>-17.571428571428442</v>
      </c>
      <c r="E357" s="2">
        <f>AVERAGE(B344:Tabla2[[#This Row],[Positivos]])</f>
        <v>2782.8571428571427</v>
      </c>
      <c r="F357" s="2">
        <f>Tabla2[[#This Row],[Media 14 días]]-E356</f>
        <v>-34.928571428571558</v>
      </c>
      <c r="G357" s="3">
        <f>AVERAGE(Tabla2[Positivos])</f>
        <v>1596.6749521988527</v>
      </c>
      <c r="H357" s="3" t="e">
        <f t="array" aca="1" ref="H357" ca="1">IF(Tabla2[[#This Row],[Fecha]]&lt;m_FechaObjetivo,NA(),m_UltimoDato14Dias)</f>
        <v>#N/A</v>
      </c>
      <c r="I357" t="str">
        <f>TEXT(Tabla2[[#This Row],[Fecha]],"DDDD")</f>
        <v>domingo</v>
      </c>
      <c r="J357" s="2">
        <f>SUM(Tabla2[[#Headers],[Positivos]]:Tabla2[[#This Row],[Positivos]])</f>
        <v>581467</v>
      </c>
      <c r="K357" s="4">
        <f>Tabla2[[#This Row],[Media 14 días]]/E356</f>
        <v>0.98760424852340989</v>
      </c>
    </row>
    <row r="358" spans="1:11" x14ac:dyDescent="0.25">
      <c r="A358" s="1">
        <v>44242</v>
      </c>
      <c r="B358" s="2">
        <v>2131</v>
      </c>
      <c r="C358" s="2">
        <f>AVERAGE(B352:Tabla2[[#This Row],[Positivos]])</f>
        <v>2106.5714285714284</v>
      </c>
      <c r="D358" s="2">
        <f>Tabla2[[#This Row],[media 7 dias]]-C357</f>
        <v>-113.14285714285734</v>
      </c>
      <c r="E358" s="2">
        <f>AVERAGE(B345:Tabla2[[#This Row],[Positivos]])</f>
        <v>2634.5714285714284</v>
      </c>
      <c r="F358" s="2">
        <f>Tabla2[[#This Row],[Media 14 días]]-E357</f>
        <v>-148.28571428571422</v>
      </c>
      <c r="G358" s="3">
        <f>AVERAGE(Tabla2[Positivos])</f>
        <v>1596.6749521988527</v>
      </c>
      <c r="H358" s="3" t="e">
        <f t="array" aca="1" ref="H358" ca="1">IF(Tabla2[[#This Row],[Fecha]]&lt;m_FechaObjetivo,NA(),m_UltimoDato14Dias)</f>
        <v>#N/A</v>
      </c>
      <c r="I358" t="str">
        <f>TEXT(Tabla2[[#This Row],[Fecha]],"DDDD")</f>
        <v>lunes</v>
      </c>
      <c r="J358" s="2">
        <f>SUM(Tabla2[[#Headers],[Positivos]]:Tabla2[[#This Row],[Positivos]])</f>
        <v>583598</v>
      </c>
      <c r="K358" s="4">
        <f>Tabla2[[#This Row],[Media 14 días]]/E357</f>
        <v>0.94671457905544154</v>
      </c>
    </row>
    <row r="359" spans="1:11" x14ac:dyDescent="0.25">
      <c r="A359" s="1">
        <v>44243</v>
      </c>
      <c r="B359" s="2">
        <v>2355</v>
      </c>
      <c r="C359" s="2">
        <f>AVERAGE(B353:Tabla2[[#This Row],[Positivos]])</f>
        <v>1948.4285714285713</v>
      </c>
      <c r="D359" s="2">
        <f>Tabla2[[#This Row],[media 7 dias]]-C358</f>
        <v>-158.14285714285711</v>
      </c>
      <c r="E359" s="2">
        <f>AVERAGE(B346:Tabla2[[#This Row],[Positivos]])</f>
        <v>2439.3571428571427</v>
      </c>
      <c r="F359" s="2">
        <f>Tabla2[[#This Row],[Media 14 días]]-E358</f>
        <v>-195.21428571428578</v>
      </c>
      <c r="G359" s="3">
        <f>AVERAGE(Tabla2[Positivos])</f>
        <v>1596.6749521988527</v>
      </c>
      <c r="H359" s="3" t="e">
        <f t="array" aca="1" ref="H359" ca="1">IF(Tabla2[[#This Row],[Fecha]]&lt;m_FechaObjetivo,NA(),m_UltimoDato14Dias)</f>
        <v>#N/A</v>
      </c>
      <c r="I359" t="str">
        <f>TEXT(Tabla2[[#This Row],[Fecha]],"DDDD")</f>
        <v>martes</v>
      </c>
      <c r="J359" s="2">
        <f>SUM(Tabla2[[#Headers],[Positivos]]:Tabla2[[#This Row],[Positivos]])</f>
        <v>585953</v>
      </c>
      <c r="K359" s="4">
        <f>Tabla2[[#This Row],[Media 14 días]]/E358</f>
        <v>0.92590283049560784</v>
      </c>
    </row>
    <row r="360" spans="1:11" x14ac:dyDescent="0.25">
      <c r="A360" s="1">
        <v>44244</v>
      </c>
      <c r="B360" s="2">
        <v>2023</v>
      </c>
      <c r="C360" s="2">
        <f>AVERAGE(B354:Tabla2[[#This Row],[Positivos]])</f>
        <v>1822.4285714285713</v>
      </c>
      <c r="D360" s="2">
        <f>Tabla2[[#This Row],[media 7 dias]]-C359</f>
        <v>-126</v>
      </c>
      <c r="E360" s="2">
        <f>AVERAGE(B347:Tabla2[[#This Row],[Positivos]])</f>
        <v>2271.8571428571427</v>
      </c>
      <c r="F360" s="2">
        <f>Tabla2[[#This Row],[Media 14 días]]-E359</f>
        <v>-167.5</v>
      </c>
      <c r="G360" s="3">
        <f>AVERAGE(Tabla2[Positivos])</f>
        <v>1596.6749521988527</v>
      </c>
      <c r="H360" s="3" t="e">
        <f t="array" aca="1" ref="H360" ca="1">IF(Tabla2[[#This Row],[Fecha]]&lt;m_FechaObjetivo,NA(),m_UltimoDato14Dias)</f>
        <v>#N/A</v>
      </c>
      <c r="I360" t="str">
        <f>TEXT(Tabla2[[#This Row],[Fecha]],"DDDD")</f>
        <v>miércoles</v>
      </c>
      <c r="J360" s="2">
        <f>SUM(Tabla2[[#Headers],[Positivos]]:Tabla2[[#This Row],[Positivos]])</f>
        <v>587976</v>
      </c>
      <c r="K360" s="4">
        <f>Tabla2[[#This Row],[Media 14 días]]/E359</f>
        <v>0.93133436795408631</v>
      </c>
    </row>
    <row r="361" spans="1:11" x14ac:dyDescent="0.25">
      <c r="A361" s="1">
        <v>44245</v>
      </c>
      <c r="B361" s="2">
        <v>1860</v>
      </c>
      <c r="C361" s="2">
        <f>AVERAGE(B355:Tabla2[[#This Row],[Positivos]])</f>
        <v>1740.8571428571429</v>
      </c>
      <c r="D361" s="2">
        <f>Tabla2[[#This Row],[media 7 dias]]-C360</f>
        <v>-81.571428571428442</v>
      </c>
      <c r="E361" s="2">
        <f>AVERAGE(B348:Tabla2[[#This Row],[Positivos]])</f>
        <v>2128</v>
      </c>
      <c r="F361" s="2">
        <f>Tabla2[[#This Row],[Media 14 días]]-E360</f>
        <v>-143.85714285714266</v>
      </c>
      <c r="G361" s="3">
        <f>AVERAGE(Tabla2[Positivos])</f>
        <v>1596.6749521988527</v>
      </c>
      <c r="H361" s="3" t="e">
        <f t="array" aca="1" ref="H361" ca="1">IF(Tabla2[[#This Row],[Fecha]]&lt;m_FechaObjetivo,NA(),m_UltimoDato14Dias)</f>
        <v>#N/A</v>
      </c>
      <c r="I361" t="str">
        <f>TEXT(Tabla2[[#This Row],[Fecha]],"DDDD")</f>
        <v>jueves</v>
      </c>
      <c r="J361" s="2">
        <f>SUM(Tabla2[[#Headers],[Positivos]]:Tabla2[[#This Row],[Positivos]])</f>
        <v>589836</v>
      </c>
      <c r="K361" s="4">
        <f>Tabla2[[#This Row],[Media 14 días]]/E360</f>
        <v>0.93667861409796904</v>
      </c>
    </row>
    <row r="362" spans="1:11" x14ac:dyDescent="0.25">
      <c r="A362" s="1">
        <v>44246</v>
      </c>
      <c r="B362" s="2">
        <v>2001</v>
      </c>
      <c r="C362" s="2">
        <f>AVERAGE(B356:Tabla2[[#This Row],[Positivos]])</f>
        <v>1628.4285714285713</v>
      </c>
      <c r="D362" s="2">
        <f>Tabla2[[#This Row],[media 7 dias]]-C361</f>
        <v>-112.42857142857156</v>
      </c>
      <c r="E362" s="2">
        <f>AVERAGE(B349:Tabla2[[#This Row],[Positivos]])</f>
        <v>1956.5</v>
      </c>
      <c r="F362" s="2">
        <f>Tabla2[[#This Row],[Media 14 días]]-E361</f>
        <v>-171.5</v>
      </c>
      <c r="G362" s="3">
        <f>AVERAGE(Tabla2[Positivos])</f>
        <v>1596.6749521988527</v>
      </c>
      <c r="H362" s="3" t="e">
        <f t="array" aca="1" ref="H362" ca="1">IF(Tabla2[[#This Row],[Fecha]]&lt;m_FechaObjetivo,NA(),m_UltimoDato14Dias)</f>
        <v>#N/A</v>
      </c>
      <c r="I362" t="str">
        <f>TEXT(Tabla2[[#This Row],[Fecha]],"DDDD")</f>
        <v>viernes</v>
      </c>
      <c r="J362" s="2">
        <f>SUM(Tabla2[[#Headers],[Positivos]]:Tabla2[[#This Row],[Positivos]])</f>
        <v>591837</v>
      </c>
      <c r="K362" s="4">
        <f>Tabla2[[#This Row],[Media 14 días]]/E361</f>
        <v>0.91940789473684215</v>
      </c>
    </row>
    <row r="363" spans="1:11" x14ac:dyDescent="0.25">
      <c r="A363" s="1">
        <v>44247</v>
      </c>
      <c r="B363" s="2">
        <v>486</v>
      </c>
      <c r="C363" s="2">
        <f>AVERAGE(B357:Tabla2[[#This Row],[Positivos]])</f>
        <v>1609</v>
      </c>
      <c r="D363" s="2">
        <f>Tabla2[[#This Row],[media 7 dias]]-C362</f>
        <v>-19.428571428571331</v>
      </c>
      <c r="E363" s="2">
        <f>AVERAGE(B350:Tabla2[[#This Row],[Positivos]])</f>
        <v>1923.1428571428571</v>
      </c>
      <c r="F363" s="2">
        <f>Tabla2[[#This Row],[Media 14 días]]-E362</f>
        <v>-33.35714285714289</v>
      </c>
      <c r="G363" s="3">
        <f>AVERAGE(Tabla2[Positivos])</f>
        <v>1596.6749521988527</v>
      </c>
      <c r="H363" s="3" t="e">
        <f t="array" aca="1" ref="H363" ca="1">IF(Tabla2[[#This Row],[Fecha]]&lt;m_FechaObjetivo,NA(),m_UltimoDato14Dias)</f>
        <v>#N/A</v>
      </c>
      <c r="I363" t="str">
        <f>TEXT(Tabla2[[#This Row],[Fecha]],"DDDD")</f>
        <v>sábado</v>
      </c>
      <c r="J363" s="2">
        <f>SUM(Tabla2[[#Headers],[Positivos]]:Tabla2[[#This Row],[Positivos]])</f>
        <v>592323</v>
      </c>
      <c r="K363" s="4">
        <f>Tabla2[[#This Row],[Media 14 días]]/E362</f>
        <v>0.98295060421306268</v>
      </c>
    </row>
    <row r="364" spans="1:11" x14ac:dyDescent="0.25">
      <c r="A364" s="1">
        <v>44248</v>
      </c>
      <c r="B364" s="2">
        <v>415</v>
      </c>
      <c r="C364" s="2">
        <f>AVERAGE(B358:Tabla2[[#This Row],[Positivos]])</f>
        <v>1610.1428571428571</v>
      </c>
      <c r="D364" s="2">
        <f>Tabla2[[#This Row],[media 7 dias]]-C363</f>
        <v>1.1428571428571104</v>
      </c>
      <c r="E364" s="2">
        <f>AVERAGE(B351:Tabla2[[#This Row],[Positivos]])</f>
        <v>1914.9285714285713</v>
      </c>
      <c r="F364" s="2">
        <f>Tabla2[[#This Row],[Media 14 días]]-E363</f>
        <v>-8.2142857142857792</v>
      </c>
      <c r="G364" s="3">
        <f>AVERAGE(Tabla2[Positivos])</f>
        <v>1596.6749521988527</v>
      </c>
      <c r="H364" s="3" t="e">
        <f t="array" aca="1" ref="H364" ca="1">IF(Tabla2[[#This Row],[Fecha]]&lt;m_FechaObjetivo,NA(),m_UltimoDato14Dias)</f>
        <v>#N/A</v>
      </c>
      <c r="I364" t="str">
        <f>TEXT(Tabla2[[#This Row],[Fecha]],"DDDD")</f>
        <v>domingo</v>
      </c>
      <c r="J364" s="2">
        <f>SUM(Tabla2[[#Headers],[Positivos]]:Tabla2[[#This Row],[Positivos]])</f>
        <v>592738</v>
      </c>
      <c r="K364" s="4">
        <f>Tabla2[[#This Row],[Media 14 días]]/E363</f>
        <v>0.99572871787253003</v>
      </c>
    </row>
    <row r="365" spans="1:11" x14ac:dyDescent="0.25">
      <c r="A365" s="1">
        <v>44249</v>
      </c>
      <c r="B365" s="2">
        <v>1566</v>
      </c>
      <c r="C365" s="2">
        <f>AVERAGE(B359:Tabla2[[#This Row],[Positivos]])</f>
        <v>1529.4285714285713</v>
      </c>
      <c r="D365" s="2">
        <f>Tabla2[[#This Row],[media 7 dias]]-C364</f>
        <v>-80.714285714285779</v>
      </c>
      <c r="E365" s="2">
        <f>AVERAGE(B352:Tabla2[[#This Row],[Positivos]])</f>
        <v>1818</v>
      </c>
      <c r="F365" s="2">
        <f>Tabla2[[#This Row],[Media 14 días]]-E364</f>
        <v>-96.928571428571331</v>
      </c>
      <c r="G365" s="3">
        <f>AVERAGE(Tabla2[Positivos])</f>
        <v>1596.6749521988527</v>
      </c>
      <c r="H365" s="3" t="e">
        <f t="array" aca="1" ref="H365" ca="1">IF(Tabla2[[#This Row],[Fecha]]&lt;m_FechaObjetivo,NA(),m_UltimoDato14Dias)</f>
        <v>#N/A</v>
      </c>
      <c r="I365" t="str">
        <f>TEXT(Tabla2[[#This Row],[Fecha]],"DDDD")</f>
        <v>lunes</v>
      </c>
      <c r="J365" s="2">
        <f>SUM(Tabla2[[#Headers],[Positivos]]:Tabla2[[#This Row],[Positivos]])</f>
        <v>594304</v>
      </c>
      <c r="K365" s="4">
        <f>Tabla2[[#This Row],[Media 14 días]]/E364</f>
        <v>0.94938266999888099</v>
      </c>
    </row>
    <row r="366" spans="1:11" x14ac:dyDescent="0.25">
      <c r="A366" s="1">
        <v>44250</v>
      </c>
      <c r="B366" s="2">
        <v>1898</v>
      </c>
      <c r="C366" s="2">
        <f>AVERAGE(B360:Tabla2[[#This Row],[Positivos]])</f>
        <v>1464.1428571428571</v>
      </c>
      <c r="D366" s="2">
        <f>Tabla2[[#This Row],[media 7 dias]]-C365</f>
        <v>-65.285714285714221</v>
      </c>
      <c r="E366" s="2">
        <f>AVERAGE(B353:Tabla2[[#This Row],[Positivos]])</f>
        <v>1706.2857142857142</v>
      </c>
      <c r="F366" s="2">
        <f>Tabla2[[#This Row],[Media 14 días]]-E365</f>
        <v>-111.71428571428578</v>
      </c>
      <c r="G366" s="3">
        <f>AVERAGE(Tabla2[Positivos])</f>
        <v>1596.6749521988527</v>
      </c>
      <c r="H366" s="3" t="e">
        <f t="array" aca="1" ref="H366" ca="1">IF(Tabla2[[#This Row],[Fecha]]&lt;m_FechaObjetivo,NA(),m_UltimoDato14Dias)</f>
        <v>#N/A</v>
      </c>
      <c r="I366" t="str">
        <f>TEXT(Tabla2[[#This Row],[Fecha]],"DDDD")</f>
        <v>martes</v>
      </c>
      <c r="J366" s="2">
        <f>SUM(Tabla2[[#Headers],[Positivos]]:Tabla2[[#This Row],[Positivos]])</f>
        <v>596202</v>
      </c>
      <c r="K366" s="4">
        <f>Tabla2[[#This Row],[Media 14 días]]/E365</f>
        <v>0.93855099795693853</v>
      </c>
    </row>
    <row r="367" spans="1:11" x14ac:dyDescent="0.25">
      <c r="A367" s="1">
        <v>44251</v>
      </c>
      <c r="B367" s="2">
        <v>1600</v>
      </c>
      <c r="C367" s="2">
        <f>AVERAGE(B361:Tabla2[[#This Row],[Positivos]])</f>
        <v>1403.7142857142858</v>
      </c>
      <c r="D367" s="2">
        <f>Tabla2[[#This Row],[media 7 dias]]-C366</f>
        <v>-60.428571428571331</v>
      </c>
      <c r="E367" s="2">
        <f>AVERAGE(B354:Tabla2[[#This Row],[Positivos]])</f>
        <v>1613.0714285714287</v>
      </c>
      <c r="F367" s="2">
        <f>Tabla2[[#This Row],[Media 14 días]]-E366</f>
        <v>-93.214285714285552</v>
      </c>
      <c r="G367" s="3">
        <f>AVERAGE(Tabla2[Positivos])</f>
        <v>1596.6749521988527</v>
      </c>
      <c r="H367" s="3" t="e">
        <f t="array" aca="1" ref="H367" ca="1">IF(Tabla2[[#This Row],[Fecha]]&lt;m_FechaObjetivo,NA(),m_UltimoDato14Dias)</f>
        <v>#N/A</v>
      </c>
      <c r="I367" t="str">
        <f>TEXT(Tabla2[[#This Row],[Fecha]],"DDDD")</f>
        <v>miércoles</v>
      </c>
      <c r="J367" s="2">
        <f>SUM(Tabla2[[#Headers],[Positivos]]:Tabla2[[#This Row],[Positivos]])</f>
        <v>597802</v>
      </c>
      <c r="K367" s="4">
        <f>Tabla2[[#This Row],[Media 14 días]]/E366</f>
        <v>0.94537006028131287</v>
      </c>
    </row>
    <row r="368" spans="1:11" x14ac:dyDescent="0.25">
      <c r="A368" s="1">
        <v>44252</v>
      </c>
      <c r="B368" s="2">
        <v>1376</v>
      </c>
      <c r="C368" s="2">
        <f>AVERAGE(B362:Tabla2[[#This Row],[Positivos]])</f>
        <v>1334.5714285714287</v>
      </c>
      <c r="D368" s="2">
        <f>Tabla2[[#This Row],[media 7 dias]]-C367</f>
        <v>-69.14285714285711</v>
      </c>
      <c r="E368" s="2">
        <f>AVERAGE(B355:Tabla2[[#This Row],[Positivos]])</f>
        <v>1537.7142857142858</v>
      </c>
      <c r="F368" s="2">
        <f>Tabla2[[#This Row],[Media 14 días]]-E367</f>
        <v>-75.35714285714289</v>
      </c>
      <c r="G368" s="3">
        <f>AVERAGE(Tabla2[Positivos])</f>
        <v>1596.6749521988527</v>
      </c>
      <c r="H368" s="3" t="e">
        <f t="array" aca="1" ref="H368" ca="1">IF(Tabla2[[#This Row],[Fecha]]&lt;m_FechaObjetivo,NA(),m_UltimoDato14Dias)</f>
        <v>#N/A</v>
      </c>
      <c r="I368" t="str">
        <f>TEXT(Tabla2[[#This Row],[Fecha]],"DDDD")</f>
        <v>jueves</v>
      </c>
      <c r="J368" s="2">
        <f>SUM(Tabla2[[#Headers],[Positivos]]:Tabla2[[#This Row],[Positivos]])</f>
        <v>599178</v>
      </c>
      <c r="K368" s="4">
        <f>Tabla2[[#This Row],[Media 14 días]]/E367</f>
        <v>0.95328344329805603</v>
      </c>
    </row>
    <row r="369" spans="1:11" x14ac:dyDescent="0.25">
      <c r="A369" s="1">
        <v>44253</v>
      </c>
      <c r="B369" s="2">
        <v>1624</v>
      </c>
      <c r="C369" s="2">
        <f>AVERAGE(B363:Tabla2[[#This Row],[Positivos]])</f>
        <v>1280.7142857142858</v>
      </c>
      <c r="D369" s="2">
        <f>Tabla2[[#This Row],[media 7 dias]]-C368</f>
        <v>-53.85714285714289</v>
      </c>
      <c r="E369" s="2">
        <f>AVERAGE(B356:Tabla2[[#This Row],[Positivos]])</f>
        <v>1454.5714285714287</v>
      </c>
      <c r="F369" s="2">
        <f>Tabla2[[#This Row],[Media 14 días]]-E368</f>
        <v>-83.14285714285711</v>
      </c>
      <c r="G369" s="3">
        <f>AVERAGE(Tabla2[Positivos])</f>
        <v>1596.6749521988527</v>
      </c>
      <c r="H369" s="3" t="e">
        <f t="array" aca="1" ref="H369" ca="1">IF(Tabla2[[#This Row],[Fecha]]&lt;m_FechaObjetivo,NA(),m_UltimoDato14Dias)</f>
        <v>#N/A</v>
      </c>
      <c r="I369" t="str">
        <f>TEXT(Tabla2[[#This Row],[Fecha]],"DDDD")</f>
        <v>viernes</v>
      </c>
      <c r="J369" s="2">
        <f>SUM(Tabla2[[#Headers],[Positivos]]:Tabla2[[#This Row],[Positivos]])</f>
        <v>600802</v>
      </c>
      <c r="K369" s="4">
        <f>Tabla2[[#This Row],[Media 14 días]]/E368</f>
        <v>0.94593088071348941</v>
      </c>
    </row>
    <row r="370" spans="1:11" x14ac:dyDescent="0.25">
      <c r="A370" s="1">
        <v>44254</v>
      </c>
      <c r="B370" s="2">
        <v>506</v>
      </c>
      <c r="C370" s="2">
        <f>AVERAGE(B364:Tabla2[[#This Row],[Positivos]])</f>
        <v>1283.5714285714287</v>
      </c>
      <c r="D370" s="2">
        <f>Tabla2[[#This Row],[media 7 dias]]-C369</f>
        <v>2.8571428571428896</v>
      </c>
      <c r="E370" s="2">
        <f>AVERAGE(B357:Tabla2[[#This Row],[Positivos]])</f>
        <v>1446.2857142857142</v>
      </c>
      <c r="F370" s="2">
        <f>Tabla2[[#This Row],[Media 14 días]]-E369</f>
        <v>-8.2857142857144481</v>
      </c>
      <c r="G370" s="3">
        <f>AVERAGE(Tabla2[Positivos])</f>
        <v>1596.6749521988527</v>
      </c>
      <c r="H370" s="3" t="e">
        <f t="array" aca="1" ref="H370" ca="1">IF(Tabla2[[#This Row],[Fecha]]&lt;m_FechaObjetivo,NA(),m_UltimoDato14Dias)</f>
        <v>#N/A</v>
      </c>
      <c r="I370" t="str">
        <f>TEXT(Tabla2[[#This Row],[Fecha]],"DDDD")</f>
        <v>sábado</v>
      </c>
      <c r="J370" s="2">
        <f>SUM(Tabla2[[#Headers],[Positivos]]:Tabla2[[#This Row],[Positivos]])</f>
        <v>601308</v>
      </c>
      <c r="K370" s="4">
        <f>Tabla2[[#This Row],[Media 14 días]]/E369</f>
        <v>0.99430367314869361</v>
      </c>
    </row>
    <row r="371" spans="1:11" x14ac:dyDescent="0.25">
      <c r="A371" s="1">
        <v>44255</v>
      </c>
      <c r="B371" s="2">
        <v>317</v>
      </c>
      <c r="C371" s="2">
        <f>AVERAGE(B365:Tabla2[[#This Row],[Positivos]])</f>
        <v>1269.5714285714287</v>
      </c>
      <c r="D371" s="2">
        <f>Tabla2[[#This Row],[media 7 dias]]-C370</f>
        <v>-14</v>
      </c>
      <c r="E371" s="2">
        <f>AVERAGE(B358:Tabla2[[#This Row],[Positivos]])</f>
        <v>1439.8571428571429</v>
      </c>
      <c r="F371" s="2">
        <f>Tabla2[[#This Row],[Media 14 días]]-E370</f>
        <v>-6.4285714285713311</v>
      </c>
      <c r="G371" s="3">
        <f>AVERAGE(Tabla2[Positivos])</f>
        <v>1596.6749521988527</v>
      </c>
      <c r="H371" s="3" t="e">
        <f t="array" aca="1" ref="H371" ca="1">IF(Tabla2[[#This Row],[Fecha]]&lt;m_FechaObjetivo,NA(),m_UltimoDato14Dias)</f>
        <v>#N/A</v>
      </c>
      <c r="I371" t="str">
        <f>TEXT(Tabla2[[#This Row],[Fecha]],"DDDD")</f>
        <v>domingo</v>
      </c>
      <c r="J371" s="2">
        <f>SUM(Tabla2[[#Headers],[Positivos]]:Tabla2[[#This Row],[Positivos]])</f>
        <v>601625</v>
      </c>
      <c r="K371" s="4">
        <f>Tabla2[[#This Row],[Media 14 días]]/E370</f>
        <v>0.99555511655472151</v>
      </c>
    </row>
    <row r="372" spans="1:11" x14ac:dyDescent="0.25">
      <c r="A372" s="1">
        <v>44256</v>
      </c>
      <c r="B372" s="2">
        <v>1394</v>
      </c>
      <c r="C372" s="2">
        <f>AVERAGE(B366:Tabla2[[#This Row],[Positivos]])</f>
        <v>1245</v>
      </c>
      <c r="D372" s="2">
        <f>Tabla2[[#This Row],[media 7 dias]]-C371</f>
        <v>-24.571428571428669</v>
      </c>
      <c r="E372" s="2">
        <f>AVERAGE(B359:Tabla2[[#This Row],[Positivos]])</f>
        <v>1387.2142857142858</v>
      </c>
      <c r="F372" s="2">
        <f>Tabla2[[#This Row],[Media 14 días]]-E371</f>
        <v>-52.64285714285711</v>
      </c>
      <c r="G372" s="3">
        <f>AVERAGE(Tabla2[Positivos])</f>
        <v>1596.6749521988527</v>
      </c>
      <c r="H372" s="3" t="e">
        <f t="array" aca="1" ref="H372" ca="1">IF(Tabla2[[#This Row],[Fecha]]&lt;m_FechaObjetivo,NA(),m_UltimoDato14Dias)</f>
        <v>#N/A</v>
      </c>
      <c r="I372" t="str">
        <f>TEXT(Tabla2[[#This Row],[Fecha]],"DDDD")</f>
        <v>lunes</v>
      </c>
      <c r="J372" s="2">
        <f>SUM(Tabla2[[#Headers],[Positivos]]:Tabla2[[#This Row],[Positivos]])</f>
        <v>603019</v>
      </c>
      <c r="K372" s="4">
        <f>Tabla2[[#This Row],[Media 14 días]]/E371</f>
        <v>0.96343883321758117</v>
      </c>
    </row>
    <row r="373" spans="1:11" x14ac:dyDescent="0.25">
      <c r="A373" s="1">
        <v>44257</v>
      </c>
      <c r="B373" s="2">
        <v>1490</v>
      </c>
      <c r="C373" s="2">
        <f>AVERAGE(B367:Tabla2[[#This Row],[Positivos]])</f>
        <v>1186.7142857142858</v>
      </c>
      <c r="D373" s="2">
        <f>Tabla2[[#This Row],[media 7 dias]]-C372</f>
        <v>-58.285714285714221</v>
      </c>
      <c r="E373" s="2">
        <f>AVERAGE(B360:Tabla2[[#This Row],[Positivos]])</f>
        <v>1325.4285714285713</v>
      </c>
      <c r="F373" s="2">
        <f>Tabla2[[#This Row],[Media 14 días]]-E372</f>
        <v>-61.785714285714448</v>
      </c>
      <c r="G373" s="3">
        <f>AVERAGE(Tabla2[Positivos])</f>
        <v>1596.6749521988527</v>
      </c>
      <c r="H373" s="3" t="e">
        <f t="array" aca="1" ref="H373" ca="1">IF(Tabla2[[#This Row],[Fecha]]&lt;m_FechaObjetivo,NA(),m_UltimoDato14Dias)</f>
        <v>#N/A</v>
      </c>
      <c r="I373" t="str">
        <f>TEXT(Tabla2[[#This Row],[Fecha]],"DDDD")</f>
        <v>martes</v>
      </c>
      <c r="J373" s="2">
        <f>SUM(Tabla2[[#Headers],[Positivos]]:Tabla2[[#This Row],[Positivos]])</f>
        <v>604509</v>
      </c>
      <c r="K373" s="4">
        <f>Tabla2[[#This Row],[Media 14 días]]/E372</f>
        <v>0.95546058390402133</v>
      </c>
    </row>
    <row r="374" spans="1:11" x14ac:dyDescent="0.25">
      <c r="A374" s="1">
        <v>44258</v>
      </c>
      <c r="B374" s="2">
        <v>1470</v>
      </c>
      <c r="C374" s="2">
        <f>AVERAGE(B368:Tabla2[[#This Row],[Positivos]])</f>
        <v>1168.1428571428571</v>
      </c>
      <c r="D374" s="2">
        <f>Tabla2[[#This Row],[media 7 dias]]-C373</f>
        <v>-18.571428571428669</v>
      </c>
      <c r="E374" s="2">
        <f>AVERAGE(B361:Tabla2[[#This Row],[Positivos]])</f>
        <v>1285.9285714285713</v>
      </c>
      <c r="F374" s="2">
        <f>Tabla2[[#This Row],[Media 14 días]]-E373</f>
        <v>-39.5</v>
      </c>
      <c r="G374" s="3">
        <f>AVERAGE(Tabla2[Positivos])</f>
        <v>1596.6749521988527</v>
      </c>
      <c r="H374" s="3" t="e">
        <f t="array" aca="1" ref="H374" ca="1">IF(Tabla2[[#This Row],[Fecha]]&lt;m_FechaObjetivo,NA(),m_UltimoDato14Dias)</f>
        <v>#N/A</v>
      </c>
      <c r="I374" t="str">
        <f>TEXT(Tabla2[[#This Row],[Fecha]],"DDDD")</f>
        <v>miércoles</v>
      </c>
      <c r="J374" s="2">
        <f>SUM(Tabla2[[#Headers],[Positivos]]:Tabla2[[#This Row],[Positivos]])</f>
        <v>605979</v>
      </c>
      <c r="K374" s="4">
        <f>Tabla2[[#This Row],[Media 14 días]]/E373</f>
        <v>0.9701983186031472</v>
      </c>
    </row>
    <row r="375" spans="1:11" x14ac:dyDescent="0.25">
      <c r="A375" s="1">
        <v>44259</v>
      </c>
      <c r="B375" s="2">
        <v>1328</v>
      </c>
      <c r="C375" s="2">
        <f>AVERAGE(B369:Tabla2[[#This Row],[Positivos]])</f>
        <v>1161.2857142857142</v>
      </c>
      <c r="D375" s="2">
        <f>Tabla2[[#This Row],[media 7 dias]]-C374</f>
        <v>-6.8571428571428896</v>
      </c>
      <c r="E375" s="2">
        <f>AVERAGE(B362:Tabla2[[#This Row],[Positivos]])</f>
        <v>1247.9285714285713</v>
      </c>
      <c r="F375" s="2">
        <f>Tabla2[[#This Row],[Media 14 días]]-E374</f>
        <v>-38</v>
      </c>
      <c r="G375" s="3">
        <f>AVERAGE(Tabla2[Positivos])</f>
        <v>1596.6749521988527</v>
      </c>
      <c r="H375" s="3" t="e">
        <f t="array" aca="1" ref="H375" ca="1">IF(Tabla2[[#This Row],[Fecha]]&lt;m_FechaObjetivo,NA(),m_UltimoDato14Dias)</f>
        <v>#N/A</v>
      </c>
      <c r="I375" t="str">
        <f>TEXT(Tabla2[[#This Row],[Fecha]],"DDDD")</f>
        <v>jueves</v>
      </c>
      <c r="J375" s="2">
        <f>SUM(Tabla2[[#Headers],[Positivos]]:Tabla2[[#This Row],[Positivos]])</f>
        <v>607307</v>
      </c>
      <c r="K375" s="4">
        <f>Tabla2[[#This Row],[Media 14 días]]/E374</f>
        <v>0.97044936954951955</v>
      </c>
    </row>
    <row r="376" spans="1:11" x14ac:dyDescent="0.25">
      <c r="A376" s="1">
        <v>44260</v>
      </c>
      <c r="B376" s="2">
        <v>1580</v>
      </c>
      <c r="C376" s="2">
        <f>AVERAGE(B370:Tabla2[[#This Row],[Positivos]])</f>
        <v>1155</v>
      </c>
      <c r="D376" s="2">
        <f>Tabla2[[#This Row],[media 7 dias]]-C375</f>
        <v>-6.2857142857142208</v>
      </c>
      <c r="E376" s="2">
        <f>AVERAGE(B363:Tabla2[[#This Row],[Positivos]])</f>
        <v>1217.8571428571429</v>
      </c>
      <c r="F376" s="2">
        <f>Tabla2[[#This Row],[Media 14 días]]-E375</f>
        <v>-30.071428571428442</v>
      </c>
      <c r="G376" s="3">
        <f>AVERAGE(Tabla2[Positivos])</f>
        <v>1596.6749521988527</v>
      </c>
      <c r="H376" s="3" t="e">
        <f t="array" aca="1" ref="H376" ca="1">IF(Tabla2[[#This Row],[Fecha]]&lt;m_FechaObjetivo,NA(),m_UltimoDato14Dias)</f>
        <v>#N/A</v>
      </c>
      <c r="I376" t="str">
        <f>TEXT(Tabla2[[#This Row],[Fecha]],"DDDD")</f>
        <v>viernes</v>
      </c>
      <c r="J376" s="2">
        <f>SUM(Tabla2[[#Headers],[Positivos]]:Tabla2[[#This Row],[Positivos]])</f>
        <v>608887</v>
      </c>
      <c r="K376" s="4">
        <f>Tabla2[[#This Row],[Media 14 días]]/E375</f>
        <v>0.97590292484688923</v>
      </c>
    </row>
    <row r="377" spans="1:11" x14ac:dyDescent="0.25">
      <c r="A377" s="1">
        <v>44261</v>
      </c>
      <c r="B377" s="2">
        <v>402</v>
      </c>
      <c r="C377" s="2">
        <f>AVERAGE(B371:Tabla2[[#This Row],[Positivos]])</f>
        <v>1140.1428571428571</v>
      </c>
      <c r="D377" s="2">
        <f>Tabla2[[#This Row],[media 7 dias]]-C376</f>
        <v>-14.85714285714289</v>
      </c>
      <c r="E377" s="2">
        <f>AVERAGE(B364:Tabla2[[#This Row],[Positivos]])</f>
        <v>1211.8571428571429</v>
      </c>
      <c r="F377" s="2">
        <f>Tabla2[[#This Row],[Media 14 días]]-E376</f>
        <v>-6</v>
      </c>
      <c r="G377" s="3">
        <f>AVERAGE(Tabla2[Positivos])</f>
        <v>1596.6749521988527</v>
      </c>
      <c r="H377" s="3" t="e">
        <f t="array" aca="1" ref="H377" ca="1">IF(Tabla2[[#This Row],[Fecha]]&lt;m_FechaObjetivo,NA(),m_UltimoDato14Dias)</f>
        <v>#N/A</v>
      </c>
      <c r="I377" t="str">
        <f>TEXT(Tabla2[[#This Row],[Fecha]],"DDDD")</f>
        <v>sábado</v>
      </c>
      <c r="J377" s="2">
        <f>SUM(Tabla2[[#Headers],[Positivos]]:Tabla2[[#This Row],[Positivos]])</f>
        <v>609289</v>
      </c>
      <c r="K377" s="4">
        <f>Tabla2[[#This Row],[Media 14 días]]/E376</f>
        <v>0.99507331378299124</v>
      </c>
    </row>
    <row r="378" spans="1:11" x14ac:dyDescent="0.25">
      <c r="A378" s="1">
        <v>44262</v>
      </c>
      <c r="B378" s="2">
        <v>291</v>
      </c>
      <c r="C378" s="2">
        <f>AVERAGE(B372:Tabla2[[#This Row],[Positivos]])</f>
        <v>1136.4285714285713</v>
      </c>
      <c r="D378" s="2">
        <f>Tabla2[[#This Row],[media 7 dias]]-C377</f>
        <v>-3.7142857142857792</v>
      </c>
      <c r="E378" s="2">
        <f>AVERAGE(B365:Tabla2[[#This Row],[Positivos]])</f>
        <v>1203</v>
      </c>
      <c r="F378" s="2">
        <f>Tabla2[[#This Row],[Media 14 días]]-E377</f>
        <v>-8.8571428571428896</v>
      </c>
      <c r="G378" s="3">
        <f>AVERAGE(Tabla2[Positivos])</f>
        <v>1596.6749521988527</v>
      </c>
      <c r="H378" s="3" t="e">
        <f t="array" aca="1" ref="H378" ca="1">IF(Tabla2[[#This Row],[Fecha]]&lt;m_FechaObjetivo,NA(),m_UltimoDato14Dias)</f>
        <v>#N/A</v>
      </c>
      <c r="I378" t="str">
        <f>TEXT(Tabla2[[#This Row],[Fecha]],"DDDD")</f>
        <v>domingo</v>
      </c>
      <c r="J378" s="2">
        <f>SUM(Tabla2[[#Headers],[Positivos]]:Tabla2[[#This Row],[Positivos]])</f>
        <v>609580</v>
      </c>
      <c r="K378" s="4">
        <f>Tabla2[[#This Row],[Media 14 días]]/E377</f>
        <v>0.99269126488270654</v>
      </c>
    </row>
    <row r="379" spans="1:11" x14ac:dyDescent="0.25">
      <c r="A379" s="1">
        <v>44263</v>
      </c>
      <c r="B379" s="2">
        <v>1306</v>
      </c>
      <c r="C379" s="2">
        <f>AVERAGE(B373:Tabla2[[#This Row],[Positivos]])</f>
        <v>1123.8571428571429</v>
      </c>
      <c r="D379" s="2">
        <f>Tabla2[[#This Row],[media 7 dias]]-C378</f>
        <v>-12.571428571428442</v>
      </c>
      <c r="E379" s="2">
        <f>AVERAGE(B366:Tabla2[[#This Row],[Positivos]])</f>
        <v>1184.4285714285713</v>
      </c>
      <c r="F379" s="2">
        <f>Tabla2[[#This Row],[Media 14 días]]-E378</f>
        <v>-18.571428571428669</v>
      </c>
      <c r="G379" s="3">
        <f>AVERAGE(Tabla2[Positivos])</f>
        <v>1596.6749521988527</v>
      </c>
      <c r="H379" s="3" t="e">
        <f t="array" aca="1" ref="H379" ca="1">IF(Tabla2[[#This Row],[Fecha]]&lt;m_FechaObjetivo,NA(),m_UltimoDato14Dias)</f>
        <v>#N/A</v>
      </c>
      <c r="I379" t="str">
        <f>TEXT(Tabla2[[#This Row],[Fecha]],"DDDD")</f>
        <v>lunes</v>
      </c>
      <c r="J379" s="2">
        <f>SUM(Tabla2[[#Headers],[Positivos]]:Tabla2[[#This Row],[Positivos]])</f>
        <v>610886</v>
      </c>
      <c r="K379" s="4">
        <f>Tabla2[[#This Row],[Media 14 días]]/E378</f>
        <v>0.98456240351502189</v>
      </c>
    </row>
    <row r="380" spans="1:11" x14ac:dyDescent="0.25">
      <c r="A380" s="1">
        <v>44264</v>
      </c>
      <c r="B380" s="2">
        <v>1545</v>
      </c>
      <c r="C380" s="2">
        <f>AVERAGE(B374:Tabla2[[#This Row],[Positivos]])</f>
        <v>1131.7142857142858</v>
      </c>
      <c r="D380" s="2">
        <f>Tabla2[[#This Row],[media 7 dias]]-C379</f>
        <v>7.8571428571428896</v>
      </c>
      <c r="E380" s="2">
        <f>AVERAGE(B367:Tabla2[[#This Row],[Positivos]])</f>
        <v>1159.2142857142858</v>
      </c>
      <c r="F380" s="2">
        <f>Tabla2[[#This Row],[Media 14 días]]-E379</f>
        <v>-25.214285714285552</v>
      </c>
      <c r="G380" s="3">
        <f>AVERAGE(Tabla2[Positivos])</f>
        <v>1596.6749521988527</v>
      </c>
      <c r="H380" s="3" t="e">
        <f t="array" aca="1" ref="H380" ca="1">IF(Tabla2[[#This Row],[Fecha]]&lt;m_FechaObjetivo,NA(),m_UltimoDato14Dias)</f>
        <v>#N/A</v>
      </c>
      <c r="I380" t="str">
        <f>TEXT(Tabla2[[#This Row],[Fecha]],"DDDD")</f>
        <v>martes</v>
      </c>
      <c r="J380" s="2">
        <f>SUM(Tabla2[[#Headers],[Positivos]]:Tabla2[[#This Row],[Positivos]])</f>
        <v>612431</v>
      </c>
      <c r="K380" s="4">
        <f>Tabla2[[#This Row],[Media 14 días]]/E379</f>
        <v>0.97871185622964674</v>
      </c>
    </row>
    <row r="381" spans="1:11" x14ac:dyDescent="0.25">
      <c r="A381" s="1">
        <v>44265</v>
      </c>
      <c r="B381" s="2">
        <v>1390</v>
      </c>
      <c r="C381" s="2">
        <f>AVERAGE(B375:Tabla2[[#This Row],[Positivos]])</f>
        <v>1120.2857142857142</v>
      </c>
      <c r="D381" s="2">
        <f>Tabla2[[#This Row],[media 7 dias]]-C380</f>
        <v>-11.428571428571558</v>
      </c>
      <c r="E381" s="2">
        <f>AVERAGE(B368:Tabla2[[#This Row],[Positivos]])</f>
        <v>1144.2142857142858</v>
      </c>
      <c r="F381" s="2">
        <f>Tabla2[[#This Row],[Media 14 días]]-E380</f>
        <v>-15</v>
      </c>
      <c r="G381" s="3">
        <f>AVERAGE(Tabla2[Positivos])</f>
        <v>1596.6749521988527</v>
      </c>
      <c r="H381" s="3" t="e">
        <f t="array" aca="1" ref="H381" ca="1">IF(Tabla2[[#This Row],[Fecha]]&lt;m_FechaObjetivo,NA(),m_UltimoDato14Dias)</f>
        <v>#N/A</v>
      </c>
      <c r="I381" t="str">
        <f>TEXT(Tabla2[[#This Row],[Fecha]],"DDDD")</f>
        <v>miércoles</v>
      </c>
      <c r="J381" s="2">
        <f>SUM(Tabla2[[#Headers],[Positivos]]:Tabla2[[#This Row],[Positivos]])</f>
        <v>613821</v>
      </c>
      <c r="K381" s="4">
        <f>Tabla2[[#This Row],[Media 14 días]]/E380</f>
        <v>0.98706020087497692</v>
      </c>
    </row>
    <row r="382" spans="1:11" x14ac:dyDescent="0.25">
      <c r="A382" s="1">
        <v>44266</v>
      </c>
      <c r="B382" s="2">
        <v>1321</v>
      </c>
      <c r="C382" s="2">
        <f>AVERAGE(B376:Tabla2[[#This Row],[Positivos]])</f>
        <v>1119.2857142857142</v>
      </c>
      <c r="D382" s="2">
        <f>Tabla2[[#This Row],[media 7 dias]]-C381</f>
        <v>-1</v>
      </c>
      <c r="E382" s="2">
        <f>AVERAGE(B369:Tabla2[[#This Row],[Positivos]])</f>
        <v>1140.2857142857142</v>
      </c>
      <c r="F382" s="2">
        <f>Tabla2[[#This Row],[Media 14 días]]-E381</f>
        <v>-3.9285714285715585</v>
      </c>
      <c r="G382" s="3">
        <f>AVERAGE(Tabla2[Positivos])</f>
        <v>1596.6749521988527</v>
      </c>
      <c r="H382" s="3" t="e">
        <f t="array" aca="1" ref="H382" ca="1">IF(Tabla2[[#This Row],[Fecha]]&lt;m_FechaObjetivo,NA(),m_UltimoDato14Dias)</f>
        <v>#N/A</v>
      </c>
      <c r="I382" t="str">
        <f>TEXT(Tabla2[[#This Row],[Fecha]],"DDDD")</f>
        <v>jueves</v>
      </c>
      <c r="J382" s="2">
        <f>SUM(Tabla2[[#Headers],[Positivos]]:Tabla2[[#This Row],[Positivos]])</f>
        <v>615142</v>
      </c>
      <c r="K382" s="4">
        <f>Tabla2[[#This Row],[Media 14 días]]/E381</f>
        <v>0.9965665771895873</v>
      </c>
    </row>
    <row r="383" spans="1:11" x14ac:dyDescent="0.25">
      <c r="A383" s="1">
        <v>44267</v>
      </c>
      <c r="B383" s="2">
        <v>1652</v>
      </c>
      <c r="C383" s="2">
        <f>AVERAGE(B377:Tabla2[[#This Row],[Positivos]])</f>
        <v>1129.5714285714287</v>
      </c>
      <c r="D383" s="2">
        <f>Tabla2[[#This Row],[media 7 dias]]-C382</f>
        <v>10.285714285714448</v>
      </c>
      <c r="E383" s="2">
        <f>AVERAGE(B370:Tabla2[[#This Row],[Positivos]])</f>
        <v>1142.2857142857142</v>
      </c>
      <c r="F383" s="2">
        <f>Tabla2[[#This Row],[Media 14 días]]-E382</f>
        <v>2</v>
      </c>
      <c r="G383" s="3">
        <f>AVERAGE(Tabla2[Positivos])</f>
        <v>1596.6749521988527</v>
      </c>
      <c r="H383" s="3" t="e">
        <f t="array" aca="1" ref="H383" ca="1">IF(Tabla2[[#This Row],[Fecha]]&lt;m_FechaObjetivo,NA(),m_UltimoDato14Dias)</f>
        <v>#N/A</v>
      </c>
      <c r="I383" t="str">
        <f>TEXT(Tabla2[[#This Row],[Fecha]],"DDDD")</f>
        <v>viernes</v>
      </c>
      <c r="J383" s="2">
        <f>SUM(Tabla2[[#Headers],[Positivos]]:Tabla2[[#This Row],[Positivos]])</f>
        <v>616794</v>
      </c>
      <c r="K383" s="4">
        <f>Tabla2[[#This Row],[Media 14 días]]/E382</f>
        <v>1.0017539463793534</v>
      </c>
    </row>
    <row r="384" spans="1:11" x14ac:dyDescent="0.25">
      <c r="A384" s="1">
        <v>44268</v>
      </c>
      <c r="B384" s="2">
        <v>435</v>
      </c>
      <c r="C384" s="2">
        <f>AVERAGE(B378:Tabla2[[#This Row],[Positivos]])</f>
        <v>1134.2857142857142</v>
      </c>
      <c r="D384" s="2">
        <f>Tabla2[[#This Row],[media 7 dias]]-C383</f>
        <v>4.7142857142855519</v>
      </c>
      <c r="E384" s="2">
        <f>AVERAGE(B371:Tabla2[[#This Row],[Positivos]])</f>
        <v>1137.2142857142858</v>
      </c>
      <c r="F384" s="2">
        <f>Tabla2[[#This Row],[Media 14 días]]-E383</f>
        <v>-5.0714285714284415</v>
      </c>
      <c r="G384" s="3">
        <f>AVERAGE(Tabla2[Positivos])</f>
        <v>1596.6749521988527</v>
      </c>
      <c r="H384" s="3" t="e">
        <f t="array" aca="1" ref="H384" ca="1">IF(Tabla2[[#This Row],[Fecha]]&lt;m_FechaObjetivo,NA(),m_UltimoDato14Dias)</f>
        <v>#N/A</v>
      </c>
      <c r="I384" t="str">
        <f>TEXT(Tabla2[[#This Row],[Fecha]],"DDDD")</f>
        <v>sábado</v>
      </c>
      <c r="J384" s="2">
        <f>SUM(Tabla2[[#Headers],[Positivos]]:Tabla2[[#This Row],[Positivos]])</f>
        <v>617229</v>
      </c>
      <c r="K384" s="4">
        <f>Tabla2[[#This Row],[Media 14 días]]/E383</f>
        <v>0.99556028014007014</v>
      </c>
    </row>
    <row r="385" spans="1:11" x14ac:dyDescent="0.25">
      <c r="A385" s="1">
        <v>44269</v>
      </c>
      <c r="B385" s="2">
        <v>308</v>
      </c>
      <c r="C385" s="2">
        <f>AVERAGE(B379:Tabla2[[#This Row],[Positivos]])</f>
        <v>1136.7142857142858</v>
      </c>
      <c r="D385" s="2">
        <f>Tabla2[[#This Row],[media 7 dias]]-C384</f>
        <v>2.4285714285715585</v>
      </c>
      <c r="E385" s="2">
        <f>AVERAGE(B372:Tabla2[[#This Row],[Positivos]])</f>
        <v>1136.5714285714287</v>
      </c>
      <c r="F385" s="2">
        <f>Tabla2[[#This Row],[Media 14 días]]-E384</f>
        <v>-0.64285714285711038</v>
      </c>
      <c r="G385" s="3">
        <f>AVERAGE(Tabla2[Positivos])</f>
        <v>1596.6749521988527</v>
      </c>
      <c r="H385" s="3" t="e">
        <f t="array" aca="1" ref="H385" ca="1">IF(Tabla2[[#This Row],[Fecha]]&lt;m_FechaObjetivo,NA(),m_UltimoDato14Dias)</f>
        <v>#N/A</v>
      </c>
      <c r="I385" t="str">
        <f>TEXT(Tabla2[[#This Row],[Fecha]],"DDDD")</f>
        <v>domingo</v>
      </c>
      <c r="J385" s="2">
        <f>SUM(Tabla2[[#Headers],[Positivos]]:Tabla2[[#This Row],[Positivos]])</f>
        <v>617537</v>
      </c>
      <c r="K385" s="4">
        <f>Tabla2[[#This Row],[Media 14 días]]/E384</f>
        <v>0.99943470887507069</v>
      </c>
    </row>
    <row r="386" spans="1:11" x14ac:dyDescent="0.25">
      <c r="A386" s="1">
        <v>44270</v>
      </c>
      <c r="B386" s="2">
        <v>1364</v>
      </c>
      <c r="C386" s="2">
        <f>AVERAGE(B380:Tabla2[[#This Row],[Positivos]])</f>
        <v>1145</v>
      </c>
      <c r="D386" s="2">
        <f>Tabla2[[#This Row],[media 7 dias]]-C385</f>
        <v>8.2857142857142208</v>
      </c>
      <c r="E386" s="2">
        <f>AVERAGE(B373:Tabla2[[#This Row],[Positivos]])</f>
        <v>1134.4285714285713</v>
      </c>
      <c r="F386" s="2">
        <f>Tabla2[[#This Row],[Media 14 días]]-E385</f>
        <v>-2.1428571428573377</v>
      </c>
      <c r="G386" s="3">
        <f>AVERAGE(Tabla2[Positivos])</f>
        <v>1596.6749521988527</v>
      </c>
      <c r="H386" s="3" t="e">
        <f t="array" aca="1" ref="H386" ca="1">IF(Tabla2[[#This Row],[Fecha]]&lt;m_FechaObjetivo,NA(),m_UltimoDato14Dias)</f>
        <v>#N/A</v>
      </c>
      <c r="I386" t="str">
        <f>TEXT(Tabla2[[#This Row],[Fecha]],"DDDD")</f>
        <v>lunes</v>
      </c>
      <c r="J386" s="2">
        <f>SUM(Tabla2[[#Headers],[Positivos]]:Tabla2[[#This Row],[Positivos]])</f>
        <v>618901</v>
      </c>
      <c r="K386" s="4">
        <f>Tabla2[[#This Row],[Media 14 días]]/E385</f>
        <v>0.99811463046757143</v>
      </c>
    </row>
    <row r="387" spans="1:11" x14ac:dyDescent="0.25">
      <c r="A387" s="1">
        <v>44271</v>
      </c>
      <c r="B387" s="2">
        <v>1643</v>
      </c>
      <c r="C387" s="2">
        <f>AVERAGE(B381:Tabla2[[#This Row],[Positivos]])</f>
        <v>1159</v>
      </c>
      <c r="D387" s="2">
        <f>Tabla2[[#This Row],[media 7 dias]]-C386</f>
        <v>14</v>
      </c>
      <c r="E387" s="2">
        <f>AVERAGE(B374:Tabla2[[#This Row],[Positivos]])</f>
        <v>1145.3571428571429</v>
      </c>
      <c r="F387" s="2">
        <f>Tabla2[[#This Row],[Media 14 días]]-E386</f>
        <v>10.928571428571558</v>
      </c>
      <c r="G387" s="3">
        <f>AVERAGE(Tabla2[Positivos])</f>
        <v>1596.6749521988527</v>
      </c>
      <c r="H387" s="3" t="e">
        <f t="array" aca="1" ref="H387" ca="1">IF(Tabla2[[#This Row],[Fecha]]&lt;m_FechaObjetivo,NA(),m_UltimoDato14Dias)</f>
        <v>#N/A</v>
      </c>
      <c r="I387" t="str">
        <f>TEXT(Tabla2[[#This Row],[Fecha]],"DDDD")</f>
        <v>martes</v>
      </c>
      <c r="J387" s="2">
        <f>SUM(Tabla2[[#Headers],[Positivos]]:Tabla2[[#This Row],[Positivos]])</f>
        <v>620544</v>
      </c>
      <c r="K387" s="4">
        <f>Tabla2[[#This Row],[Media 14 días]]/E386</f>
        <v>1.0096335474121649</v>
      </c>
    </row>
    <row r="388" spans="1:11" x14ac:dyDescent="0.25">
      <c r="A388" s="1">
        <v>44272</v>
      </c>
      <c r="B388" s="2">
        <v>1580</v>
      </c>
      <c r="C388" s="2">
        <f>AVERAGE(B382:Tabla2[[#This Row],[Positivos]])</f>
        <v>1186.1428571428571</v>
      </c>
      <c r="D388" s="2">
        <f>Tabla2[[#This Row],[media 7 dias]]-C387</f>
        <v>27.14285714285711</v>
      </c>
      <c r="E388" s="2">
        <f>AVERAGE(B375:Tabla2[[#This Row],[Positivos]])</f>
        <v>1153.2142857142858</v>
      </c>
      <c r="F388" s="2">
        <f>Tabla2[[#This Row],[Media 14 días]]-E387</f>
        <v>7.8571428571428896</v>
      </c>
      <c r="G388" s="3">
        <f>AVERAGE(Tabla2[Positivos])</f>
        <v>1596.6749521988527</v>
      </c>
      <c r="H388" s="3" t="e">
        <f t="array" aca="1" ref="H388" ca="1">IF(Tabla2[[#This Row],[Fecha]]&lt;m_FechaObjetivo,NA(),m_UltimoDato14Dias)</f>
        <v>#N/A</v>
      </c>
      <c r="I388" t="str">
        <f>TEXT(Tabla2[[#This Row],[Fecha]],"DDDD")</f>
        <v>miércoles</v>
      </c>
      <c r="J388" s="2">
        <f>SUM(Tabla2[[#Headers],[Positivos]]:Tabla2[[#This Row],[Positivos]])</f>
        <v>622124</v>
      </c>
      <c r="K388" s="4">
        <f>Tabla2[[#This Row],[Media 14 días]]/E387</f>
        <v>1.006859993763642</v>
      </c>
    </row>
    <row r="389" spans="1:11" x14ac:dyDescent="0.25">
      <c r="A389" s="1">
        <v>44273</v>
      </c>
      <c r="B389" s="2">
        <v>1840</v>
      </c>
      <c r="C389" s="2">
        <f>AVERAGE(B383:Tabla2[[#This Row],[Positivos]])</f>
        <v>1260.2857142857142</v>
      </c>
      <c r="D389" s="2">
        <f>Tabla2[[#This Row],[media 7 dias]]-C388</f>
        <v>74.14285714285711</v>
      </c>
      <c r="E389" s="2">
        <f>AVERAGE(B376:Tabla2[[#This Row],[Positivos]])</f>
        <v>1189.7857142857142</v>
      </c>
      <c r="F389" s="2">
        <f>Tabla2[[#This Row],[Media 14 días]]-E388</f>
        <v>36.571428571428442</v>
      </c>
      <c r="G389" s="3">
        <f>AVERAGE(Tabla2[Positivos])</f>
        <v>1596.6749521988527</v>
      </c>
      <c r="H389" s="3" t="e">
        <f t="array" aca="1" ref="H389" ca="1">IF(Tabla2[[#This Row],[Fecha]]&lt;m_FechaObjetivo,NA(),m_UltimoDato14Dias)</f>
        <v>#N/A</v>
      </c>
      <c r="I389" t="str">
        <f>TEXT(Tabla2[[#This Row],[Fecha]],"DDDD")</f>
        <v>jueves</v>
      </c>
      <c r="J389" s="2">
        <f>SUM(Tabla2[[#Headers],[Positivos]]:Tabla2[[#This Row],[Positivos]])</f>
        <v>623964</v>
      </c>
      <c r="K389" s="4">
        <f>Tabla2[[#This Row],[Media 14 días]]/E388</f>
        <v>1.0317126045215235</v>
      </c>
    </row>
    <row r="390" spans="1:11" x14ac:dyDescent="0.25">
      <c r="A390" s="1">
        <v>44274</v>
      </c>
      <c r="B390" s="2">
        <v>451</v>
      </c>
      <c r="C390" s="2">
        <f>AVERAGE(B384:Tabla2[[#This Row],[Positivos]])</f>
        <v>1088.7142857142858</v>
      </c>
      <c r="D390" s="2">
        <f>Tabla2[[#This Row],[media 7 dias]]-C389</f>
        <v>-171.57142857142844</v>
      </c>
      <c r="E390" s="2">
        <f>AVERAGE(B377:Tabla2[[#This Row],[Positivos]])</f>
        <v>1109.1428571428571</v>
      </c>
      <c r="F390" s="2">
        <f>Tabla2[[#This Row],[Media 14 días]]-E389</f>
        <v>-80.64285714285711</v>
      </c>
      <c r="G390" s="3">
        <f>AVERAGE(Tabla2[Positivos])</f>
        <v>1596.6749521988527</v>
      </c>
      <c r="H390" s="3" t="e">
        <f t="array" aca="1" ref="H390" ca="1">IF(Tabla2[[#This Row],[Fecha]]&lt;m_FechaObjetivo,NA(),m_UltimoDato14Dias)</f>
        <v>#N/A</v>
      </c>
      <c r="I390" t="str">
        <f>TEXT(Tabla2[[#This Row],[Fecha]],"DDDD")</f>
        <v>viernes</v>
      </c>
      <c r="J390" s="2">
        <f>SUM(Tabla2[[#Headers],[Positivos]]:Tabla2[[#This Row],[Positivos]])</f>
        <v>624415</v>
      </c>
      <c r="K390" s="4">
        <f>Tabla2[[#This Row],[Media 14 días]]/E389</f>
        <v>0.93222068799903945</v>
      </c>
    </row>
    <row r="391" spans="1:11" x14ac:dyDescent="0.25">
      <c r="A391" s="1">
        <v>44275</v>
      </c>
      <c r="B391" s="2">
        <v>513</v>
      </c>
      <c r="C391" s="2">
        <f>AVERAGE(B385:Tabla2[[#This Row],[Positivos]])</f>
        <v>1099.8571428571429</v>
      </c>
      <c r="D391" s="2">
        <f>Tabla2[[#This Row],[media 7 dias]]-C390</f>
        <v>11.14285714285711</v>
      </c>
      <c r="E391" s="2">
        <f>AVERAGE(B378:Tabla2[[#This Row],[Positivos]])</f>
        <v>1117.0714285714287</v>
      </c>
      <c r="F391" s="2">
        <f>Tabla2[[#This Row],[Media 14 días]]-E390</f>
        <v>7.9285714285715585</v>
      </c>
      <c r="G391" s="3">
        <f>AVERAGE(Tabla2[Positivos])</f>
        <v>1596.6749521988527</v>
      </c>
      <c r="H391" s="3" t="e">
        <f t="array" aca="1" ref="H391" ca="1">IF(Tabla2[[#This Row],[Fecha]]&lt;m_FechaObjetivo,NA(),m_UltimoDato14Dias)</f>
        <v>#N/A</v>
      </c>
      <c r="I391" t="str">
        <f>TEXT(Tabla2[[#This Row],[Fecha]],"DDDD")</f>
        <v>sábado</v>
      </c>
      <c r="J391" s="2">
        <f>SUM(Tabla2[[#Headers],[Positivos]]:Tabla2[[#This Row],[Positivos]])</f>
        <v>624928</v>
      </c>
      <c r="K391" s="4">
        <f>Tabla2[[#This Row],[Media 14 días]]/E390</f>
        <v>1.0071483771251932</v>
      </c>
    </row>
    <row r="392" spans="1:11" x14ac:dyDescent="0.25">
      <c r="A392" s="1">
        <v>44276</v>
      </c>
      <c r="B392" s="2">
        <v>390</v>
      </c>
      <c r="C392" s="2">
        <f>AVERAGE(B386:Tabla2[[#This Row],[Positivos]])</f>
        <v>1111.5714285714287</v>
      </c>
      <c r="D392" s="2">
        <f>Tabla2[[#This Row],[media 7 dias]]-C391</f>
        <v>11.714285714285779</v>
      </c>
      <c r="E392" s="2">
        <f>AVERAGE(B379:Tabla2[[#This Row],[Positivos]])</f>
        <v>1124.1428571428571</v>
      </c>
      <c r="F392" s="2">
        <f>Tabla2[[#This Row],[Media 14 días]]-E391</f>
        <v>7.0714285714284415</v>
      </c>
      <c r="G392" s="3">
        <f>AVERAGE(Tabla2[Positivos])</f>
        <v>1596.6749521988527</v>
      </c>
      <c r="H392" s="3" t="e">
        <f t="array" aca="1" ref="H392" ca="1">IF(Tabla2[[#This Row],[Fecha]]&lt;m_FechaObjetivo,NA(),m_UltimoDato14Dias)</f>
        <v>#N/A</v>
      </c>
      <c r="I392" t="str">
        <f>TEXT(Tabla2[[#This Row],[Fecha]],"DDDD")</f>
        <v>domingo</v>
      </c>
      <c r="J392" s="2">
        <f>SUM(Tabla2[[#Headers],[Positivos]]:Tabla2[[#This Row],[Positivos]])</f>
        <v>625318</v>
      </c>
      <c r="K392" s="4">
        <f>Tabla2[[#This Row],[Media 14 días]]/E391</f>
        <v>1.0063303280260885</v>
      </c>
    </row>
    <row r="393" spans="1:11" x14ac:dyDescent="0.25">
      <c r="A393" s="1">
        <v>44277</v>
      </c>
      <c r="B393" s="2">
        <v>1686</v>
      </c>
      <c r="C393" s="2">
        <f>AVERAGE(B387:Tabla2[[#This Row],[Positivos]])</f>
        <v>1157.5714285714287</v>
      </c>
      <c r="D393" s="2">
        <f>Tabla2[[#This Row],[media 7 dias]]-C392</f>
        <v>46</v>
      </c>
      <c r="E393" s="2">
        <f>AVERAGE(B380:Tabla2[[#This Row],[Positivos]])</f>
        <v>1151.2857142857142</v>
      </c>
      <c r="F393" s="2">
        <f>Tabla2[[#This Row],[Media 14 días]]-E392</f>
        <v>27.14285714285711</v>
      </c>
      <c r="G393" s="3">
        <f>AVERAGE(Tabla2[Positivos])</f>
        <v>1596.6749521988527</v>
      </c>
      <c r="H393" s="3" t="e">
        <f t="array" aca="1" ref="H393" ca="1">IF(Tabla2[[#This Row],[Fecha]]&lt;m_FechaObjetivo,NA(),m_UltimoDato14Dias)</f>
        <v>#N/A</v>
      </c>
      <c r="I393" t="str">
        <f>TEXT(Tabla2[[#This Row],[Fecha]],"DDDD")</f>
        <v>lunes</v>
      </c>
      <c r="J393" s="2">
        <f>SUM(Tabla2[[#Headers],[Positivos]]:Tabla2[[#This Row],[Positivos]])</f>
        <v>627004</v>
      </c>
      <c r="K393" s="4">
        <f>Tabla2[[#This Row],[Media 14 días]]/E392</f>
        <v>1.024145380607447</v>
      </c>
    </row>
    <row r="394" spans="1:11" x14ac:dyDescent="0.25">
      <c r="A394" s="1">
        <v>44278</v>
      </c>
      <c r="B394" s="2">
        <v>2077</v>
      </c>
      <c r="C394" s="2">
        <f>AVERAGE(B388:Tabla2[[#This Row],[Positivos]])</f>
        <v>1219.5714285714287</v>
      </c>
      <c r="D394" s="2">
        <f>Tabla2[[#This Row],[media 7 dias]]-C393</f>
        <v>62</v>
      </c>
      <c r="E394" s="2">
        <f>AVERAGE(B381:Tabla2[[#This Row],[Positivos]])</f>
        <v>1189.2857142857142</v>
      </c>
      <c r="F394" s="2">
        <f>Tabla2[[#This Row],[Media 14 días]]-E393</f>
        <v>38</v>
      </c>
      <c r="G394" s="3">
        <f>AVERAGE(Tabla2[Positivos])</f>
        <v>1596.6749521988527</v>
      </c>
      <c r="H394" s="3" t="e">
        <f t="array" aca="1" ref="H394" ca="1">IF(Tabla2[[#This Row],[Fecha]]&lt;m_FechaObjetivo,NA(),m_UltimoDato14Dias)</f>
        <v>#N/A</v>
      </c>
      <c r="I394" t="str">
        <f>TEXT(Tabla2[[#This Row],[Fecha]],"DDDD")</f>
        <v>martes</v>
      </c>
      <c r="J394" s="2">
        <f>SUM(Tabla2[[#Headers],[Positivos]]:Tabla2[[#This Row],[Positivos]])</f>
        <v>629081</v>
      </c>
      <c r="K394" s="4">
        <f>Tabla2[[#This Row],[Media 14 días]]/E393</f>
        <v>1.0330065764983249</v>
      </c>
    </row>
    <row r="395" spans="1:11" x14ac:dyDescent="0.25">
      <c r="A395" s="1">
        <v>44279</v>
      </c>
      <c r="B395" s="2">
        <v>1944</v>
      </c>
      <c r="C395" s="2">
        <f>AVERAGE(B389:Tabla2[[#This Row],[Positivos]])</f>
        <v>1271.5714285714287</v>
      </c>
      <c r="D395" s="2">
        <f>Tabla2[[#This Row],[media 7 dias]]-C394</f>
        <v>52</v>
      </c>
      <c r="E395" s="2">
        <f>AVERAGE(B382:Tabla2[[#This Row],[Positivos]])</f>
        <v>1228.8571428571429</v>
      </c>
      <c r="F395" s="2">
        <f>Tabla2[[#This Row],[Media 14 días]]-E394</f>
        <v>39.571428571428669</v>
      </c>
      <c r="G395" s="3">
        <f>AVERAGE(Tabla2[Positivos])</f>
        <v>1596.6749521988527</v>
      </c>
      <c r="H395" s="3" t="e">
        <f t="array" aca="1" ref="H395" ca="1">IF(Tabla2[[#This Row],[Fecha]]&lt;m_FechaObjetivo,NA(),m_UltimoDato14Dias)</f>
        <v>#N/A</v>
      </c>
      <c r="I395" t="str">
        <f>TEXT(Tabla2[[#This Row],[Fecha]],"DDDD")</f>
        <v>miércoles</v>
      </c>
      <c r="J395" s="2">
        <f>SUM(Tabla2[[#Headers],[Positivos]]:Tabla2[[#This Row],[Positivos]])</f>
        <v>631025</v>
      </c>
      <c r="K395" s="4">
        <f>Tabla2[[#This Row],[Media 14 días]]/E394</f>
        <v>1.0332732732732735</v>
      </c>
    </row>
    <row r="396" spans="1:11" x14ac:dyDescent="0.25">
      <c r="A396" s="1">
        <v>44280</v>
      </c>
      <c r="B396" s="2">
        <v>1918</v>
      </c>
      <c r="C396" s="2">
        <f>AVERAGE(B390:Tabla2[[#This Row],[Positivos]])</f>
        <v>1282.7142857142858</v>
      </c>
      <c r="D396" s="2">
        <f>Tabla2[[#This Row],[media 7 dias]]-C395</f>
        <v>11.14285714285711</v>
      </c>
      <c r="E396" s="2">
        <f>AVERAGE(B383:Tabla2[[#This Row],[Positivos]])</f>
        <v>1271.5</v>
      </c>
      <c r="F396" s="2">
        <f>Tabla2[[#This Row],[Media 14 días]]-E395</f>
        <v>42.64285714285711</v>
      </c>
      <c r="G396" s="3">
        <f>AVERAGE(Tabla2[Positivos])</f>
        <v>1596.6749521988527</v>
      </c>
      <c r="H396" s="3" t="e">
        <f t="array" aca="1" ref="H396" ca="1">IF(Tabla2[[#This Row],[Fecha]]&lt;m_FechaObjetivo,NA(),m_UltimoDato14Dias)</f>
        <v>#N/A</v>
      </c>
      <c r="I396" t="str">
        <f>TEXT(Tabla2[[#This Row],[Fecha]],"DDDD")</f>
        <v>jueves</v>
      </c>
      <c r="J396" s="2">
        <f>SUM(Tabla2[[#Headers],[Positivos]]:Tabla2[[#This Row],[Positivos]])</f>
        <v>632943</v>
      </c>
      <c r="K396" s="4">
        <f>Tabla2[[#This Row],[Media 14 días]]/E395</f>
        <v>1.0347012322715647</v>
      </c>
    </row>
    <row r="397" spans="1:11" x14ac:dyDescent="0.25">
      <c r="A397" s="1">
        <v>44281</v>
      </c>
      <c r="B397" s="2">
        <v>2159</v>
      </c>
      <c r="C397" s="2">
        <f>AVERAGE(B391:Tabla2[[#This Row],[Positivos]])</f>
        <v>1526.7142857142858</v>
      </c>
      <c r="D397" s="2">
        <f>Tabla2[[#This Row],[media 7 dias]]-C396</f>
        <v>244</v>
      </c>
      <c r="E397" s="2">
        <f>AVERAGE(B384:Tabla2[[#This Row],[Positivos]])</f>
        <v>1307.7142857142858</v>
      </c>
      <c r="F397" s="2">
        <f>Tabla2[[#This Row],[Media 14 días]]-E396</f>
        <v>36.214285714285779</v>
      </c>
      <c r="G397" s="3">
        <f>AVERAGE(Tabla2[Positivos])</f>
        <v>1596.6749521988527</v>
      </c>
      <c r="H397" s="3" t="e">
        <f t="array" aca="1" ref="H397" ca="1">IF(Tabla2[[#This Row],[Fecha]]&lt;m_FechaObjetivo,NA(),m_UltimoDato14Dias)</f>
        <v>#N/A</v>
      </c>
      <c r="I397" t="str">
        <f>TEXT(Tabla2[[#This Row],[Fecha]],"DDDD")</f>
        <v>viernes</v>
      </c>
      <c r="J397" s="2">
        <f>SUM(Tabla2[[#Headers],[Positivos]]:Tabla2[[#This Row],[Positivos]])</f>
        <v>635102</v>
      </c>
      <c r="K397" s="4">
        <f>Tabla2[[#This Row],[Media 14 días]]/E396</f>
        <v>1.028481545980563</v>
      </c>
    </row>
    <row r="398" spans="1:11" x14ac:dyDescent="0.25">
      <c r="A398" s="1">
        <v>44282</v>
      </c>
      <c r="B398" s="2">
        <v>664</v>
      </c>
      <c r="C398" s="2">
        <f>AVERAGE(B392:Tabla2[[#This Row],[Positivos]])</f>
        <v>1548.2857142857142</v>
      </c>
      <c r="D398" s="2">
        <f>Tabla2[[#This Row],[media 7 dias]]-C397</f>
        <v>21.571428571428442</v>
      </c>
      <c r="E398" s="2">
        <f>AVERAGE(B385:Tabla2[[#This Row],[Positivos]])</f>
        <v>1324.0714285714287</v>
      </c>
      <c r="F398" s="2">
        <f>Tabla2[[#This Row],[Media 14 días]]-E397</f>
        <v>16.35714285714289</v>
      </c>
      <c r="G398" s="3">
        <f>AVERAGE(Tabla2[Positivos])</f>
        <v>1596.6749521988527</v>
      </c>
      <c r="H398" s="3" t="e">
        <f t="array" aca="1" ref="H398" ca="1">IF(Tabla2[[#This Row],[Fecha]]&lt;m_FechaObjetivo,NA(),m_UltimoDato14Dias)</f>
        <v>#N/A</v>
      </c>
      <c r="I398" t="str">
        <f>TEXT(Tabla2[[#This Row],[Fecha]],"DDDD")</f>
        <v>sábado</v>
      </c>
      <c r="J398" s="2">
        <f>SUM(Tabla2[[#Headers],[Positivos]]:Tabla2[[#This Row],[Positivos]])</f>
        <v>635766</v>
      </c>
      <c r="K398" s="4">
        <f>Tabla2[[#This Row],[Media 14 días]]/E397</f>
        <v>1.0125081931396112</v>
      </c>
    </row>
    <row r="399" spans="1:11" x14ac:dyDescent="0.25">
      <c r="A399" s="1">
        <v>44283</v>
      </c>
      <c r="B399" s="2">
        <v>487</v>
      </c>
      <c r="C399" s="2">
        <f>AVERAGE(B393:Tabla2[[#This Row],[Positivos]])</f>
        <v>1562.1428571428571</v>
      </c>
      <c r="D399" s="2">
        <f>Tabla2[[#This Row],[media 7 dias]]-C398</f>
        <v>13.85714285714289</v>
      </c>
      <c r="E399" s="2">
        <f>AVERAGE(B386:Tabla2[[#This Row],[Positivos]])</f>
        <v>1336.8571428571429</v>
      </c>
      <c r="F399" s="2">
        <f>Tabla2[[#This Row],[Media 14 días]]-E398</f>
        <v>12.785714285714221</v>
      </c>
      <c r="G399" s="3">
        <f>AVERAGE(Tabla2[Positivos])</f>
        <v>1596.6749521988527</v>
      </c>
      <c r="H399" s="3" t="e">
        <f t="array" aca="1" ref="H399" ca="1">IF(Tabla2[[#This Row],[Fecha]]&lt;m_FechaObjetivo,NA(),m_UltimoDato14Dias)</f>
        <v>#N/A</v>
      </c>
      <c r="I399" t="str">
        <f>TEXT(Tabla2[[#This Row],[Fecha]],"DDDD")</f>
        <v>domingo</v>
      </c>
      <c r="J399" s="2">
        <f>SUM(Tabla2[[#Headers],[Positivos]]:Tabla2[[#This Row],[Positivos]])</f>
        <v>636253</v>
      </c>
      <c r="K399" s="4">
        <f>Tabla2[[#This Row],[Media 14 días]]/E398</f>
        <v>1.0096563629497761</v>
      </c>
    </row>
    <row r="400" spans="1:11" x14ac:dyDescent="0.25">
      <c r="A400" s="1">
        <v>44284</v>
      </c>
      <c r="B400" s="2">
        <v>1864</v>
      </c>
      <c r="C400" s="2">
        <f>AVERAGE(B394:Tabla2[[#This Row],[Positivos]])</f>
        <v>1587.5714285714287</v>
      </c>
      <c r="D400" s="2">
        <f>Tabla2[[#This Row],[media 7 dias]]-C399</f>
        <v>25.428571428571558</v>
      </c>
      <c r="E400" s="2">
        <f>AVERAGE(B387:Tabla2[[#This Row],[Positivos]])</f>
        <v>1372.5714285714287</v>
      </c>
      <c r="F400" s="2">
        <f>Tabla2[[#This Row],[Media 14 días]]-E399</f>
        <v>35.714285714285779</v>
      </c>
      <c r="G400" s="3">
        <f>AVERAGE(Tabla2[Positivos])</f>
        <v>1596.6749521988527</v>
      </c>
      <c r="H400" s="3" t="e">
        <f t="array" aca="1" ref="H400" ca="1">IF(Tabla2[[#This Row],[Fecha]]&lt;m_FechaObjetivo,NA(),m_UltimoDato14Dias)</f>
        <v>#N/A</v>
      </c>
      <c r="I400" t="str">
        <f>TEXT(Tabla2[[#This Row],[Fecha]],"DDDD")</f>
        <v>lunes</v>
      </c>
      <c r="J400" s="2">
        <f>SUM(Tabla2[[#Headers],[Positivos]]:Tabla2[[#This Row],[Positivos]])</f>
        <v>638117</v>
      </c>
      <c r="K400" s="4">
        <f>Tabla2[[#This Row],[Media 14 días]]/E399</f>
        <v>1.0267151100662535</v>
      </c>
    </row>
    <row r="401" spans="1:11" x14ac:dyDescent="0.25">
      <c r="A401" s="1">
        <v>44285</v>
      </c>
      <c r="B401" s="2">
        <v>2227</v>
      </c>
      <c r="C401" s="2">
        <f>AVERAGE(B395:Tabla2[[#This Row],[Positivos]])</f>
        <v>1609</v>
      </c>
      <c r="D401" s="2">
        <f>Tabla2[[#This Row],[media 7 dias]]-C400</f>
        <v>21.428571428571331</v>
      </c>
      <c r="E401" s="2">
        <f>AVERAGE(B388:Tabla2[[#This Row],[Positivos]])</f>
        <v>1414.2857142857142</v>
      </c>
      <c r="F401" s="2">
        <f>Tabla2[[#This Row],[Media 14 días]]-E400</f>
        <v>41.714285714285552</v>
      </c>
      <c r="G401" s="3">
        <f>AVERAGE(Tabla2[Positivos])</f>
        <v>1596.6749521988527</v>
      </c>
      <c r="H401" s="3" t="e">
        <f t="array" aca="1" ref="H401" ca="1">IF(Tabla2[[#This Row],[Fecha]]&lt;m_FechaObjetivo,NA(),m_UltimoDato14Dias)</f>
        <v>#N/A</v>
      </c>
      <c r="I401" t="str">
        <f>TEXT(Tabla2[[#This Row],[Fecha]],"DDDD")</f>
        <v>martes</v>
      </c>
      <c r="J401" s="2">
        <f>SUM(Tabla2[[#Headers],[Positivos]]:Tabla2[[#This Row],[Positivos]])</f>
        <v>640344</v>
      </c>
      <c r="K401" s="4">
        <f>Tabla2[[#This Row],[Media 14 días]]/E400</f>
        <v>1.030391340549542</v>
      </c>
    </row>
    <row r="402" spans="1:11" x14ac:dyDescent="0.25">
      <c r="A402" s="1">
        <v>44286</v>
      </c>
      <c r="B402" s="2">
        <v>2697</v>
      </c>
      <c r="C402" s="2">
        <f>AVERAGE(B396:Tabla2[[#This Row],[Positivos]])</f>
        <v>1716.5714285714287</v>
      </c>
      <c r="D402" s="2">
        <f>Tabla2[[#This Row],[media 7 dias]]-C401</f>
        <v>107.57142857142867</v>
      </c>
      <c r="E402" s="2">
        <f>AVERAGE(B389:Tabla2[[#This Row],[Positivos]])</f>
        <v>1494.0714285714287</v>
      </c>
      <c r="F402" s="2">
        <f>Tabla2[[#This Row],[Media 14 días]]-E401</f>
        <v>79.785714285714448</v>
      </c>
      <c r="G402" s="3">
        <f>AVERAGE(Tabla2[Positivos])</f>
        <v>1596.6749521988527</v>
      </c>
      <c r="H402" s="3" t="e">
        <f t="array" aca="1" ref="H402" ca="1">IF(Tabla2[[#This Row],[Fecha]]&lt;m_FechaObjetivo,NA(),m_UltimoDato14Dias)</f>
        <v>#N/A</v>
      </c>
      <c r="I402" t="str">
        <f>TEXT(Tabla2[[#This Row],[Fecha]],"DDDD")</f>
        <v>miércoles</v>
      </c>
      <c r="J402" s="2">
        <f>SUM(Tabla2[[#Headers],[Positivos]]:Tabla2[[#This Row],[Positivos]])</f>
        <v>643041</v>
      </c>
      <c r="K402" s="4">
        <f>Tabla2[[#This Row],[Media 14 días]]/E401</f>
        <v>1.0564141414141415</v>
      </c>
    </row>
    <row r="403" spans="1:11" x14ac:dyDescent="0.25">
      <c r="A403" s="1">
        <v>44287</v>
      </c>
      <c r="B403" s="2">
        <v>732</v>
      </c>
      <c r="C403" s="2">
        <f>AVERAGE(B397:Tabla2[[#This Row],[Positivos]])</f>
        <v>1547.1428571428571</v>
      </c>
      <c r="D403" s="2">
        <f>Tabla2[[#This Row],[media 7 dias]]-C402</f>
        <v>-169.42857142857156</v>
      </c>
      <c r="E403" s="2">
        <f>AVERAGE(B390:Tabla2[[#This Row],[Positivos]])</f>
        <v>1414.9285714285713</v>
      </c>
      <c r="F403" s="2">
        <f>Tabla2[[#This Row],[Media 14 días]]-E402</f>
        <v>-79.142857142857338</v>
      </c>
      <c r="G403" s="3">
        <f>AVERAGE(Tabla2[Positivos])</f>
        <v>1596.6749521988527</v>
      </c>
      <c r="H403" s="3" t="e">
        <f t="array" aca="1" ref="H403" ca="1">IF(Tabla2[[#This Row],[Fecha]]&lt;m_FechaObjetivo,NA(),m_UltimoDato14Dias)</f>
        <v>#N/A</v>
      </c>
      <c r="I403" t="str">
        <f>TEXT(Tabla2[[#This Row],[Fecha]],"DDDD")</f>
        <v>jueves</v>
      </c>
      <c r="J403" s="2">
        <f>SUM(Tabla2[[#Headers],[Positivos]]:Tabla2[[#This Row],[Positivos]])</f>
        <v>643773</v>
      </c>
      <c r="K403" s="4">
        <f>Tabla2[[#This Row],[Media 14 días]]/E402</f>
        <v>0.94702873260983877</v>
      </c>
    </row>
    <row r="404" spans="1:11" x14ac:dyDescent="0.25">
      <c r="A404" s="1">
        <v>44288</v>
      </c>
      <c r="B404" s="2">
        <v>692</v>
      </c>
      <c r="C404" s="2">
        <f>AVERAGE(B398:Tabla2[[#This Row],[Positivos]])</f>
        <v>1337.5714285714287</v>
      </c>
      <c r="D404" s="2">
        <f>Tabla2[[#This Row],[media 7 dias]]-C403</f>
        <v>-209.57142857142844</v>
      </c>
      <c r="E404" s="2">
        <f>AVERAGE(B391:Tabla2[[#This Row],[Positivos]])</f>
        <v>1432.1428571428571</v>
      </c>
      <c r="F404" s="2">
        <f>Tabla2[[#This Row],[Media 14 días]]-E403</f>
        <v>17.214285714285779</v>
      </c>
      <c r="G404" s="3">
        <f>AVERAGE(Tabla2[Positivos])</f>
        <v>1596.6749521988527</v>
      </c>
      <c r="H404" s="3" t="e">
        <f t="array" aca="1" ref="H404" ca="1">IF(Tabla2[[#This Row],[Fecha]]&lt;m_FechaObjetivo,NA(),m_UltimoDato14Dias)</f>
        <v>#N/A</v>
      </c>
      <c r="I404" t="str">
        <f>TEXT(Tabla2[[#This Row],[Fecha]],"DDDD")</f>
        <v>viernes</v>
      </c>
      <c r="J404" s="2">
        <f>SUM(Tabla2[[#Headers],[Positivos]]:Tabla2[[#This Row],[Positivos]])</f>
        <v>644465</v>
      </c>
      <c r="K404" s="4">
        <f>Tabla2[[#This Row],[Media 14 días]]/E403</f>
        <v>1.0121661870866778</v>
      </c>
    </row>
    <row r="405" spans="1:11" x14ac:dyDescent="0.25">
      <c r="A405" s="1">
        <v>44289</v>
      </c>
      <c r="B405" s="2">
        <v>909</v>
      </c>
      <c r="C405" s="2">
        <f>AVERAGE(B399:Tabla2[[#This Row],[Positivos]])</f>
        <v>1372.5714285714287</v>
      </c>
      <c r="D405" s="2">
        <f>Tabla2[[#This Row],[media 7 dias]]-C404</f>
        <v>35</v>
      </c>
      <c r="E405" s="2">
        <f>AVERAGE(B392:Tabla2[[#This Row],[Positivos]])</f>
        <v>1460.4285714285713</v>
      </c>
      <c r="F405" s="2">
        <f>Tabla2[[#This Row],[Media 14 días]]-E404</f>
        <v>28.285714285714221</v>
      </c>
      <c r="G405" s="3">
        <f>AVERAGE(Tabla2[Positivos])</f>
        <v>1596.6749521988527</v>
      </c>
      <c r="H405" s="3" t="e">
        <f t="array" aca="1" ref="H405" ca="1">IF(Tabla2[[#This Row],[Fecha]]&lt;m_FechaObjetivo,NA(),m_UltimoDato14Dias)</f>
        <v>#N/A</v>
      </c>
      <c r="I405" t="str">
        <f>TEXT(Tabla2[[#This Row],[Fecha]],"DDDD")</f>
        <v>sábado</v>
      </c>
      <c r="J405" s="2">
        <f>SUM(Tabla2[[#Headers],[Positivos]]:Tabla2[[#This Row],[Positivos]])</f>
        <v>645374</v>
      </c>
      <c r="K405" s="4">
        <f>Tabla2[[#This Row],[Media 14 días]]/E404</f>
        <v>1.0197506234413964</v>
      </c>
    </row>
    <row r="406" spans="1:11" x14ac:dyDescent="0.25">
      <c r="A406" s="1">
        <v>44290</v>
      </c>
      <c r="B406" s="2">
        <v>682</v>
      </c>
      <c r="C406" s="2">
        <f>AVERAGE(B400:Tabla2[[#This Row],[Positivos]])</f>
        <v>1400.4285714285713</v>
      </c>
      <c r="D406" s="2">
        <f>Tabla2[[#This Row],[media 7 dias]]-C405</f>
        <v>27.857142857142662</v>
      </c>
      <c r="E406" s="2">
        <f>AVERAGE(B393:Tabla2[[#This Row],[Positivos]])</f>
        <v>1481.2857142857142</v>
      </c>
      <c r="F406" s="2">
        <f>Tabla2[[#This Row],[Media 14 días]]-E405</f>
        <v>20.85714285714289</v>
      </c>
      <c r="G406" s="3">
        <f>AVERAGE(Tabla2[Positivos])</f>
        <v>1596.6749521988527</v>
      </c>
      <c r="H406" s="3" t="e">
        <f t="array" aca="1" ref="H406" ca="1">IF(Tabla2[[#This Row],[Fecha]]&lt;m_FechaObjetivo,NA(),m_UltimoDato14Dias)</f>
        <v>#N/A</v>
      </c>
      <c r="I406" t="str">
        <f>TEXT(Tabla2[[#This Row],[Fecha]],"DDDD")</f>
        <v>domingo</v>
      </c>
      <c r="J406" s="2">
        <f>SUM(Tabla2[[#Headers],[Positivos]]:Tabla2[[#This Row],[Positivos]])</f>
        <v>646056</v>
      </c>
      <c r="K406" s="4">
        <f>Tabla2[[#This Row],[Media 14 días]]/E405</f>
        <v>1.0142815220581043</v>
      </c>
    </row>
    <row r="407" spans="1:11" x14ac:dyDescent="0.25">
      <c r="A407" s="1">
        <v>44291</v>
      </c>
      <c r="B407" s="2">
        <v>2546</v>
      </c>
      <c r="C407" s="2">
        <f>AVERAGE(B401:Tabla2[[#This Row],[Positivos]])</f>
        <v>1497.8571428571429</v>
      </c>
      <c r="D407" s="2">
        <f>Tabla2[[#This Row],[media 7 dias]]-C406</f>
        <v>97.428571428571558</v>
      </c>
      <c r="E407" s="2">
        <f>AVERAGE(B394:Tabla2[[#This Row],[Positivos]])</f>
        <v>1542.7142857142858</v>
      </c>
      <c r="F407" s="2">
        <f>Tabla2[[#This Row],[Media 14 días]]-E406</f>
        <v>61.428571428571558</v>
      </c>
      <c r="G407" s="3">
        <f>AVERAGE(Tabla2[Positivos])</f>
        <v>1596.6749521988527</v>
      </c>
      <c r="H407" s="3" t="e">
        <f t="array" aca="1" ref="H407" ca="1">IF(Tabla2[[#This Row],[Fecha]]&lt;m_FechaObjetivo,NA(),m_UltimoDato14Dias)</f>
        <v>#N/A</v>
      </c>
      <c r="I407" t="str">
        <f>TEXT(Tabla2[[#This Row],[Fecha]],"DDDD")</f>
        <v>lunes</v>
      </c>
      <c r="J407" s="2">
        <f>SUM(Tabla2[[#Headers],[Positivos]]:Tabla2[[#This Row],[Positivos]])</f>
        <v>648602</v>
      </c>
      <c r="K407" s="4">
        <f>Tabla2[[#This Row],[Media 14 días]]/E406</f>
        <v>1.0414697656476035</v>
      </c>
    </row>
    <row r="408" spans="1:11" x14ac:dyDescent="0.25">
      <c r="A408" s="1">
        <v>44292</v>
      </c>
      <c r="B408" s="2">
        <v>2943</v>
      </c>
      <c r="C408" s="2">
        <f>AVERAGE(B402:Tabla2[[#This Row],[Positivos]])</f>
        <v>1600.1428571428571</v>
      </c>
      <c r="D408" s="2">
        <f>Tabla2[[#This Row],[media 7 dias]]-C407</f>
        <v>102.28571428571422</v>
      </c>
      <c r="E408" s="2">
        <f>AVERAGE(B395:Tabla2[[#This Row],[Positivos]])</f>
        <v>1604.5714285714287</v>
      </c>
      <c r="F408" s="2">
        <f>Tabla2[[#This Row],[Media 14 días]]-E407</f>
        <v>61.85714285714289</v>
      </c>
      <c r="G408" s="3">
        <f>AVERAGE(Tabla2[Positivos])</f>
        <v>1596.6749521988527</v>
      </c>
      <c r="H408" s="3" t="e">
        <f t="array" aca="1" ref="H408" ca="1">IF(Tabla2[[#This Row],[Fecha]]&lt;m_FechaObjetivo,NA(),m_UltimoDato14Dias)</f>
        <v>#N/A</v>
      </c>
      <c r="I408" t="str">
        <f>TEXT(Tabla2[[#This Row],[Fecha]],"DDDD")</f>
        <v>martes</v>
      </c>
      <c r="J408" s="2">
        <f>SUM(Tabla2[[#Headers],[Positivos]]:Tabla2[[#This Row],[Positivos]])</f>
        <v>651545</v>
      </c>
      <c r="K408" s="4">
        <f>Tabla2[[#This Row],[Media 14 días]]/E407</f>
        <v>1.0400963052134458</v>
      </c>
    </row>
    <row r="409" spans="1:11" x14ac:dyDescent="0.25">
      <c r="A409" s="1">
        <v>44293</v>
      </c>
      <c r="B409" s="2">
        <v>2699</v>
      </c>
      <c r="C409" s="2">
        <f>AVERAGE(B403:Tabla2[[#This Row],[Positivos]])</f>
        <v>1600.4285714285713</v>
      </c>
      <c r="D409" s="2">
        <f>Tabla2[[#This Row],[media 7 dias]]-C408</f>
        <v>0.28571428571422075</v>
      </c>
      <c r="E409" s="2">
        <f>AVERAGE(B396:Tabla2[[#This Row],[Positivos]])</f>
        <v>1658.5</v>
      </c>
      <c r="F409" s="2">
        <f>Tabla2[[#This Row],[Media 14 días]]-E408</f>
        <v>53.928571428571331</v>
      </c>
      <c r="G409" s="3">
        <f>AVERAGE(Tabla2[Positivos])</f>
        <v>1596.6749521988527</v>
      </c>
      <c r="H409" s="3" t="e">
        <f t="array" aca="1" ref="H409" ca="1">IF(Tabla2[[#This Row],[Fecha]]&lt;m_FechaObjetivo,NA(),m_UltimoDato14Dias)</f>
        <v>#N/A</v>
      </c>
      <c r="I409" t="str">
        <f>TEXT(Tabla2[[#This Row],[Fecha]],"DDDD")</f>
        <v>miércoles</v>
      </c>
      <c r="J409" s="2">
        <f>SUM(Tabla2[[#Headers],[Positivos]]:Tabla2[[#This Row],[Positivos]])</f>
        <v>654244</v>
      </c>
      <c r="K409" s="4">
        <f>Tabla2[[#This Row],[Media 14 días]]/E408</f>
        <v>1.0336093304843303</v>
      </c>
    </row>
    <row r="410" spans="1:11" x14ac:dyDescent="0.25">
      <c r="A410" s="1">
        <v>44294</v>
      </c>
      <c r="B410" s="2">
        <v>2439</v>
      </c>
      <c r="C410" s="2">
        <f>AVERAGE(B404:Tabla2[[#This Row],[Positivos]])</f>
        <v>1844.2857142857142</v>
      </c>
      <c r="D410" s="2">
        <f>Tabla2[[#This Row],[media 7 dias]]-C409</f>
        <v>243.85714285714289</v>
      </c>
      <c r="E410" s="2">
        <f>AVERAGE(B397:Tabla2[[#This Row],[Positivos]])</f>
        <v>1695.7142857142858</v>
      </c>
      <c r="F410" s="2">
        <f>Tabla2[[#This Row],[Media 14 días]]-E409</f>
        <v>37.214285714285779</v>
      </c>
      <c r="G410" s="3">
        <f>AVERAGE(Tabla2[Positivos])</f>
        <v>1596.6749521988527</v>
      </c>
      <c r="H410" s="3" t="e">
        <f t="array" aca="1" ref="H410" ca="1">IF(Tabla2[[#This Row],[Fecha]]&lt;m_FechaObjetivo,NA(),m_UltimoDato14Dias)</f>
        <v>#N/A</v>
      </c>
      <c r="I410" t="str">
        <f>TEXT(Tabla2[[#This Row],[Fecha]],"DDDD")</f>
        <v>jueves</v>
      </c>
      <c r="J410" s="2">
        <f>SUM(Tabla2[[#Headers],[Positivos]]:Tabla2[[#This Row],[Positivos]])</f>
        <v>656683</v>
      </c>
      <c r="K410" s="4">
        <f>Tabla2[[#This Row],[Media 14 días]]/E409</f>
        <v>1.0224385201774409</v>
      </c>
    </row>
    <row r="411" spans="1:11" x14ac:dyDescent="0.25">
      <c r="A411" s="1">
        <v>44295</v>
      </c>
      <c r="B411" s="2">
        <v>2837</v>
      </c>
      <c r="C411" s="2">
        <f>AVERAGE(B405:Tabla2[[#This Row],[Positivos]])</f>
        <v>2150.7142857142858</v>
      </c>
      <c r="D411" s="2">
        <f>Tabla2[[#This Row],[media 7 dias]]-C410</f>
        <v>306.42857142857156</v>
      </c>
      <c r="E411" s="2">
        <f>AVERAGE(B398:Tabla2[[#This Row],[Positivos]])</f>
        <v>1744.1428571428571</v>
      </c>
      <c r="F411" s="2">
        <f>Tabla2[[#This Row],[Media 14 días]]-E410</f>
        <v>48.428571428571331</v>
      </c>
      <c r="G411" s="3">
        <f>AVERAGE(Tabla2[Positivos])</f>
        <v>1596.6749521988527</v>
      </c>
      <c r="H411" s="3" t="e">
        <f t="array" aca="1" ref="H411" ca="1">IF(Tabla2[[#This Row],[Fecha]]&lt;m_FechaObjetivo,NA(),m_UltimoDato14Dias)</f>
        <v>#N/A</v>
      </c>
      <c r="I411" t="str">
        <f>TEXT(Tabla2[[#This Row],[Fecha]],"DDDD")</f>
        <v>viernes</v>
      </c>
      <c r="J411" s="2">
        <f>SUM(Tabla2[[#Headers],[Positivos]]:Tabla2[[#This Row],[Positivos]])</f>
        <v>659520</v>
      </c>
      <c r="K411" s="4">
        <f>Tabla2[[#This Row],[Media 14 días]]/E410</f>
        <v>1.028559393428812</v>
      </c>
    </row>
    <row r="412" spans="1:11" x14ac:dyDescent="0.25">
      <c r="A412" s="1">
        <v>44296</v>
      </c>
      <c r="B412" s="2">
        <v>704</v>
      </c>
      <c r="C412" s="2">
        <f>AVERAGE(B406:Tabla2[[#This Row],[Positivos]])</f>
        <v>2121.4285714285716</v>
      </c>
      <c r="D412" s="2">
        <f>Tabla2[[#This Row],[media 7 dias]]-C411</f>
        <v>-29.285714285714221</v>
      </c>
      <c r="E412" s="2">
        <f>AVERAGE(B399:Tabla2[[#This Row],[Positivos]])</f>
        <v>1747</v>
      </c>
      <c r="F412" s="2">
        <f>Tabla2[[#This Row],[Media 14 días]]-E411</f>
        <v>2.8571428571428896</v>
      </c>
      <c r="G412" s="3">
        <f>AVERAGE(Tabla2[Positivos])</f>
        <v>1596.6749521988527</v>
      </c>
      <c r="H412" s="3" t="e">
        <f t="array" aca="1" ref="H412" ca="1">IF(Tabla2[[#This Row],[Fecha]]&lt;m_FechaObjetivo,NA(),m_UltimoDato14Dias)</f>
        <v>#N/A</v>
      </c>
      <c r="I412" t="str">
        <f>TEXT(Tabla2[[#This Row],[Fecha]],"DDDD")</f>
        <v>sábado</v>
      </c>
      <c r="J412" s="2">
        <f>SUM(Tabla2[[#Headers],[Positivos]]:Tabla2[[#This Row],[Positivos]])</f>
        <v>660224</v>
      </c>
      <c r="K412" s="4">
        <f>Tabla2[[#This Row],[Media 14 días]]/E411</f>
        <v>1.0016381358014579</v>
      </c>
    </row>
    <row r="413" spans="1:11" x14ac:dyDescent="0.25">
      <c r="A413" s="1">
        <v>44297</v>
      </c>
      <c r="B413" s="2">
        <v>617</v>
      </c>
      <c r="C413" s="2">
        <f>AVERAGE(B407:Tabla2[[#This Row],[Positivos]])</f>
        <v>2112.1428571428573</v>
      </c>
      <c r="D413" s="2">
        <f>Tabla2[[#This Row],[media 7 dias]]-C412</f>
        <v>-9.2857142857142208</v>
      </c>
      <c r="E413" s="2">
        <f>AVERAGE(B400:Tabla2[[#This Row],[Positivos]])</f>
        <v>1756.2857142857142</v>
      </c>
      <c r="F413" s="2">
        <f>Tabla2[[#This Row],[Media 14 días]]-E412</f>
        <v>9.2857142857142208</v>
      </c>
      <c r="G413" s="3">
        <f>AVERAGE(Tabla2[Positivos])</f>
        <v>1596.6749521988527</v>
      </c>
      <c r="H413" s="3" t="e">
        <f t="array" aca="1" ref="H413" ca="1">IF(Tabla2[[#This Row],[Fecha]]&lt;m_FechaObjetivo,NA(),m_UltimoDato14Dias)</f>
        <v>#N/A</v>
      </c>
      <c r="I413" t="str">
        <f>TEXT(Tabla2[[#This Row],[Fecha]],"DDDD")</f>
        <v>domingo</v>
      </c>
      <c r="J413" s="2">
        <f>SUM(Tabla2[[#Headers],[Positivos]]:Tabla2[[#This Row],[Positivos]])</f>
        <v>660841</v>
      </c>
      <c r="K413" s="4">
        <f>Tabla2[[#This Row],[Media 14 días]]/E412</f>
        <v>1.0053152342791725</v>
      </c>
    </row>
    <row r="414" spans="1:11" x14ac:dyDescent="0.25">
      <c r="A414" s="1">
        <v>44298</v>
      </c>
      <c r="B414" s="2">
        <v>2240</v>
      </c>
      <c r="C414" s="2">
        <f>AVERAGE(B408:Tabla2[[#This Row],[Positivos]])</f>
        <v>2068.4285714285716</v>
      </c>
      <c r="D414" s="2">
        <f>Tabla2[[#This Row],[media 7 dias]]-C413</f>
        <v>-43.714285714285779</v>
      </c>
      <c r="E414" s="2">
        <f>AVERAGE(B401:Tabla2[[#This Row],[Positivos]])</f>
        <v>1783.1428571428571</v>
      </c>
      <c r="F414" s="2">
        <f>Tabla2[[#This Row],[Media 14 días]]-E413</f>
        <v>26.85714285714289</v>
      </c>
      <c r="G414" s="3">
        <f>AVERAGE(Tabla2[Positivos])</f>
        <v>1596.6749521988527</v>
      </c>
      <c r="H414" s="3" t="e">
        <f t="array" aca="1" ref="H414" ca="1">IF(Tabla2[[#This Row],[Fecha]]&lt;m_FechaObjetivo,NA(),m_UltimoDato14Dias)</f>
        <v>#N/A</v>
      </c>
      <c r="I414" t="str">
        <f>TEXT(Tabla2[[#This Row],[Fecha]],"DDDD")</f>
        <v>lunes</v>
      </c>
      <c r="J414" s="2">
        <f>SUM(Tabla2[[#Headers],[Positivos]]:Tabla2[[#This Row],[Positivos]])</f>
        <v>663081</v>
      </c>
      <c r="K414" s="4">
        <f>Tabla2[[#This Row],[Media 14 días]]/E413</f>
        <v>1.0152920123637548</v>
      </c>
    </row>
    <row r="415" spans="1:11" x14ac:dyDescent="0.25">
      <c r="A415" s="1">
        <v>44299</v>
      </c>
      <c r="B415" s="2">
        <v>2718</v>
      </c>
      <c r="C415" s="2">
        <f>AVERAGE(B409:Tabla2[[#This Row],[Positivos]])</f>
        <v>2036.2857142857142</v>
      </c>
      <c r="D415" s="2">
        <f>Tabla2[[#This Row],[media 7 dias]]-C414</f>
        <v>-32.142857142857338</v>
      </c>
      <c r="E415" s="2">
        <f>AVERAGE(B402:Tabla2[[#This Row],[Positivos]])</f>
        <v>1818.2142857142858</v>
      </c>
      <c r="F415" s="2">
        <f>Tabla2[[#This Row],[Media 14 días]]-E414</f>
        <v>35.071428571428669</v>
      </c>
      <c r="G415" s="3">
        <f>AVERAGE(Tabla2[Positivos])</f>
        <v>1596.6749521988527</v>
      </c>
      <c r="H415" s="3" t="e">
        <f t="array" aca="1" ref="H415" ca="1">IF(Tabla2[[#This Row],[Fecha]]&lt;m_FechaObjetivo,NA(),m_UltimoDato14Dias)</f>
        <v>#N/A</v>
      </c>
      <c r="I415" t="str">
        <f>TEXT(Tabla2[[#This Row],[Fecha]],"DDDD")</f>
        <v>martes</v>
      </c>
      <c r="J415" s="2">
        <f>SUM(Tabla2[[#Headers],[Positivos]]:Tabla2[[#This Row],[Positivos]])</f>
        <v>665799</v>
      </c>
      <c r="K415" s="4">
        <f>Tabla2[[#This Row],[Media 14 días]]/E414</f>
        <v>1.0196683223842333</v>
      </c>
    </row>
    <row r="416" spans="1:11" x14ac:dyDescent="0.25">
      <c r="A416" s="1">
        <v>44300</v>
      </c>
      <c r="B416" s="2">
        <v>2536</v>
      </c>
      <c r="C416" s="2">
        <f>AVERAGE(B410:Tabla2[[#This Row],[Positivos]])</f>
        <v>2013</v>
      </c>
      <c r="D416" s="2">
        <f>Tabla2[[#This Row],[media 7 dias]]-C415</f>
        <v>-23.285714285714221</v>
      </c>
      <c r="E416" s="2">
        <f>AVERAGE(B403:Tabla2[[#This Row],[Positivos]])</f>
        <v>1806.7142857142858</v>
      </c>
      <c r="F416" s="2">
        <f>Tabla2[[#This Row],[Media 14 días]]-E415</f>
        <v>-11.5</v>
      </c>
      <c r="G416" s="3">
        <f>AVERAGE(Tabla2[Positivos])</f>
        <v>1596.6749521988527</v>
      </c>
      <c r="H416" s="3" t="e">
        <f t="array" aca="1" ref="H416" ca="1">IF(Tabla2[[#This Row],[Fecha]]&lt;m_FechaObjetivo,NA(),m_UltimoDato14Dias)</f>
        <v>#N/A</v>
      </c>
      <c r="I416" t="str">
        <f>TEXT(Tabla2[[#This Row],[Fecha]],"DDDD")</f>
        <v>miércoles</v>
      </c>
      <c r="J416" s="2">
        <f>SUM(Tabla2[[#Headers],[Positivos]]:Tabla2[[#This Row],[Positivos]])</f>
        <v>668335</v>
      </c>
      <c r="K416" s="4">
        <f>Tabla2[[#This Row],[Media 14 días]]/E415</f>
        <v>0.99367511294441169</v>
      </c>
    </row>
    <row r="417" spans="1:11" x14ac:dyDescent="0.25">
      <c r="A417" s="1">
        <v>44301</v>
      </c>
      <c r="B417" s="2">
        <v>2385</v>
      </c>
      <c r="C417" s="2">
        <f>AVERAGE(B411:Tabla2[[#This Row],[Positivos]])</f>
        <v>2005.2857142857142</v>
      </c>
      <c r="D417" s="2">
        <f>Tabla2[[#This Row],[media 7 dias]]-C416</f>
        <v>-7.7142857142857792</v>
      </c>
      <c r="E417" s="2">
        <f>AVERAGE(B404:Tabla2[[#This Row],[Positivos]])</f>
        <v>1924.7857142857142</v>
      </c>
      <c r="F417" s="2">
        <f>Tabla2[[#This Row],[Media 14 días]]-E416</f>
        <v>118.07142857142844</v>
      </c>
      <c r="G417" s="3">
        <f>AVERAGE(Tabla2[Positivos])</f>
        <v>1596.6749521988527</v>
      </c>
      <c r="H417" s="3" t="e">
        <f t="array" aca="1" ref="H417" ca="1">IF(Tabla2[[#This Row],[Fecha]]&lt;m_FechaObjetivo,NA(),m_UltimoDato14Dias)</f>
        <v>#N/A</v>
      </c>
      <c r="I417" t="str">
        <f>TEXT(Tabla2[[#This Row],[Fecha]],"DDDD")</f>
        <v>jueves</v>
      </c>
      <c r="J417" s="2">
        <f>SUM(Tabla2[[#Headers],[Positivos]]:Tabla2[[#This Row],[Positivos]])</f>
        <v>670720</v>
      </c>
      <c r="K417" s="4">
        <f>Tabla2[[#This Row],[Media 14 días]]/E416</f>
        <v>1.065351466751008</v>
      </c>
    </row>
    <row r="418" spans="1:11" x14ac:dyDescent="0.25">
      <c r="A418" s="1">
        <v>44302</v>
      </c>
      <c r="B418" s="2">
        <v>2808</v>
      </c>
      <c r="C418" s="2">
        <f>AVERAGE(B412:Tabla2[[#This Row],[Positivos]])</f>
        <v>2001.1428571428571</v>
      </c>
      <c r="D418" s="2">
        <f>Tabla2[[#This Row],[media 7 dias]]-C417</f>
        <v>-4.1428571428571104</v>
      </c>
      <c r="E418" s="2">
        <f>AVERAGE(B405:Tabla2[[#This Row],[Positivos]])</f>
        <v>2075.9285714285716</v>
      </c>
      <c r="F418" s="2">
        <f>Tabla2[[#This Row],[Media 14 días]]-E417</f>
        <v>151.14285714285734</v>
      </c>
      <c r="G418" s="3">
        <f>AVERAGE(Tabla2[Positivos])</f>
        <v>1596.6749521988527</v>
      </c>
      <c r="H418" s="3" t="e">
        <f t="array" aca="1" ref="H418" ca="1">IF(Tabla2[[#This Row],[Fecha]]&lt;m_FechaObjetivo,NA(),m_UltimoDato14Dias)</f>
        <v>#N/A</v>
      </c>
      <c r="I418" t="str">
        <f>TEXT(Tabla2[[#This Row],[Fecha]],"DDDD")</f>
        <v>viernes</v>
      </c>
      <c r="J418" s="2">
        <f>SUM(Tabla2[[#Headers],[Positivos]]:Tabla2[[#This Row],[Positivos]])</f>
        <v>673528</v>
      </c>
      <c r="K418" s="4">
        <f>Tabla2[[#This Row],[Media 14 días]]/E417</f>
        <v>1.0785245110773001</v>
      </c>
    </row>
    <row r="419" spans="1:11" x14ac:dyDescent="0.25">
      <c r="A419" s="1">
        <v>44303</v>
      </c>
      <c r="B419" s="2">
        <v>855</v>
      </c>
      <c r="C419" s="2">
        <f>AVERAGE(B413:Tabla2[[#This Row],[Positivos]])</f>
        <v>2022.7142857142858</v>
      </c>
      <c r="D419" s="2">
        <f>Tabla2[[#This Row],[media 7 dias]]-C418</f>
        <v>21.571428571428669</v>
      </c>
      <c r="E419" s="2">
        <f>AVERAGE(B406:Tabla2[[#This Row],[Positivos]])</f>
        <v>2072.0714285714284</v>
      </c>
      <c r="F419" s="2">
        <f>Tabla2[[#This Row],[Media 14 días]]-E418</f>
        <v>-3.857142857143117</v>
      </c>
      <c r="G419" s="3">
        <f>AVERAGE(Tabla2[Positivos])</f>
        <v>1596.6749521988527</v>
      </c>
      <c r="H419" s="3" t="e">
        <f t="array" aca="1" ref="H419" ca="1">IF(Tabla2[[#This Row],[Fecha]]&lt;m_FechaObjetivo,NA(),m_UltimoDato14Dias)</f>
        <v>#N/A</v>
      </c>
      <c r="I419" t="str">
        <f>TEXT(Tabla2[[#This Row],[Fecha]],"DDDD")</f>
        <v>sábado</v>
      </c>
      <c r="J419" s="2">
        <f>SUM(Tabla2[[#Headers],[Positivos]]:Tabla2[[#This Row],[Positivos]])</f>
        <v>674383</v>
      </c>
      <c r="K419" s="4">
        <f>Tabla2[[#This Row],[Media 14 días]]/E418</f>
        <v>0.99814196745002226</v>
      </c>
    </row>
    <row r="420" spans="1:11" x14ac:dyDescent="0.25">
      <c r="A420" s="1">
        <v>44304</v>
      </c>
      <c r="B420" s="2">
        <v>622</v>
      </c>
      <c r="C420" s="2">
        <f>AVERAGE(B414:Tabla2[[#This Row],[Positivos]])</f>
        <v>2023.4285714285713</v>
      </c>
      <c r="D420" s="2">
        <f>Tabla2[[#This Row],[media 7 dias]]-C419</f>
        <v>0.71428571428555188</v>
      </c>
      <c r="E420" s="2">
        <f>AVERAGE(B407:Tabla2[[#This Row],[Positivos]])</f>
        <v>2067.7857142857142</v>
      </c>
      <c r="F420" s="2">
        <f>Tabla2[[#This Row],[Media 14 días]]-E419</f>
        <v>-4.2857142857142208</v>
      </c>
      <c r="G420" s="3">
        <f>AVERAGE(Tabla2[Positivos])</f>
        <v>1596.6749521988527</v>
      </c>
      <c r="H420" s="3" t="e">
        <f t="array" aca="1" ref="H420" ca="1">IF(Tabla2[[#This Row],[Fecha]]&lt;m_FechaObjetivo,NA(),m_UltimoDato14Dias)</f>
        <v>#N/A</v>
      </c>
      <c r="I420" t="str">
        <f>TEXT(Tabla2[[#This Row],[Fecha]],"DDDD")</f>
        <v>domingo</v>
      </c>
      <c r="J420" s="2">
        <f>SUM(Tabla2[[#Headers],[Positivos]]:Tabla2[[#This Row],[Positivos]])</f>
        <v>675005</v>
      </c>
      <c r="K420" s="4">
        <f>Tabla2[[#This Row],[Media 14 días]]/E419</f>
        <v>0.99793167637629709</v>
      </c>
    </row>
    <row r="421" spans="1:11" x14ac:dyDescent="0.25">
      <c r="A421" s="1">
        <v>44305</v>
      </c>
      <c r="B421" s="2">
        <v>2372</v>
      </c>
      <c r="C421" s="2">
        <f>AVERAGE(B415:Tabla2[[#This Row],[Positivos]])</f>
        <v>2042.2857142857142</v>
      </c>
      <c r="D421" s="2">
        <f>Tabla2[[#This Row],[media 7 dias]]-C420</f>
        <v>18.85714285714289</v>
      </c>
      <c r="E421" s="2">
        <f>AVERAGE(B408:Tabla2[[#This Row],[Positivos]])</f>
        <v>2055.3571428571427</v>
      </c>
      <c r="F421" s="2">
        <f>Tabla2[[#This Row],[Media 14 días]]-E420</f>
        <v>-12.428571428571558</v>
      </c>
      <c r="G421" s="3">
        <f>AVERAGE(Tabla2[Positivos])</f>
        <v>1596.6749521988527</v>
      </c>
      <c r="H421" s="3" t="e">
        <f t="array" aca="1" ref="H421" ca="1">IF(Tabla2[[#This Row],[Fecha]]&lt;m_FechaObjetivo,NA(),m_UltimoDato14Dias)</f>
        <v>#N/A</v>
      </c>
      <c r="I421" t="str">
        <f>TEXT(Tabla2[[#This Row],[Fecha]],"DDDD")</f>
        <v>lunes</v>
      </c>
      <c r="J421" s="2">
        <f>SUM(Tabla2[[#Headers],[Positivos]]:Tabla2[[#This Row],[Positivos]])</f>
        <v>677377</v>
      </c>
      <c r="K421" s="4">
        <f>Tabla2[[#This Row],[Media 14 días]]/E420</f>
        <v>0.99398942968669035</v>
      </c>
    </row>
    <row r="422" spans="1:11" x14ac:dyDescent="0.25">
      <c r="A422" s="1">
        <v>44306</v>
      </c>
      <c r="B422" s="2">
        <v>2760</v>
      </c>
      <c r="C422" s="2">
        <f>AVERAGE(B416:Tabla2[[#This Row],[Positivos]])</f>
        <v>2048.2857142857142</v>
      </c>
      <c r="D422" s="2">
        <f>Tabla2[[#This Row],[media 7 dias]]-C421</f>
        <v>6</v>
      </c>
      <c r="E422" s="2">
        <f>AVERAGE(B409:Tabla2[[#This Row],[Positivos]])</f>
        <v>2042.2857142857142</v>
      </c>
      <c r="F422" s="2">
        <f>Tabla2[[#This Row],[Media 14 días]]-E421</f>
        <v>-13.071428571428442</v>
      </c>
      <c r="G422" s="3">
        <f>AVERAGE(Tabla2[Positivos])</f>
        <v>1596.6749521988527</v>
      </c>
      <c r="H422" s="3" t="e">
        <f t="array" aca="1" ref="H422" ca="1">IF(Tabla2[[#This Row],[Fecha]]&lt;m_FechaObjetivo,NA(),m_UltimoDato14Dias)</f>
        <v>#N/A</v>
      </c>
      <c r="I422" t="str">
        <f>TEXT(Tabla2[[#This Row],[Fecha]],"DDDD")</f>
        <v>martes</v>
      </c>
      <c r="J422" s="2">
        <f>SUM(Tabla2[[#Headers],[Positivos]]:Tabla2[[#This Row],[Positivos]])</f>
        <v>680137</v>
      </c>
      <c r="K422" s="4">
        <f>Tabla2[[#This Row],[Media 14 días]]/E421</f>
        <v>0.99364031277150311</v>
      </c>
    </row>
    <row r="423" spans="1:11" x14ac:dyDescent="0.25">
      <c r="A423" s="1">
        <v>44307</v>
      </c>
      <c r="B423" s="2">
        <v>2433</v>
      </c>
      <c r="C423" s="2">
        <f>AVERAGE(B417:Tabla2[[#This Row],[Positivos]])</f>
        <v>2033.5714285714287</v>
      </c>
      <c r="D423" s="2">
        <f>Tabla2[[#This Row],[media 7 dias]]-C422</f>
        <v>-14.714285714285552</v>
      </c>
      <c r="E423" s="2">
        <f>AVERAGE(B410:Tabla2[[#This Row],[Positivos]])</f>
        <v>2023.2857142857142</v>
      </c>
      <c r="F423" s="2">
        <f>Tabla2[[#This Row],[Media 14 días]]-E422</f>
        <v>-19</v>
      </c>
      <c r="G423" s="3">
        <f>AVERAGE(Tabla2[Positivos])</f>
        <v>1596.6749521988527</v>
      </c>
      <c r="H423" s="3" t="e">
        <f t="array" aca="1" ref="H423" ca="1">IF(Tabla2[[#This Row],[Fecha]]&lt;m_FechaObjetivo,NA(),m_UltimoDato14Dias)</f>
        <v>#N/A</v>
      </c>
      <c r="I423" t="str">
        <f>TEXT(Tabla2[[#This Row],[Fecha]],"DDDD")</f>
        <v>miércoles</v>
      </c>
      <c r="J423" s="2">
        <f>SUM(Tabla2[[#Headers],[Positivos]]:Tabla2[[#This Row],[Positivos]])</f>
        <v>682570</v>
      </c>
      <c r="K423" s="4">
        <f>Tabla2[[#This Row],[Media 14 días]]/E422</f>
        <v>0.99069669837716845</v>
      </c>
    </row>
    <row r="424" spans="1:11" x14ac:dyDescent="0.25">
      <c r="A424" s="1">
        <v>44308</v>
      </c>
      <c r="B424" s="2">
        <v>2383</v>
      </c>
      <c r="C424" s="2">
        <f>AVERAGE(B418:Tabla2[[#This Row],[Positivos]])</f>
        <v>2033.2857142857142</v>
      </c>
      <c r="D424" s="2">
        <f>Tabla2[[#This Row],[media 7 dias]]-C423</f>
        <v>-0.28571428571444812</v>
      </c>
      <c r="E424" s="2">
        <f>AVERAGE(B411:Tabla2[[#This Row],[Positivos]])</f>
        <v>2019.2857142857142</v>
      </c>
      <c r="F424" s="2">
        <f>Tabla2[[#This Row],[Media 14 días]]-E423</f>
        <v>-4</v>
      </c>
      <c r="G424" s="3">
        <f>AVERAGE(Tabla2[Positivos])</f>
        <v>1596.6749521988527</v>
      </c>
      <c r="H424" s="3" t="e">
        <f t="array" aca="1" ref="H424" ca="1">IF(Tabla2[[#This Row],[Fecha]]&lt;m_FechaObjetivo,NA(),m_UltimoDato14Dias)</f>
        <v>#N/A</v>
      </c>
      <c r="I424" t="str">
        <f>TEXT(Tabla2[[#This Row],[Fecha]],"DDDD")</f>
        <v>jueves</v>
      </c>
      <c r="J424" s="2">
        <f>SUM(Tabla2[[#Headers],[Positivos]]:Tabla2[[#This Row],[Positivos]])</f>
        <v>684953</v>
      </c>
      <c r="K424" s="4">
        <f>Tabla2[[#This Row],[Media 14 días]]/E423</f>
        <v>0.99802301772223401</v>
      </c>
    </row>
    <row r="425" spans="1:11" x14ac:dyDescent="0.25">
      <c r="A425" s="1">
        <v>44309</v>
      </c>
      <c r="B425" s="2">
        <v>2772</v>
      </c>
      <c r="C425" s="2">
        <f>AVERAGE(B419:Tabla2[[#This Row],[Positivos]])</f>
        <v>2028.1428571428571</v>
      </c>
      <c r="D425" s="2">
        <f>Tabla2[[#This Row],[media 7 dias]]-C424</f>
        <v>-5.1428571428571104</v>
      </c>
      <c r="E425" s="2">
        <f>AVERAGE(B412:Tabla2[[#This Row],[Positivos]])</f>
        <v>2014.6428571428571</v>
      </c>
      <c r="F425" s="2">
        <f>Tabla2[[#This Row],[Media 14 días]]-E424</f>
        <v>-4.6428571428571104</v>
      </c>
      <c r="G425" s="3">
        <f>AVERAGE(Tabla2[Positivos])</f>
        <v>1596.6749521988527</v>
      </c>
      <c r="H425" s="3" t="e">
        <f t="array" aca="1" ref="H425" ca="1">IF(Tabla2[[#This Row],[Fecha]]&lt;m_FechaObjetivo,NA(),m_UltimoDato14Dias)</f>
        <v>#N/A</v>
      </c>
      <c r="I425" t="str">
        <f>TEXT(Tabla2[[#This Row],[Fecha]],"DDDD")</f>
        <v>viernes</v>
      </c>
      <c r="J425" s="2">
        <f>SUM(Tabla2[[#Headers],[Positivos]]:Tabla2[[#This Row],[Positivos]])</f>
        <v>687725</v>
      </c>
      <c r="K425" s="4">
        <f>Tabla2[[#This Row],[Media 14 días]]/E424</f>
        <v>0.99770074283692967</v>
      </c>
    </row>
    <row r="426" spans="1:11" x14ac:dyDescent="0.25">
      <c r="A426" s="1">
        <v>44310</v>
      </c>
      <c r="B426" s="2">
        <v>666</v>
      </c>
      <c r="C426" s="2">
        <f>AVERAGE(B420:Tabla2[[#This Row],[Positivos]])</f>
        <v>2001.1428571428571</v>
      </c>
      <c r="D426" s="2">
        <f>Tabla2[[#This Row],[media 7 dias]]-C425</f>
        <v>-27</v>
      </c>
      <c r="E426" s="2">
        <f>AVERAGE(B413:Tabla2[[#This Row],[Positivos]])</f>
        <v>2011.9285714285713</v>
      </c>
      <c r="F426" s="2">
        <f>Tabla2[[#This Row],[Media 14 días]]-E425</f>
        <v>-2.7142857142857792</v>
      </c>
      <c r="G426" s="3">
        <f>AVERAGE(Tabla2[Positivos])</f>
        <v>1596.6749521988527</v>
      </c>
      <c r="H426" s="3" t="e">
        <f t="array" aca="1" ref="H426" ca="1">IF(Tabla2[[#This Row],[Fecha]]&lt;m_FechaObjetivo,NA(),m_UltimoDato14Dias)</f>
        <v>#N/A</v>
      </c>
      <c r="I426" t="str">
        <f>TEXT(Tabla2[[#This Row],[Fecha]],"DDDD")</f>
        <v>sábado</v>
      </c>
      <c r="J426" s="2">
        <f>SUM(Tabla2[[#Headers],[Positivos]]:Tabla2[[#This Row],[Positivos]])</f>
        <v>688391</v>
      </c>
      <c r="K426" s="4">
        <f>Tabla2[[#This Row],[Media 14 días]]/E425</f>
        <v>0.99865272114873249</v>
      </c>
    </row>
    <row r="427" spans="1:11" x14ac:dyDescent="0.25">
      <c r="A427" s="1">
        <v>44311</v>
      </c>
      <c r="B427" s="2">
        <v>505</v>
      </c>
      <c r="C427" s="2">
        <f>AVERAGE(B421:Tabla2[[#This Row],[Positivos]])</f>
        <v>1984.4285714285713</v>
      </c>
      <c r="D427" s="2">
        <f>Tabla2[[#This Row],[media 7 dias]]-C426</f>
        <v>-16.714285714285779</v>
      </c>
      <c r="E427" s="2">
        <f>AVERAGE(B414:Tabla2[[#This Row],[Positivos]])</f>
        <v>2003.9285714285713</v>
      </c>
      <c r="F427" s="2">
        <f>Tabla2[[#This Row],[Media 14 días]]-E426</f>
        <v>-8</v>
      </c>
      <c r="G427" s="3">
        <f>AVERAGE(Tabla2[Positivos])</f>
        <v>1596.6749521988527</v>
      </c>
      <c r="H427" s="3" t="e">
        <f t="array" aca="1" ref="H427" ca="1">IF(Tabla2[[#This Row],[Fecha]]&lt;m_FechaObjetivo,NA(),m_UltimoDato14Dias)</f>
        <v>#N/A</v>
      </c>
      <c r="I427" t="str">
        <f>TEXT(Tabla2[[#This Row],[Fecha]],"DDDD")</f>
        <v>domingo</v>
      </c>
      <c r="J427" s="2">
        <f>SUM(Tabla2[[#Headers],[Positivos]]:Tabla2[[#This Row],[Positivos]])</f>
        <v>688896</v>
      </c>
      <c r="K427" s="4">
        <f>Tabla2[[#This Row],[Media 14 días]]/E426</f>
        <v>0.99602371569567227</v>
      </c>
    </row>
    <row r="428" spans="1:11" x14ac:dyDescent="0.25">
      <c r="A428" s="1">
        <v>44312</v>
      </c>
      <c r="B428" s="2">
        <v>2158</v>
      </c>
      <c r="C428" s="2">
        <f>AVERAGE(B422:Tabla2[[#This Row],[Positivos]])</f>
        <v>1953.8571428571429</v>
      </c>
      <c r="D428" s="2">
        <f>Tabla2[[#This Row],[media 7 dias]]-C427</f>
        <v>-30.571428571428442</v>
      </c>
      <c r="E428" s="2">
        <f>AVERAGE(B415:Tabla2[[#This Row],[Positivos]])</f>
        <v>1998.0714285714287</v>
      </c>
      <c r="F428" s="2">
        <f>Tabla2[[#This Row],[Media 14 días]]-E427</f>
        <v>-5.8571428571426623</v>
      </c>
      <c r="G428" s="3">
        <f>AVERAGE(Tabla2[Positivos])</f>
        <v>1596.6749521988527</v>
      </c>
      <c r="H428" s="3" t="e">
        <f t="array" aca="1" ref="H428" ca="1">IF(Tabla2[[#This Row],[Fecha]]&lt;m_FechaObjetivo,NA(),m_UltimoDato14Dias)</f>
        <v>#N/A</v>
      </c>
      <c r="I428" t="str">
        <f>TEXT(Tabla2[[#This Row],[Fecha]],"DDDD")</f>
        <v>lunes</v>
      </c>
      <c r="J428" s="2">
        <f>SUM(Tabla2[[#Headers],[Positivos]]:Tabla2[[#This Row],[Positivos]])</f>
        <v>691054</v>
      </c>
      <c r="K428" s="4">
        <f>Tabla2[[#This Row],[Media 14 días]]/E427</f>
        <v>0.99707716984494754</v>
      </c>
    </row>
    <row r="429" spans="1:11" x14ac:dyDescent="0.25">
      <c r="A429" s="1">
        <v>44313</v>
      </c>
      <c r="B429" s="2">
        <v>2520</v>
      </c>
      <c r="C429" s="2">
        <f>AVERAGE(B423:Tabla2[[#This Row],[Positivos]])</f>
        <v>1919.5714285714287</v>
      </c>
      <c r="D429" s="2">
        <f>Tabla2[[#This Row],[media 7 dias]]-C428</f>
        <v>-34.285714285714221</v>
      </c>
      <c r="E429" s="2">
        <f>AVERAGE(B416:Tabla2[[#This Row],[Positivos]])</f>
        <v>1983.9285714285713</v>
      </c>
      <c r="F429" s="2">
        <f>Tabla2[[#This Row],[Media 14 días]]-E428</f>
        <v>-14.142857142857338</v>
      </c>
      <c r="G429" s="3">
        <f>AVERAGE(Tabla2[Positivos])</f>
        <v>1596.6749521988527</v>
      </c>
      <c r="H429" s="3" t="e">
        <f t="array" aca="1" ref="H429" ca="1">IF(Tabla2[[#This Row],[Fecha]]&lt;m_FechaObjetivo,NA(),m_UltimoDato14Dias)</f>
        <v>#N/A</v>
      </c>
      <c r="I429" t="str">
        <f>TEXT(Tabla2[[#This Row],[Fecha]],"DDDD")</f>
        <v>martes</v>
      </c>
      <c r="J429" s="2">
        <f>SUM(Tabla2[[#Headers],[Positivos]]:Tabla2[[#This Row],[Positivos]])</f>
        <v>693574</v>
      </c>
      <c r="K429" s="4">
        <f>Tabla2[[#This Row],[Media 14 días]]/E428</f>
        <v>0.99292174596932747</v>
      </c>
    </row>
    <row r="430" spans="1:11" x14ac:dyDescent="0.25">
      <c r="A430" s="1">
        <v>44314</v>
      </c>
      <c r="B430" s="2">
        <v>2271</v>
      </c>
      <c r="C430" s="2">
        <f>AVERAGE(B424:Tabla2[[#This Row],[Positivos]])</f>
        <v>1896.4285714285713</v>
      </c>
      <c r="D430" s="2">
        <f>Tabla2[[#This Row],[media 7 dias]]-C429</f>
        <v>-23.142857142857338</v>
      </c>
      <c r="E430" s="2">
        <f>AVERAGE(B417:Tabla2[[#This Row],[Positivos]])</f>
        <v>1965</v>
      </c>
      <c r="F430" s="2">
        <f>Tabla2[[#This Row],[Media 14 días]]-E429</f>
        <v>-18.928571428571331</v>
      </c>
      <c r="G430" s="3">
        <f>AVERAGE(Tabla2[Positivos])</f>
        <v>1596.6749521988527</v>
      </c>
      <c r="H430" s="3" t="e">
        <f t="array" aca="1" ref="H430" ca="1">IF(Tabla2[[#This Row],[Fecha]]&lt;m_FechaObjetivo,NA(),m_UltimoDato14Dias)</f>
        <v>#N/A</v>
      </c>
      <c r="I430" t="str">
        <f>TEXT(Tabla2[[#This Row],[Fecha]],"DDDD")</f>
        <v>miércoles</v>
      </c>
      <c r="J430" s="2">
        <f>SUM(Tabla2[[#Headers],[Positivos]]:Tabla2[[#This Row],[Positivos]])</f>
        <v>695845</v>
      </c>
      <c r="K430" s="4">
        <f>Tabla2[[#This Row],[Media 14 días]]/E429</f>
        <v>0.99045904590459055</v>
      </c>
    </row>
    <row r="431" spans="1:11" x14ac:dyDescent="0.25">
      <c r="A431" s="1">
        <v>44315</v>
      </c>
      <c r="B431" s="2">
        <v>2103</v>
      </c>
      <c r="C431" s="2">
        <f>AVERAGE(B425:Tabla2[[#This Row],[Positivos]])</f>
        <v>1856.4285714285713</v>
      </c>
      <c r="D431" s="2">
        <f>Tabla2[[#This Row],[media 7 dias]]-C430</f>
        <v>-40</v>
      </c>
      <c r="E431" s="2">
        <f>AVERAGE(B418:Tabla2[[#This Row],[Positivos]])</f>
        <v>1944.8571428571429</v>
      </c>
      <c r="F431" s="2">
        <f>Tabla2[[#This Row],[Media 14 días]]-E430</f>
        <v>-20.14285714285711</v>
      </c>
      <c r="G431" s="3">
        <f>AVERAGE(Tabla2[Positivos])</f>
        <v>1596.6749521988527</v>
      </c>
      <c r="H431" s="3" t="e">
        <f t="array" aca="1" ref="H431" ca="1">IF(Tabla2[[#This Row],[Fecha]]&lt;m_FechaObjetivo,NA(),m_UltimoDato14Dias)</f>
        <v>#N/A</v>
      </c>
      <c r="I431" t="str">
        <f>TEXT(Tabla2[[#This Row],[Fecha]],"DDDD")</f>
        <v>jueves</v>
      </c>
      <c r="J431" s="2">
        <f>SUM(Tabla2[[#Headers],[Positivos]]:Tabla2[[#This Row],[Positivos]])</f>
        <v>697948</v>
      </c>
      <c r="K431" s="4">
        <f>Tabla2[[#This Row],[Media 14 días]]/E430</f>
        <v>0.98974918211559437</v>
      </c>
    </row>
    <row r="432" spans="1:11" x14ac:dyDescent="0.25">
      <c r="A432" s="1">
        <v>44316</v>
      </c>
      <c r="B432" s="2">
        <v>2356</v>
      </c>
      <c r="C432" s="2">
        <f>AVERAGE(B426:Tabla2[[#This Row],[Positivos]])</f>
        <v>1797</v>
      </c>
      <c r="D432" s="2">
        <f>Tabla2[[#This Row],[media 7 dias]]-C431</f>
        <v>-59.428571428571331</v>
      </c>
      <c r="E432" s="2">
        <f>AVERAGE(B419:Tabla2[[#This Row],[Positivos]])</f>
        <v>1912.5714285714287</v>
      </c>
      <c r="F432" s="2">
        <f>Tabla2[[#This Row],[Media 14 días]]-E431</f>
        <v>-32.285714285714221</v>
      </c>
      <c r="G432" s="3">
        <f>AVERAGE(Tabla2[Positivos])</f>
        <v>1596.6749521988527</v>
      </c>
      <c r="H432" s="3" t="e">
        <f t="array" aca="1" ref="H432" ca="1">IF(Tabla2[[#This Row],[Fecha]]&lt;m_FechaObjetivo,NA(),m_UltimoDato14Dias)</f>
        <v>#N/A</v>
      </c>
      <c r="I432" t="str">
        <f>TEXT(Tabla2[[#This Row],[Fecha]],"DDDD")</f>
        <v>viernes</v>
      </c>
      <c r="J432" s="2">
        <f>SUM(Tabla2[[#Headers],[Positivos]]:Tabla2[[#This Row],[Positivos]])</f>
        <v>700304</v>
      </c>
      <c r="K432" s="4">
        <f>Tabla2[[#This Row],[Media 14 días]]/E431</f>
        <v>0.98339944175113858</v>
      </c>
    </row>
    <row r="433" spans="1:11" x14ac:dyDescent="0.25">
      <c r="A433" s="1">
        <v>44317</v>
      </c>
      <c r="B433" s="2">
        <v>542</v>
      </c>
      <c r="C433" s="2">
        <f>AVERAGE(B427:Tabla2[[#This Row],[Positivos]])</f>
        <v>1779.2857142857142</v>
      </c>
      <c r="D433" s="2">
        <f>Tabla2[[#This Row],[media 7 dias]]-C432</f>
        <v>-17.714285714285779</v>
      </c>
      <c r="E433" s="2">
        <f>AVERAGE(B420:Tabla2[[#This Row],[Positivos]])</f>
        <v>1890.2142857142858</v>
      </c>
      <c r="F433" s="2">
        <f>Tabla2[[#This Row],[Media 14 días]]-E432</f>
        <v>-22.35714285714289</v>
      </c>
      <c r="G433" s="3">
        <f>AVERAGE(Tabla2[Positivos])</f>
        <v>1596.6749521988527</v>
      </c>
      <c r="H433" s="3" t="e">
        <f t="array" aca="1" ref="H433" ca="1">IF(Tabla2[[#This Row],[Fecha]]&lt;m_FechaObjetivo,NA(),m_UltimoDato14Dias)</f>
        <v>#N/A</v>
      </c>
      <c r="I433" t="str">
        <f>TEXT(Tabla2[[#This Row],[Fecha]],"DDDD")</f>
        <v>sábado</v>
      </c>
      <c r="J433" s="2">
        <f>SUM(Tabla2[[#Headers],[Positivos]]:Tabla2[[#This Row],[Positivos]])</f>
        <v>700846</v>
      </c>
      <c r="K433" s="4">
        <f>Tabla2[[#This Row],[Media 14 días]]/E432</f>
        <v>0.988310427248282</v>
      </c>
    </row>
    <row r="434" spans="1:11" x14ac:dyDescent="0.25">
      <c r="A434" s="1">
        <v>44318</v>
      </c>
      <c r="B434" s="2">
        <v>476</v>
      </c>
      <c r="C434" s="2">
        <f>AVERAGE(B428:Tabla2[[#This Row],[Positivos]])</f>
        <v>1775.1428571428571</v>
      </c>
      <c r="D434" s="2">
        <f>Tabla2[[#This Row],[media 7 dias]]-C433</f>
        <v>-4.1428571428571104</v>
      </c>
      <c r="E434" s="2">
        <f>AVERAGE(B421:Tabla2[[#This Row],[Positivos]])</f>
        <v>1879.7857142857142</v>
      </c>
      <c r="F434" s="2">
        <f>Tabla2[[#This Row],[Media 14 días]]-E433</f>
        <v>-10.428571428571558</v>
      </c>
      <c r="G434" s="3">
        <f>AVERAGE(Tabla2[Positivos])</f>
        <v>1596.6749521988527</v>
      </c>
      <c r="H434" s="3" t="e">
        <f t="array" aca="1" ref="H434" ca="1">IF(Tabla2[[#This Row],[Fecha]]&lt;m_FechaObjetivo,NA(),m_UltimoDato14Dias)</f>
        <v>#N/A</v>
      </c>
      <c r="I434" t="str">
        <f>TEXT(Tabla2[[#This Row],[Fecha]],"DDDD")</f>
        <v>domingo</v>
      </c>
      <c r="J434" s="2">
        <f>SUM(Tabla2[[#Headers],[Positivos]]:Tabla2[[#This Row],[Positivos]])</f>
        <v>701322</v>
      </c>
      <c r="K434" s="4">
        <f>Tabla2[[#This Row],[Media 14 días]]/E433</f>
        <v>0.99448286286513243</v>
      </c>
    </row>
    <row r="435" spans="1:11" x14ac:dyDescent="0.25">
      <c r="A435" s="1">
        <v>44319</v>
      </c>
      <c r="B435" s="2">
        <v>546</v>
      </c>
      <c r="C435" s="2">
        <f>AVERAGE(B429:Tabla2[[#This Row],[Positivos]])</f>
        <v>1544.8571428571429</v>
      </c>
      <c r="D435" s="2">
        <f>Tabla2[[#This Row],[media 7 dias]]-C434</f>
        <v>-230.28571428571422</v>
      </c>
      <c r="E435" s="2">
        <f>AVERAGE(B422:Tabla2[[#This Row],[Positivos]])</f>
        <v>1749.3571428571429</v>
      </c>
      <c r="F435" s="2">
        <f>Tabla2[[#This Row],[Media 14 días]]-E434</f>
        <v>-130.42857142857133</v>
      </c>
      <c r="G435" s="3">
        <f>AVERAGE(Tabla2[Positivos])</f>
        <v>1596.6749521988527</v>
      </c>
      <c r="H435" s="3" t="e">
        <f t="array" aca="1" ref="H435" ca="1">IF(Tabla2[[#This Row],[Fecha]]&lt;m_FechaObjetivo,NA(),m_UltimoDato14Dias)</f>
        <v>#N/A</v>
      </c>
      <c r="I435" t="str">
        <f>TEXT(Tabla2[[#This Row],[Fecha]],"DDDD")</f>
        <v>lunes</v>
      </c>
      <c r="J435" s="2">
        <f>SUM(Tabla2[[#Headers],[Positivos]]:Tabla2[[#This Row],[Positivos]])</f>
        <v>701868</v>
      </c>
      <c r="K435" s="4">
        <f>Tabla2[[#This Row],[Media 14 días]]/E434</f>
        <v>0.93061519170118179</v>
      </c>
    </row>
    <row r="436" spans="1:11" x14ac:dyDescent="0.25">
      <c r="A436" s="1">
        <v>44320</v>
      </c>
      <c r="B436" s="2">
        <v>1669</v>
      </c>
      <c r="C436" s="2">
        <f>AVERAGE(B430:Tabla2[[#This Row],[Positivos]])</f>
        <v>1423.2857142857142</v>
      </c>
      <c r="D436" s="2">
        <f>Tabla2[[#This Row],[media 7 dias]]-C435</f>
        <v>-121.57142857142867</v>
      </c>
      <c r="E436" s="2">
        <f>AVERAGE(B423:Tabla2[[#This Row],[Positivos]])</f>
        <v>1671.4285714285713</v>
      </c>
      <c r="F436" s="2">
        <f>Tabla2[[#This Row],[Media 14 días]]-E435</f>
        <v>-77.928571428571558</v>
      </c>
      <c r="G436" s="3">
        <f>AVERAGE(Tabla2[Positivos])</f>
        <v>1596.6749521988527</v>
      </c>
      <c r="H436" s="3" t="e">
        <f t="array" aca="1" ref="H436" ca="1">IF(Tabla2[[#This Row],[Fecha]]&lt;m_FechaObjetivo,NA(),m_UltimoDato14Dias)</f>
        <v>#N/A</v>
      </c>
      <c r="I436" t="str">
        <f>TEXT(Tabla2[[#This Row],[Fecha]],"DDDD")</f>
        <v>martes</v>
      </c>
      <c r="J436" s="2">
        <f>SUM(Tabla2[[#Headers],[Positivos]]:Tabla2[[#This Row],[Positivos]])</f>
        <v>703537</v>
      </c>
      <c r="K436" s="4">
        <f>Tabla2[[#This Row],[Media 14 días]]/E435</f>
        <v>0.95545302355967487</v>
      </c>
    </row>
    <row r="437" spans="1:11" x14ac:dyDescent="0.25">
      <c r="A437" s="1">
        <v>44321</v>
      </c>
      <c r="B437" s="2">
        <v>2087</v>
      </c>
      <c r="C437" s="2">
        <f>AVERAGE(B431:Tabla2[[#This Row],[Positivos]])</f>
        <v>1397</v>
      </c>
      <c r="D437" s="2">
        <f>Tabla2[[#This Row],[media 7 dias]]-C436</f>
        <v>-26.285714285714221</v>
      </c>
      <c r="E437" s="2">
        <f>AVERAGE(B424:Tabla2[[#This Row],[Positivos]])</f>
        <v>1646.7142857142858</v>
      </c>
      <c r="F437" s="2">
        <f>Tabla2[[#This Row],[Media 14 días]]-E436</f>
        <v>-24.714285714285552</v>
      </c>
      <c r="G437" s="3">
        <f>AVERAGE(Tabla2[Positivos])</f>
        <v>1596.6749521988527</v>
      </c>
      <c r="H437" s="3" t="e">
        <f t="array" aca="1" ref="H437" ca="1">IF(Tabla2[[#This Row],[Fecha]]&lt;m_FechaObjetivo,NA(),m_UltimoDato14Dias)</f>
        <v>#N/A</v>
      </c>
      <c r="I437" t="str">
        <f>TEXT(Tabla2[[#This Row],[Fecha]],"DDDD")</f>
        <v>miércoles</v>
      </c>
      <c r="J437" s="2">
        <f>SUM(Tabla2[[#Headers],[Positivos]]:Tabla2[[#This Row],[Positivos]])</f>
        <v>705624</v>
      </c>
      <c r="K437" s="4">
        <f>Tabla2[[#This Row],[Media 14 días]]/E436</f>
        <v>0.98521367521367531</v>
      </c>
    </row>
    <row r="438" spans="1:11" x14ac:dyDescent="0.25">
      <c r="A438" s="1">
        <v>44322</v>
      </c>
      <c r="B438" s="2">
        <v>1871</v>
      </c>
      <c r="C438" s="2">
        <f>AVERAGE(B432:Tabla2[[#This Row],[Positivos]])</f>
        <v>1363.8571428571429</v>
      </c>
      <c r="D438" s="2">
        <f>Tabla2[[#This Row],[media 7 dias]]-C437</f>
        <v>-33.14285714285711</v>
      </c>
      <c r="E438" s="2">
        <f>AVERAGE(B425:Tabla2[[#This Row],[Positivos]])</f>
        <v>1610.1428571428571</v>
      </c>
      <c r="F438" s="2">
        <f>Tabla2[[#This Row],[Media 14 días]]-E437</f>
        <v>-36.571428571428669</v>
      </c>
      <c r="G438" s="3">
        <f>AVERAGE(Tabla2[Positivos])</f>
        <v>1596.6749521988527</v>
      </c>
      <c r="H438" s="3" t="e">
        <f t="array" aca="1" ref="H438" ca="1">IF(Tabla2[[#This Row],[Fecha]]&lt;m_FechaObjetivo,NA(),m_UltimoDato14Dias)</f>
        <v>#N/A</v>
      </c>
      <c r="I438" t="str">
        <f>TEXT(Tabla2[[#This Row],[Fecha]],"DDDD")</f>
        <v>jueves</v>
      </c>
      <c r="J438" s="2">
        <f>SUM(Tabla2[[#Headers],[Positivos]]:Tabla2[[#This Row],[Positivos]])</f>
        <v>707495</v>
      </c>
      <c r="K438" s="4">
        <f>Tabla2[[#This Row],[Media 14 días]]/E437</f>
        <v>0.97779127266417964</v>
      </c>
    </row>
    <row r="439" spans="1:11" x14ac:dyDescent="0.25">
      <c r="A439" s="1">
        <v>44323</v>
      </c>
      <c r="B439" s="2">
        <v>2103</v>
      </c>
      <c r="C439" s="2">
        <f>AVERAGE(B433:Tabla2[[#This Row],[Positivos]])</f>
        <v>1327.7142857142858</v>
      </c>
      <c r="D439" s="2">
        <f>Tabla2[[#This Row],[media 7 dias]]-C438</f>
        <v>-36.14285714285711</v>
      </c>
      <c r="E439" s="2">
        <f>AVERAGE(B426:Tabla2[[#This Row],[Positivos]])</f>
        <v>1562.3571428571429</v>
      </c>
      <c r="F439" s="2">
        <f>Tabla2[[#This Row],[Media 14 días]]-E438</f>
        <v>-47.785714285714221</v>
      </c>
      <c r="G439" s="3">
        <f>AVERAGE(Tabla2[Positivos])</f>
        <v>1596.6749521988527</v>
      </c>
      <c r="H439" s="3" t="e">
        <f t="array" aca="1" ref="H439" ca="1">IF(Tabla2[[#This Row],[Fecha]]&lt;m_FechaObjetivo,NA(),m_UltimoDato14Dias)</f>
        <v>#N/A</v>
      </c>
      <c r="I439" t="str">
        <f>TEXT(Tabla2[[#This Row],[Fecha]],"DDDD")</f>
        <v>viernes</v>
      </c>
      <c r="J439" s="2">
        <f>SUM(Tabla2[[#Headers],[Positivos]]:Tabla2[[#This Row],[Positivos]])</f>
        <v>709598</v>
      </c>
      <c r="K439" s="4">
        <f>Tabla2[[#This Row],[Media 14 días]]/E438</f>
        <v>0.97032206547777489</v>
      </c>
    </row>
    <row r="440" spans="1:11" x14ac:dyDescent="0.25">
      <c r="A440" s="1">
        <v>44324</v>
      </c>
      <c r="B440" s="2">
        <v>476</v>
      </c>
      <c r="C440" s="2">
        <f>AVERAGE(B434:Tabla2[[#This Row],[Positivos]])</f>
        <v>1318.2857142857142</v>
      </c>
      <c r="D440" s="2">
        <f>Tabla2[[#This Row],[media 7 dias]]-C439</f>
        <v>-9.4285714285715585</v>
      </c>
      <c r="E440" s="2">
        <f>AVERAGE(B427:Tabla2[[#This Row],[Positivos]])</f>
        <v>1548.7857142857142</v>
      </c>
      <c r="F440" s="2">
        <f>Tabla2[[#This Row],[Media 14 días]]-E439</f>
        <v>-13.571428571428669</v>
      </c>
      <c r="G440" s="3">
        <f>AVERAGE(Tabla2[Positivos])</f>
        <v>1596.6749521988527</v>
      </c>
      <c r="H440" s="3" t="e">
        <f t="array" aca="1" ref="H440" ca="1">IF(Tabla2[[#This Row],[Fecha]]&lt;m_FechaObjetivo,NA(),m_UltimoDato14Dias)</f>
        <v>#N/A</v>
      </c>
      <c r="I440" t="str">
        <f>TEXT(Tabla2[[#This Row],[Fecha]],"DDDD")</f>
        <v>sábado</v>
      </c>
      <c r="J440" s="2">
        <f>SUM(Tabla2[[#Headers],[Positivos]]:Tabla2[[#This Row],[Positivos]])</f>
        <v>710074</v>
      </c>
      <c r="K440" s="4">
        <f>Tabla2[[#This Row],[Media 14 días]]/E439</f>
        <v>0.99131349151922454</v>
      </c>
    </row>
    <row r="441" spans="1:11" x14ac:dyDescent="0.25">
      <c r="A441" s="1">
        <v>44325</v>
      </c>
      <c r="B441" s="2">
        <v>360</v>
      </c>
      <c r="C441" s="2">
        <f>AVERAGE(B435:Tabla2[[#This Row],[Positivos]])</f>
        <v>1301.7142857142858</v>
      </c>
      <c r="D441" s="2">
        <f>Tabla2[[#This Row],[media 7 dias]]-C440</f>
        <v>-16.571428571428442</v>
      </c>
      <c r="E441" s="2">
        <f>AVERAGE(B428:Tabla2[[#This Row],[Positivos]])</f>
        <v>1538.4285714285713</v>
      </c>
      <c r="F441" s="2">
        <f>Tabla2[[#This Row],[Media 14 días]]-E440</f>
        <v>-10.35714285714289</v>
      </c>
      <c r="G441" s="3">
        <f>AVERAGE(Tabla2[Positivos])</f>
        <v>1596.6749521988527</v>
      </c>
      <c r="H441" s="3" t="e">
        <f t="array" aca="1" ref="H441" ca="1">IF(Tabla2[[#This Row],[Fecha]]&lt;m_FechaObjetivo,NA(),m_UltimoDato14Dias)</f>
        <v>#N/A</v>
      </c>
      <c r="I441" t="str">
        <f>TEXT(Tabla2[[#This Row],[Fecha]],"DDDD")</f>
        <v>domingo</v>
      </c>
      <c r="J441" s="2">
        <f>SUM(Tabla2[[#Headers],[Positivos]]:Tabla2[[#This Row],[Positivos]])</f>
        <v>710434</v>
      </c>
      <c r="K441" s="4">
        <f>Tabla2[[#This Row],[Media 14 días]]/E440</f>
        <v>0.99331273347783977</v>
      </c>
    </row>
    <row r="442" spans="1:11" x14ac:dyDescent="0.25">
      <c r="A442" s="1">
        <v>44326</v>
      </c>
      <c r="B442" s="2">
        <v>1407</v>
      </c>
      <c r="C442" s="2">
        <f>AVERAGE(B436:Tabla2[[#This Row],[Positivos]])</f>
        <v>1424.7142857142858</v>
      </c>
      <c r="D442" s="2">
        <f>Tabla2[[#This Row],[media 7 dias]]-C441</f>
        <v>123</v>
      </c>
      <c r="E442" s="2">
        <f>AVERAGE(B429:Tabla2[[#This Row],[Positivos]])</f>
        <v>1484.7857142857142</v>
      </c>
      <c r="F442" s="2">
        <f>Tabla2[[#This Row],[Media 14 días]]-E441</f>
        <v>-53.64285714285711</v>
      </c>
      <c r="G442" s="3">
        <f>AVERAGE(Tabla2[Positivos])</f>
        <v>1596.6749521988527</v>
      </c>
      <c r="H442" s="3" t="e">
        <f t="array" aca="1" ref="H442" ca="1">IF(Tabla2[[#This Row],[Fecha]]&lt;m_FechaObjetivo,NA(),m_UltimoDato14Dias)</f>
        <v>#N/A</v>
      </c>
      <c r="I442" t="str">
        <f>TEXT(Tabla2[[#This Row],[Fecha]],"DDDD")</f>
        <v>lunes</v>
      </c>
      <c r="J442" s="2">
        <f>SUM(Tabla2[[#Headers],[Positivos]]:Tabla2[[#This Row],[Positivos]])</f>
        <v>711841</v>
      </c>
      <c r="K442" s="4">
        <f>Tabla2[[#This Row],[Media 14 días]]/E441</f>
        <v>0.9651313956727644</v>
      </c>
    </row>
    <row r="443" spans="1:11" x14ac:dyDescent="0.25">
      <c r="A443" s="1">
        <v>44327</v>
      </c>
      <c r="B443" s="2">
        <v>1507</v>
      </c>
      <c r="C443" s="2">
        <f>AVERAGE(B437:Tabla2[[#This Row],[Positivos]])</f>
        <v>1401.5714285714287</v>
      </c>
      <c r="D443" s="2">
        <f>Tabla2[[#This Row],[media 7 dias]]-C442</f>
        <v>-23.14285714285711</v>
      </c>
      <c r="E443" s="2">
        <f>AVERAGE(B430:Tabla2[[#This Row],[Positivos]])</f>
        <v>1412.4285714285713</v>
      </c>
      <c r="F443" s="2">
        <f>Tabla2[[#This Row],[Media 14 días]]-E442</f>
        <v>-72.35714285714289</v>
      </c>
      <c r="G443" s="3">
        <f>AVERAGE(Tabla2[Positivos])</f>
        <v>1596.6749521988527</v>
      </c>
      <c r="H443" s="3" t="e">
        <f t="array" aca="1" ref="H443" ca="1">IF(Tabla2[[#This Row],[Fecha]]&lt;m_FechaObjetivo,NA(),m_UltimoDato14Dias)</f>
        <v>#N/A</v>
      </c>
      <c r="I443" t="str">
        <f>TEXT(Tabla2[[#This Row],[Fecha]],"DDDD")</f>
        <v>martes</v>
      </c>
      <c r="J443" s="2">
        <f>SUM(Tabla2[[#Headers],[Positivos]]:Tabla2[[#This Row],[Positivos]])</f>
        <v>713348</v>
      </c>
      <c r="K443" s="4">
        <f>Tabla2[[#This Row],[Media 14 días]]/E442</f>
        <v>0.95126761918506753</v>
      </c>
    </row>
    <row r="444" spans="1:11" x14ac:dyDescent="0.25">
      <c r="A444" s="1">
        <v>44328</v>
      </c>
      <c r="B444" s="2">
        <v>1442</v>
      </c>
      <c r="C444" s="2">
        <f>AVERAGE(B438:Tabla2[[#This Row],[Positivos]])</f>
        <v>1309.4285714285713</v>
      </c>
      <c r="D444" s="2">
        <f>Tabla2[[#This Row],[media 7 dias]]-C443</f>
        <v>-92.142857142857338</v>
      </c>
      <c r="E444" s="2">
        <f>AVERAGE(B431:Tabla2[[#This Row],[Positivos]])</f>
        <v>1353.2142857142858</v>
      </c>
      <c r="F444" s="2">
        <f>Tabla2[[#This Row],[Media 14 días]]-E443</f>
        <v>-59.214285714285552</v>
      </c>
      <c r="G444" s="3">
        <f>AVERAGE(Tabla2[Positivos])</f>
        <v>1596.6749521988527</v>
      </c>
      <c r="H444" s="3" t="e">
        <f t="array" aca="1" ref="H444" ca="1">IF(Tabla2[[#This Row],[Fecha]]&lt;m_FechaObjetivo,NA(),m_UltimoDato14Dias)</f>
        <v>#N/A</v>
      </c>
      <c r="I444" t="str">
        <f>TEXT(Tabla2[[#This Row],[Fecha]],"DDDD")</f>
        <v>miércoles</v>
      </c>
      <c r="J444" s="2">
        <f>SUM(Tabla2[[#Headers],[Positivos]]:Tabla2[[#This Row],[Positivos]])</f>
        <v>714790</v>
      </c>
      <c r="K444" s="4">
        <f>Tabla2[[#This Row],[Media 14 días]]/E443</f>
        <v>0.95807626175786398</v>
      </c>
    </row>
    <row r="445" spans="1:11" x14ac:dyDescent="0.25">
      <c r="A445" s="1">
        <v>44329</v>
      </c>
      <c r="B445" s="2">
        <v>1270</v>
      </c>
      <c r="C445" s="2">
        <f>AVERAGE(B439:Tabla2[[#This Row],[Positivos]])</f>
        <v>1223.5714285714287</v>
      </c>
      <c r="D445" s="2">
        <f>Tabla2[[#This Row],[media 7 dias]]-C444</f>
        <v>-85.857142857142662</v>
      </c>
      <c r="E445" s="2">
        <f>AVERAGE(B432:Tabla2[[#This Row],[Positivos]])</f>
        <v>1293.7142857142858</v>
      </c>
      <c r="F445" s="2">
        <f>Tabla2[[#This Row],[Media 14 días]]-E444</f>
        <v>-59.5</v>
      </c>
      <c r="G445" s="3">
        <f>AVERAGE(Tabla2[Positivos])</f>
        <v>1596.6749521988527</v>
      </c>
      <c r="H445" s="3" t="e">
        <f t="array" aca="1" ref="H445" ca="1">IF(Tabla2[[#This Row],[Fecha]]&lt;m_FechaObjetivo,NA(),m_UltimoDato14Dias)</f>
        <v>#N/A</v>
      </c>
      <c r="I445" t="str">
        <f>TEXT(Tabla2[[#This Row],[Fecha]],"DDDD")</f>
        <v>jueves</v>
      </c>
      <c r="J445" s="2">
        <f>SUM(Tabla2[[#Headers],[Positivos]]:Tabla2[[#This Row],[Positivos]])</f>
        <v>716060</v>
      </c>
      <c r="K445" s="4">
        <f>Tabla2[[#This Row],[Media 14 días]]/E444</f>
        <v>0.95603061493797836</v>
      </c>
    </row>
    <row r="446" spans="1:11" x14ac:dyDescent="0.25">
      <c r="A446" s="1">
        <v>44330</v>
      </c>
      <c r="B446" s="2">
        <v>1538</v>
      </c>
      <c r="C446" s="2">
        <f>AVERAGE(B440:Tabla2[[#This Row],[Positivos]])</f>
        <v>1142.8571428571429</v>
      </c>
      <c r="D446" s="2">
        <f>Tabla2[[#This Row],[media 7 dias]]-C445</f>
        <v>-80.714285714285779</v>
      </c>
      <c r="E446" s="2">
        <f>AVERAGE(B433:Tabla2[[#This Row],[Positivos]])</f>
        <v>1235.2857142857142</v>
      </c>
      <c r="F446" s="2">
        <f>Tabla2[[#This Row],[Media 14 días]]-E445</f>
        <v>-58.428571428571558</v>
      </c>
      <c r="G446" s="3">
        <f>AVERAGE(Tabla2[Positivos])</f>
        <v>1596.6749521988527</v>
      </c>
      <c r="H446" s="3" t="e">
        <f t="array" aca="1" ref="H446" ca="1">IF(Tabla2[[#This Row],[Fecha]]&lt;m_FechaObjetivo,NA(),m_UltimoDato14Dias)</f>
        <v>#N/A</v>
      </c>
      <c r="I446" t="str">
        <f>TEXT(Tabla2[[#This Row],[Fecha]],"DDDD")</f>
        <v>viernes</v>
      </c>
      <c r="J446" s="2">
        <f>SUM(Tabla2[[#Headers],[Positivos]]:Tabla2[[#This Row],[Positivos]])</f>
        <v>717598</v>
      </c>
      <c r="K446" s="4">
        <f>Tabla2[[#This Row],[Media 14 días]]/E445</f>
        <v>0.95483657243816245</v>
      </c>
    </row>
    <row r="447" spans="1:11" x14ac:dyDescent="0.25">
      <c r="A447" s="1">
        <v>44331</v>
      </c>
      <c r="B447" s="2">
        <v>364</v>
      </c>
      <c r="C447" s="2">
        <f>AVERAGE(B441:Tabla2[[#This Row],[Positivos]])</f>
        <v>1126.8571428571429</v>
      </c>
      <c r="D447" s="2">
        <f>Tabla2[[#This Row],[media 7 dias]]-C446</f>
        <v>-16</v>
      </c>
      <c r="E447" s="2">
        <f>AVERAGE(B434:Tabla2[[#This Row],[Positivos]])</f>
        <v>1222.5714285714287</v>
      </c>
      <c r="F447" s="2">
        <f>Tabla2[[#This Row],[Media 14 días]]-E446</f>
        <v>-12.714285714285552</v>
      </c>
      <c r="G447" s="3">
        <f>AVERAGE(Tabla2[Positivos])</f>
        <v>1596.6749521988527</v>
      </c>
      <c r="H447" s="3" t="e">
        <f t="array" aca="1" ref="H447" ca="1">IF(Tabla2[[#This Row],[Fecha]]&lt;m_FechaObjetivo,NA(),m_UltimoDato14Dias)</f>
        <v>#N/A</v>
      </c>
      <c r="I447" t="str">
        <f>TEXT(Tabla2[[#This Row],[Fecha]],"DDDD")</f>
        <v>sábado</v>
      </c>
      <c r="J447" s="2">
        <f>SUM(Tabla2[[#Headers],[Positivos]]:Tabla2[[#This Row],[Positivos]])</f>
        <v>717962</v>
      </c>
      <c r="K447" s="4">
        <f>Tabla2[[#This Row],[Media 14 días]]/E446</f>
        <v>0.98970741297559861</v>
      </c>
    </row>
    <row r="448" spans="1:11" x14ac:dyDescent="0.25">
      <c r="A448" s="1">
        <v>44332</v>
      </c>
      <c r="B448" s="2">
        <v>341</v>
      </c>
      <c r="C448" s="2">
        <f>AVERAGE(B442:Tabla2[[#This Row],[Positivos]])</f>
        <v>1124.1428571428571</v>
      </c>
      <c r="D448" s="2">
        <f>Tabla2[[#This Row],[media 7 dias]]-C447</f>
        <v>-2.7142857142857792</v>
      </c>
      <c r="E448" s="2">
        <f>AVERAGE(B435:Tabla2[[#This Row],[Positivos]])</f>
        <v>1212.9285714285713</v>
      </c>
      <c r="F448" s="2">
        <f>Tabla2[[#This Row],[Media 14 días]]-E447</f>
        <v>-9.6428571428573377</v>
      </c>
      <c r="G448" s="3">
        <f>AVERAGE(Tabla2[Positivos])</f>
        <v>1596.6749521988527</v>
      </c>
      <c r="H448" s="3" t="e">
        <f t="array" aca="1" ref="H448" ca="1">IF(Tabla2[[#This Row],[Fecha]]&lt;m_FechaObjetivo,NA(),m_UltimoDato14Dias)</f>
        <v>#N/A</v>
      </c>
      <c r="I448" t="str">
        <f>TEXT(Tabla2[[#This Row],[Fecha]],"DDDD")</f>
        <v>domingo</v>
      </c>
      <c r="J448" s="2">
        <f>SUM(Tabla2[[#Headers],[Positivos]]:Tabla2[[#This Row],[Positivos]])</f>
        <v>718303</v>
      </c>
      <c r="K448" s="4">
        <f>Tabla2[[#This Row],[Media 14 días]]/E447</f>
        <v>0.99211264314092062</v>
      </c>
    </row>
    <row r="449" spans="1:11" x14ac:dyDescent="0.25">
      <c r="A449" s="1">
        <v>44333</v>
      </c>
      <c r="B449" s="2">
        <v>1257</v>
      </c>
      <c r="C449" s="2">
        <f>AVERAGE(B443:Tabla2[[#This Row],[Positivos]])</f>
        <v>1102.7142857142858</v>
      </c>
      <c r="D449" s="2">
        <f>Tabla2[[#This Row],[media 7 dias]]-C448</f>
        <v>-21.428571428571331</v>
      </c>
      <c r="E449" s="2">
        <f>AVERAGE(B436:Tabla2[[#This Row],[Positivos]])</f>
        <v>1263.7142857142858</v>
      </c>
      <c r="F449" s="2">
        <f>Tabla2[[#This Row],[Media 14 días]]-E448</f>
        <v>50.785714285714448</v>
      </c>
      <c r="G449" s="3">
        <f>AVERAGE(Tabla2[Positivos])</f>
        <v>1596.6749521988527</v>
      </c>
      <c r="H449" s="3" t="e">
        <f t="array" aca="1" ref="H449" ca="1">IF(Tabla2[[#This Row],[Fecha]]&lt;m_FechaObjetivo,NA(),m_UltimoDato14Dias)</f>
        <v>#N/A</v>
      </c>
      <c r="I449" t="str">
        <f>TEXT(Tabla2[[#This Row],[Fecha]],"DDDD")</f>
        <v>lunes</v>
      </c>
      <c r="J449" s="2">
        <f>SUM(Tabla2[[#Headers],[Positivos]]:Tabla2[[#This Row],[Positivos]])</f>
        <v>719560</v>
      </c>
      <c r="K449" s="4">
        <f>Tabla2[[#This Row],[Media 14 días]]/E448</f>
        <v>1.0418703256580886</v>
      </c>
    </row>
    <row r="450" spans="1:11" x14ac:dyDescent="0.25">
      <c r="A450" s="1">
        <v>44334</v>
      </c>
      <c r="B450" s="2">
        <v>1447</v>
      </c>
      <c r="C450" s="2">
        <f>AVERAGE(B444:Tabla2[[#This Row],[Positivos]])</f>
        <v>1094.1428571428571</v>
      </c>
      <c r="D450" s="2">
        <f>Tabla2[[#This Row],[media 7 dias]]-C449</f>
        <v>-8.5714285714286689</v>
      </c>
      <c r="E450" s="2">
        <f>AVERAGE(B437:Tabla2[[#This Row],[Positivos]])</f>
        <v>1247.8571428571429</v>
      </c>
      <c r="F450" s="2">
        <f>Tabla2[[#This Row],[Media 14 días]]-E449</f>
        <v>-15.85714285714289</v>
      </c>
      <c r="G450" s="3">
        <f>AVERAGE(Tabla2[Positivos])</f>
        <v>1596.6749521988527</v>
      </c>
      <c r="H450" s="3" t="e">
        <f t="array" aca="1" ref="H450" ca="1">IF(Tabla2[[#This Row],[Fecha]]&lt;m_FechaObjetivo,NA(),m_UltimoDato14Dias)</f>
        <v>#N/A</v>
      </c>
      <c r="I450" t="str">
        <f>TEXT(Tabla2[[#This Row],[Fecha]],"DDDD")</f>
        <v>martes</v>
      </c>
      <c r="J450" s="2">
        <f>SUM(Tabla2[[#Headers],[Positivos]]:Tabla2[[#This Row],[Positivos]])</f>
        <v>721007</v>
      </c>
      <c r="K450" s="4">
        <f>Tabla2[[#This Row],[Media 14 días]]/E449</f>
        <v>0.98745195568618582</v>
      </c>
    </row>
    <row r="451" spans="1:11" x14ac:dyDescent="0.25">
      <c r="A451" s="1">
        <v>44335</v>
      </c>
      <c r="B451" s="2">
        <v>1239</v>
      </c>
      <c r="C451" s="2">
        <f>AVERAGE(B445:Tabla2[[#This Row],[Positivos]])</f>
        <v>1065.1428571428571</v>
      </c>
      <c r="D451" s="2">
        <f>Tabla2[[#This Row],[media 7 dias]]-C450</f>
        <v>-29</v>
      </c>
      <c r="E451" s="2">
        <f>AVERAGE(B438:Tabla2[[#This Row],[Positivos]])</f>
        <v>1187.2857142857142</v>
      </c>
      <c r="F451" s="2">
        <f>Tabla2[[#This Row],[Media 14 días]]-E450</f>
        <v>-60.571428571428669</v>
      </c>
      <c r="G451" s="3">
        <f>AVERAGE(Tabla2[Positivos])</f>
        <v>1596.6749521988527</v>
      </c>
      <c r="H451" s="3" t="e">
        <f t="array" aca="1" ref="H451" ca="1">IF(Tabla2[[#This Row],[Fecha]]&lt;m_FechaObjetivo,NA(),m_UltimoDato14Dias)</f>
        <v>#N/A</v>
      </c>
      <c r="I451" t="str">
        <f>TEXT(Tabla2[[#This Row],[Fecha]],"DDDD")</f>
        <v>miércoles</v>
      </c>
      <c r="J451" s="2">
        <f>SUM(Tabla2[[#Headers],[Positivos]]:Tabla2[[#This Row],[Positivos]])</f>
        <v>722246</v>
      </c>
      <c r="K451" s="4">
        <f>Tabla2[[#This Row],[Media 14 días]]/E450</f>
        <v>0.95145964510589576</v>
      </c>
    </row>
    <row r="452" spans="1:11" x14ac:dyDescent="0.25">
      <c r="A452" s="1">
        <v>44336</v>
      </c>
      <c r="B452" s="2">
        <v>1145</v>
      </c>
      <c r="C452" s="2">
        <f>AVERAGE(B446:Tabla2[[#This Row],[Positivos]])</f>
        <v>1047.2857142857142</v>
      </c>
      <c r="D452" s="2">
        <f>Tabla2[[#This Row],[media 7 dias]]-C451</f>
        <v>-17.85714285714289</v>
      </c>
      <c r="E452" s="2">
        <f>AVERAGE(B439:Tabla2[[#This Row],[Positivos]])</f>
        <v>1135.4285714285713</v>
      </c>
      <c r="F452" s="2">
        <f>Tabla2[[#This Row],[Media 14 días]]-E451</f>
        <v>-51.85714285714289</v>
      </c>
      <c r="G452" s="3">
        <f>AVERAGE(Tabla2[Positivos])</f>
        <v>1596.6749521988527</v>
      </c>
      <c r="H452" s="3" t="e">
        <f t="array" aca="1" ref="H452" ca="1">IF(Tabla2[[#This Row],[Fecha]]&lt;m_FechaObjetivo,NA(),m_UltimoDato14Dias)</f>
        <v>#N/A</v>
      </c>
      <c r="I452" t="str">
        <f>TEXT(Tabla2[[#This Row],[Fecha]],"DDDD")</f>
        <v>jueves</v>
      </c>
      <c r="J452" s="2">
        <f>SUM(Tabla2[[#Headers],[Positivos]]:Tabla2[[#This Row],[Positivos]])</f>
        <v>723391</v>
      </c>
      <c r="K452" s="4">
        <f>Tabla2[[#This Row],[Media 14 días]]/E451</f>
        <v>0.95632294549392372</v>
      </c>
    </row>
    <row r="453" spans="1:11" x14ac:dyDescent="0.25">
      <c r="A453" s="1">
        <v>44337</v>
      </c>
      <c r="B453" s="2">
        <v>1388</v>
      </c>
      <c r="C453" s="2">
        <f>AVERAGE(B447:Tabla2[[#This Row],[Positivos]])</f>
        <v>1025.8571428571429</v>
      </c>
      <c r="D453" s="2">
        <f>Tabla2[[#This Row],[media 7 dias]]-C452</f>
        <v>-21.428571428571331</v>
      </c>
      <c r="E453" s="2">
        <f>AVERAGE(B440:Tabla2[[#This Row],[Positivos]])</f>
        <v>1084.3571428571429</v>
      </c>
      <c r="F453" s="2">
        <f>Tabla2[[#This Row],[Media 14 días]]-E452</f>
        <v>-51.071428571428442</v>
      </c>
      <c r="G453" s="3">
        <f>AVERAGE(Tabla2[Positivos])</f>
        <v>1596.6749521988527</v>
      </c>
      <c r="H453" s="3" t="e">
        <f t="array" aca="1" ref="H453" ca="1">IF(Tabla2[[#This Row],[Fecha]]&lt;m_FechaObjetivo,NA(),m_UltimoDato14Dias)</f>
        <v>#N/A</v>
      </c>
      <c r="I453" t="str">
        <f>TEXT(Tabla2[[#This Row],[Fecha]],"DDDD")</f>
        <v>viernes</v>
      </c>
      <c r="J453" s="2">
        <f>SUM(Tabla2[[#Headers],[Positivos]]:Tabla2[[#This Row],[Positivos]])</f>
        <v>724779</v>
      </c>
      <c r="K453" s="4">
        <f>Tabla2[[#This Row],[Media 14 días]]/E452</f>
        <v>0.9550201308505285</v>
      </c>
    </row>
    <row r="454" spans="1:11" x14ac:dyDescent="0.25">
      <c r="A454" s="1">
        <v>44338</v>
      </c>
      <c r="B454" s="2">
        <v>327</v>
      </c>
      <c r="C454" s="2">
        <f>AVERAGE(B448:Tabla2[[#This Row],[Positivos]])</f>
        <v>1020.5714285714286</v>
      </c>
      <c r="D454" s="2">
        <f>Tabla2[[#This Row],[media 7 dias]]-C453</f>
        <v>-5.2857142857143344</v>
      </c>
      <c r="E454" s="2">
        <f>AVERAGE(B441:Tabla2[[#This Row],[Positivos]])</f>
        <v>1073.7142857142858</v>
      </c>
      <c r="F454" s="2">
        <f>Tabla2[[#This Row],[Media 14 días]]-E453</f>
        <v>-10.64285714285711</v>
      </c>
      <c r="G454" s="3">
        <f>AVERAGE(Tabla2[Positivos])</f>
        <v>1596.6749521988527</v>
      </c>
      <c r="H454" s="3" t="e">
        <f t="array" aca="1" ref="H454" ca="1">IF(Tabla2[[#This Row],[Fecha]]&lt;m_FechaObjetivo,NA(),m_UltimoDato14Dias)</f>
        <v>#N/A</v>
      </c>
      <c r="I454" t="str">
        <f>TEXT(Tabla2[[#This Row],[Fecha]],"DDDD")</f>
        <v>sábado</v>
      </c>
      <c r="J454" s="2">
        <f>SUM(Tabla2[[#Headers],[Positivos]]:Tabla2[[#This Row],[Positivos]])</f>
        <v>725106</v>
      </c>
      <c r="K454" s="4">
        <f>Tabla2[[#This Row],[Media 14 días]]/E453</f>
        <v>0.99018509979579739</v>
      </c>
    </row>
    <row r="455" spans="1:11" x14ac:dyDescent="0.25">
      <c r="A455" s="1">
        <v>44339</v>
      </c>
      <c r="B455" s="2">
        <v>274</v>
      </c>
      <c r="C455" s="2">
        <f>AVERAGE(B449:Tabla2[[#This Row],[Positivos]])</f>
        <v>1011</v>
      </c>
      <c r="D455" s="2">
        <f>Tabla2[[#This Row],[media 7 dias]]-C454</f>
        <v>-9.5714285714285552</v>
      </c>
      <c r="E455" s="2">
        <f>AVERAGE(B442:Tabla2[[#This Row],[Positivos]])</f>
        <v>1067.5714285714287</v>
      </c>
      <c r="F455" s="2">
        <f>Tabla2[[#This Row],[Media 14 días]]-E454</f>
        <v>-6.1428571428571104</v>
      </c>
      <c r="G455" s="3">
        <f>AVERAGE(Tabla2[Positivos])</f>
        <v>1596.6749521988527</v>
      </c>
      <c r="H455" s="3" t="e">
        <f t="array" aca="1" ref="H455" ca="1">IF(Tabla2[[#This Row],[Fecha]]&lt;m_FechaObjetivo,NA(),m_UltimoDato14Dias)</f>
        <v>#N/A</v>
      </c>
      <c r="I455" t="str">
        <f>TEXT(Tabla2[[#This Row],[Fecha]],"DDDD")</f>
        <v>domingo</v>
      </c>
      <c r="J455" s="2">
        <f>SUM(Tabla2[[#Headers],[Positivos]]:Tabla2[[#This Row],[Positivos]])</f>
        <v>725380</v>
      </c>
      <c r="K455" s="4">
        <f>Tabla2[[#This Row],[Media 14 días]]/E454</f>
        <v>0.9942788717402874</v>
      </c>
    </row>
    <row r="456" spans="1:11" x14ac:dyDescent="0.25">
      <c r="A456" s="1">
        <v>44340</v>
      </c>
      <c r="B456" s="2">
        <v>1006</v>
      </c>
      <c r="C456" s="2">
        <f>AVERAGE(B450:Tabla2[[#This Row],[Positivos]])</f>
        <v>975.14285714285711</v>
      </c>
      <c r="D456" s="2">
        <f>Tabla2[[#This Row],[media 7 dias]]-C455</f>
        <v>-35.85714285714289</v>
      </c>
      <c r="E456" s="2">
        <f>AVERAGE(B443:Tabla2[[#This Row],[Positivos]])</f>
        <v>1038.9285714285713</v>
      </c>
      <c r="F456" s="2">
        <f>Tabla2[[#This Row],[Media 14 días]]-E455</f>
        <v>-28.642857142857338</v>
      </c>
      <c r="G456" s="3">
        <f>AVERAGE(Tabla2[Positivos])</f>
        <v>1596.6749521988527</v>
      </c>
      <c r="H456" s="3" t="e">
        <f t="array" aca="1" ref="H456" ca="1">IF(Tabla2[[#This Row],[Fecha]]&lt;m_FechaObjetivo,NA(),m_UltimoDato14Dias)</f>
        <v>#N/A</v>
      </c>
      <c r="I456" t="str">
        <f>TEXT(Tabla2[[#This Row],[Fecha]],"DDDD")</f>
        <v>lunes</v>
      </c>
      <c r="J456" s="2">
        <f>SUM(Tabla2[[#Headers],[Positivos]]:Tabla2[[#This Row],[Positivos]])</f>
        <v>726386</v>
      </c>
      <c r="K456" s="4">
        <f>Tabla2[[#This Row],[Media 14 días]]/E455</f>
        <v>0.97317007895088969</v>
      </c>
    </row>
    <row r="457" spans="1:11" x14ac:dyDescent="0.25">
      <c r="A457" s="1">
        <v>44341</v>
      </c>
      <c r="B457" s="2">
        <v>1169</v>
      </c>
      <c r="C457" s="2">
        <f>AVERAGE(B451:Tabla2[[#This Row],[Positivos]])</f>
        <v>935.42857142857144</v>
      </c>
      <c r="D457" s="2">
        <f>Tabla2[[#This Row],[media 7 dias]]-C456</f>
        <v>-39.714285714285666</v>
      </c>
      <c r="E457" s="2">
        <f>AVERAGE(B444:Tabla2[[#This Row],[Positivos]])</f>
        <v>1014.7857142857143</v>
      </c>
      <c r="F457" s="2">
        <f>Tabla2[[#This Row],[Media 14 días]]-E456</f>
        <v>-24.142857142856997</v>
      </c>
      <c r="G457" s="3">
        <f>AVERAGE(Tabla2[Positivos])</f>
        <v>1596.6749521988527</v>
      </c>
      <c r="H457" s="3" t="e">
        <f t="array" aca="1" ref="H457" ca="1">IF(Tabla2[[#This Row],[Fecha]]&lt;m_FechaObjetivo,NA(),m_UltimoDato14Dias)</f>
        <v>#N/A</v>
      </c>
      <c r="I457" t="str">
        <f>TEXT(Tabla2[[#This Row],[Fecha]],"DDDD")</f>
        <v>martes</v>
      </c>
      <c r="J457" s="2">
        <f>SUM(Tabla2[[#Headers],[Positivos]]:Tabla2[[#This Row],[Positivos]])</f>
        <v>727555</v>
      </c>
      <c r="K457" s="4">
        <f>Tabla2[[#This Row],[Media 14 días]]/E456</f>
        <v>0.97676177380543161</v>
      </c>
    </row>
    <row r="458" spans="1:11" x14ac:dyDescent="0.25">
      <c r="A458" s="1">
        <v>44342</v>
      </c>
      <c r="B458" s="2">
        <v>1032</v>
      </c>
      <c r="C458" s="2">
        <f>AVERAGE(B452:Tabla2[[#This Row],[Positivos]])</f>
        <v>905.85714285714289</v>
      </c>
      <c r="D458" s="2">
        <f>Tabla2[[#This Row],[media 7 dias]]-C457</f>
        <v>-29.571428571428555</v>
      </c>
      <c r="E458" s="2">
        <f>AVERAGE(B445:Tabla2[[#This Row],[Positivos]])</f>
        <v>985.5</v>
      </c>
      <c r="F458" s="2">
        <f>Tabla2[[#This Row],[Media 14 días]]-E457</f>
        <v>-29.285714285714334</v>
      </c>
      <c r="G458" s="3">
        <f>AVERAGE(Tabla2[Positivos])</f>
        <v>1596.6749521988527</v>
      </c>
      <c r="H458" s="3" t="e">
        <f t="array" aca="1" ref="H458" ca="1">IF(Tabla2[[#This Row],[Fecha]]&lt;m_FechaObjetivo,NA(),m_UltimoDato14Dias)</f>
        <v>#N/A</v>
      </c>
      <c r="I458" t="str">
        <f>TEXT(Tabla2[[#This Row],[Fecha]],"DDDD")</f>
        <v>miércoles</v>
      </c>
      <c r="J458" s="2">
        <f>SUM(Tabla2[[#Headers],[Positivos]]:Tabla2[[#This Row],[Positivos]])</f>
        <v>728587</v>
      </c>
      <c r="K458" s="4">
        <f>Tabla2[[#This Row],[Media 14 días]]/E457</f>
        <v>0.97114098683747441</v>
      </c>
    </row>
    <row r="459" spans="1:11" x14ac:dyDescent="0.25">
      <c r="A459" s="1">
        <v>44343</v>
      </c>
      <c r="B459" s="2">
        <v>993</v>
      </c>
      <c r="C459" s="2">
        <f>AVERAGE(B453:Tabla2[[#This Row],[Positivos]])</f>
        <v>884.14285714285711</v>
      </c>
      <c r="D459" s="2">
        <f>Tabla2[[#This Row],[media 7 dias]]-C458</f>
        <v>-21.714285714285779</v>
      </c>
      <c r="E459" s="2">
        <f>AVERAGE(B446:Tabla2[[#This Row],[Positivos]])</f>
        <v>965.71428571428567</v>
      </c>
      <c r="F459" s="2">
        <f>Tabla2[[#This Row],[Media 14 días]]-E458</f>
        <v>-19.785714285714334</v>
      </c>
      <c r="G459" s="3">
        <f>AVERAGE(Tabla2[Positivos])</f>
        <v>1596.6749521988527</v>
      </c>
      <c r="H459" s="3" t="e">
        <f t="array" aca="1" ref="H459" ca="1">IF(Tabla2[[#This Row],[Fecha]]&lt;m_FechaObjetivo,NA(),m_UltimoDato14Dias)</f>
        <v>#N/A</v>
      </c>
      <c r="I459" t="str">
        <f>TEXT(Tabla2[[#This Row],[Fecha]],"DDDD")</f>
        <v>jueves</v>
      </c>
      <c r="J459" s="2">
        <f>SUM(Tabla2[[#Headers],[Positivos]]:Tabla2[[#This Row],[Positivos]])</f>
        <v>729580</v>
      </c>
      <c r="K459" s="4">
        <f>Tabla2[[#This Row],[Media 14 días]]/E458</f>
        <v>0.97992317170399357</v>
      </c>
    </row>
    <row r="460" spans="1:11" x14ac:dyDescent="0.25">
      <c r="A460" s="1">
        <v>44344</v>
      </c>
      <c r="B460" s="2">
        <v>1092</v>
      </c>
      <c r="C460" s="2">
        <f>AVERAGE(B454:Tabla2[[#This Row],[Positivos]])</f>
        <v>841.85714285714289</v>
      </c>
      <c r="D460" s="2">
        <f>Tabla2[[#This Row],[media 7 dias]]-C459</f>
        <v>-42.285714285714221</v>
      </c>
      <c r="E460" s="2">
        <f>AVERAGE(B447:Tabla2[[#This Row],[Positivos]])</f>
        <v>933.85714285714289</v>
      </c>
      <c r="F460" s="2">
        <f>Tabla2[[#This Row],[Media 14 días]]-E459</f>
        <v>-31.857142857142776</v>
      </c>
      <c r="G460" s="3">
        <f>AVERAGE(Tabla2[Positivos])</f>
        <v>1596.6749521988527</v>
      </c>
      <c r="H460" s="3" t="e">
        <f t="array" aca="1" ref="H460" ca="1">IF(Tabla2[[#This Row],[Fecha]]&lt;m_FechaObjetivo,NA(),m_UltimoDato14Dias)</f>
        <v>#N/A</v>
      </c>
      <c r="I460" t="str">
        <f>TEXT(Tabla2[[#This Row],[Fecha]],"DDDD")</f>
        <v>viernes</v>
      </c>
      <c r="J460" s="2">
        <f>SUM(Tabla2[[#Headers],[Positivos]]:Tabla2[[#This Row],[Positivos]])</f>
        <v>730672</v>
      </c>
      <c r="K460" s="4">
        <f>Tabla2[[#This Row],[Media 14 días]]/E459</f>
        <v>0.96701183431952675</v>
      </c>
    </row>
    <row r="461" spans="1:11" x14ac:dyDescent="0.25">
      <c r="A461" s="1">
        <v>44345</v>
      </c>
      <c r="B461" s="2">
        <v>287</v>
      </c>
      <c r="C461" s="2">
        <f>AVERAGE(B455:Tabla2[[#This Row],[Positivos]])</f>
        <v>836.14285714285711</v>
      </c>
      <c r="D461" s="2">
        <f>Tabla2[[#This Row],[media 7 dias]]-C460</f>
        <v>-5.7142857142857792</v>
      </c>
      <c r="E461" s="2">
        <f>AVERAGE(B448:Tabla2[[#This Row],[Positivos]])</f>
        <v>928.35714285714289</v>
      </c>
      <c r="F461" s="2">
        <f>Tabla2[[#This Row],[Media 14 días]]-E460</f>
        <v>-5.5</v>
      </c>
      <c r="G461" s="3">
        <f>AVERAGE(Tabla2[Positivos])</f>
        <v>1596.6749521988527</v>
      </c>
      <c r="H461" s="3" t="e">
        <f t="array" aca="1" ref="H461" ca="1">IF(Tabla2[[#This Row],[Fecha]]&lt;m_FechaObjetivo,NA(),m_UltimoDato14Dias)</f>
        <v>#N/A</v>
      </c>
      <c r="I461" t="str">
        <f>TEXT(Tabla2[[#This Row],[Fecha]],"DDDD")</f>
        <v>sábado</v>
      </c>
      <c r="J461" s="2">
        <f>SUM(Tabla2[[#Headers],[Positivos]]:Tabla2[[#This Row],[Positivos]])</f>
        <v>730959</v>
      </c>
      <c r="K461" s="4">
        <f>Tabla2[[#This Row],[Media 14 días]]/E460</f>
        <v>0.9941104482178369</v>
      </c>
    </row>
    <row r="462" spans="1:11" x14ac:dyDescent="0.25">
      <c r="A462" s="1">
        <v>44346</v>
      </c>
      <c r="B462" s="2">
        <v>248</v>
      </c>
      <c r="C462" s="2">
        <f>AVERAGE(B456:Tabla2[[#This Row],[Positivos]])</f>
        <v>832.42857142857144</v>
      </c>
      <c r="D462" s="2">
        <f>Tabla2[[#This Row],[media 7 dias]]-C461</f>
        <v>-3.7142857142856656</v>
      </c>
      <c r="E462" s="2">
        <f>AVERAGE(B449:Tabla2[[#This Row],[Positivos]])</f>
        <v>921.71428571428567</v>
      </c>
      <c r="F462" s="2">
        <f>Tabla2[[#This Row],[Media 14 días]]-E461</f>
        <v>-6.6428571428572241</v>
      </c>
      <c r="G462" s="3">
        <f>AVERAGE(Tabla2[Positivos])</f>
        <v>1596.6749521988527</v>
      </c>
      <c r="H462" s="3" t="e">
        <f t="array" aca="1" ref="H462" ca="1">IF(Tabla2[[#This Row],[Fecha]]&lt;m_FechaObjetivo,NA(),m_UltimoDato14Dias)</f>
        <v>#N/A</v>
      </c>
      <c r="I462" t="str">
        <f>TEXT(Tabla2[[#This Row],[Fecha]],"DDDD")</f>
        <v>domingo</v>
      </c>
      <c r="J462" s="2">
        <f>SUM(Tabla2[[#Headers],[Positivos]]:Tabla2[[#This Row],[Positivos]])</f>
        <v>731207</v>
      </c>
      <c r="K462" s="4">
        <f>Tabla2[[#This Row],[Media 14 días]]/E461</f>
        <v>0.99284450257751777</v>
      </c>
    </row>
    <row r="463" spans="1:11" x14ac:dyDescent="0.25">
      <c r="A463" s="1">
        <v>44347</v>
      </c>
      <c r="B463" s="2">
        <v>883</v>
      </c>
      <c r="C463" s="2">
        <f>AVERAGE(B457:Tabla2[[#This Row],[Positivos]])</f>
        <v>814.85714285714289</v>
      </c>
      <c r="D463" s="2">
        <f>Tabla2[[#This Row],[media 7 dias]]-C462</f>
        <v>-17.571428571428555</v>
      </c>
      <c r="E463" s="2">
        <f>AVERAGE(B450:Tabla2[[#This Row],[Positivos]])</f>
        <v>895</v>
      </c>
      <c r="F463" s="2">
        <f>Tabla2[[#This Row],[Media 14 días]]-E462</f>
        <v>-26.714285714285666</v>
      </c>
      <c r="G463" s="3">
        <f>AVERAGE(Tabla2[Positivos])</f>
        <v>1596.6749521988527</v>
      </c>
      <c r="H463" s="3" t="e">
        <f t="array" aca="1" ref="H463" ca="1">IF(Tabla2[[#This Row],[Fecha]]&lt;m_FechaObjetivo,NA(),m_UltimoDato14Dias)</f>
        <v>#N/A</v>
      </c>
      <c r="I463" t="str">
        <f>TEXT(Tabla2[[#This Row],[Fecha]],"DDDD")</f>
        <v>lunes</v>
      </c>
      <c r="J463" s="2">
        <f>SUM(Tabla2[[#Headers],[Positivos]]:Tabla2[[#This Row],[Positivos]])</f>
        <v>732090</v>
      </c>
      <c r="K463" s="4">
        <f>Tabla2[[#This Row],[Media 14 días]]/E462</f>
        <v>0.97101673899566032</v>
      </c>
    </row>
    <row r="464" spans="1:11" x14ac:dyDescent="0.25">
      <c r="A464" s="1">
        <v>44348</v>
      </c>
      <c r="B464" s="2">
        <v>880</v>
      </c>
      <c r="C464" s="2">
        <f>AVERAGE(B458:Tabla2[[#This Row],[Positivos]])</f>
        <v>773.57142857142856</v>
      </c>
      <c r="D464" s="2">
        <f>Tabla2[[#This Row],[media 7 dias]]-C463</f>
        <v>-41.285714285714334</v>
      </c>
      <c r="E464" s="2">
        <f>AVERAGE(B451:Tabla2[[#This Row],[Positivos]])</f>
        <v>854.5</v>
      </c>
      <c r="F464" s="2">
        <f>Tabla2[[#This Row],[Media 14 días]]-E463</f>
        <v>-40.5</v>
      </c>
      <c r="G464" s="3">
        <f>AVERAGE(Tabla2[Positivos])</f>
        <v>1596.6749521988527</v>
      </c>
      <c r="H464" s="3" t="e">
        <f t="array" aca="1" ref="H464" ca="1">IF(Tabla2[[#This Row],[Fecha]]&lt;m_FechaObjetivo,NA(),m_UltimoDato14Dias)</f>
        <v>#N/A</v>
      </c>
      <c r="I464" t="str">
        <f>TEXT(Tabla2[[#This Row],[Fecha]],"DDDD")</f>
        <v>martes</v>
      </c>
      <c r="J464" s="2">
        <f>SUM(Tabla2[[#Headers],[Positivos]]:Tabla2[[#This Row],[Positivos]])</f>
        <v>732970</v>
      </c>
      <c r="K464" s="4">
        <f>Tabla2[[#This Row],[Media 14 días]]/E463</f>
        <v>0.95474860335195533</v>
      </c>
    </row>
    <row r="465" spans="1:11" x14ac:dyDescent="0.25">
      <c r="A465" s="1">
        <v>44349</v>
      </c>
      <c r="B465" s="2">
        <v>845</v>
      </c>
      <c r="C465" s="2">
        <f>AVERAGE(B459:Tabla2[[#This Row],[Positivos]])</f>
        <v>746.85714285714289</v>
      </c>
      <c r="D465" s="2">
        <f>Tabla2[[#This Row],[media 7 dias]]-C464</f>
        <v>-26.714285714285666</v>
      </c>
      <c r="E465" s="2">
        <f>AVERAGE(B452:Tabla2[[#This Row],[Positivos]])</f>
        <v>826.35714285714289</v>
      </c>
      <c r="F465" s="2">
        <f>Tabla2[[#This Row],[Media 14 días]]-E464</f>
        <v>-28.14285714285711</v>
      </c>
      <c r="G465" s="3">
        <f>AVERAGE(Tabla2[Positivos])</f>
        <v>1596.6749521988527</v>
      </c>
      <c r="H465" s="3" t="e">
        <f t="array" aca="1" ref="H465" ca="1">IF(Tabla2[[#This Row],[Fecha]]&lt;m_FechaObjetivo,NA(),m_UltimoDato14Dias)</f>
        <v>#N/A</v>
      </c>
      <c r="I465" t="str">
        <f>TEXT(Tabla2[[#This Row],[Fecha]],"DDDD")</f>
        <v>miércoles</v>
      </c>
      <c r="J465" s="2">
        <f>SUM(Tabla2[[#Headers],[Positivos]]:Tabla2[[#This Row],[Positivos]])</f>
        <v>733815</v>
      </c>
      <c r="K465" s="4">
        <f>Tabla2[[#This Row],[Media 14 días]]/E464</f>
        <v>0.96706511744545687</v>
      </c>
    </row>
    <row r="466" spans="1:11" x14ac:dyDescent="0.25">
      <c r="A466" s="1">
        <v>44350</v>
      </c>
      <c r="B466" s="2">
        <v>742</v>
      </c>
      <c r="C466" s="2">
        <f>AVERAGE(B460:Tabla2[[#This Row],[Positivos]])</f>
        <v>711</v>
      </c>
      <c r="D466" s="2">
        <f>Tabla2[[#This Row],[media 7 dias]]-C465</f>
        <v>-35.85714285714289</v>
      </c>
      <c r="E466" s="2">
        <f>AVERAGE(B453:Tabla2[[#This Row],[Positivos]])</f>
        <v>797.57142857142856</v>
      </c>
      <c r="F466" s="2">
        <f>Tabla2[[#This Row],[Media 14 días]]-E465</f>
        <v>-28.785714285714334</v>
      </c>
      <c r="G466" s="3">
        <f>AVERAGE(Tabla2[Positivos])</f>
        <v>1596.6749521988527</v>
      </c>
      <c r="H466" s="3" t="e">
        <f t="array" aca="1" ref="H466" ca="1">IF(Tabla2[[#This Row],[Fecha]]&lt;m_FechaObjetivo,NA(),m_UltimoDato14Dias)</f>
        <v>#N/A</v>
      </c>
      <c r="I466" t="str">
        <f>TEXT(Tabla2[[#This Row],[Fecha]],"DDDD")</f>
        <v>jueves</v>
      </c>
      <c r="J466" s="2">
        <f>SUM(Tabla2[[#Headers],[Positivos]]:Tabla2[[#This Row],[Positivos]])</f>
        <v>734557</v>
      </c>
      <c r="K466" s="4">
        <f>Tabla2[[#This Row],[Media 14 días]]/E465</f>
        <v>0.96516552856772408</v>
      </c>
    </row>
    <row r="467" spans="1:11" x14ac:dyDescent="0.25">
      <c r="A467" s="1">
        <v>44351</v>
      </c>
      <c r="B467" s="2">
        <v>725</v>
      </c>
      <c r="C467" s="2">
        <f>AVERAGE(B461:Tabla2[[#This Row],[Positivos]])</f>
        <v>658.57142857142856</v>
      </c>
      <c r="D467" s="2">
        <f>Tabla2[[#This Row],[media 7 dias]]-C466</f>
        <v>-52.428571428571445</v>
      </c>
      <c r="E467" s="2">
        <f>AVERAGE(B454:Tabla2[[#This Row],[Positivos]])</f>
        <v>750.21428571428567</v>
      </c>
      <c r="F467" s="2">
        <f>Tabla2[[#This Row],[Media 14 días]]-E466</f>
        <v>-47.35714285714289</v>
      </c>
      <c r="G467" s="3">
        <f>AVERAGE(Tabla2[Positivos])</f>
        <v>1596.6749521988527</v>
      </c>
      <c r="H467" s="3" t="e">
        <f t="array" aca="1" ref="H467" ca="1">IF(Tabla2[[#This Row],[Fecha]]&lt;m_FechaObjetivo,NA(),m_UltimoDato14Dias)</f>
        <v>#N/A</v>
      </c>
      <c r="I467" t="str">
        <f>TEXT(Tabla2[[#This Row],[Fecha]],"DDDD")</f>
        <v>viernes</v>
      </c>
      <c r="J467" s="2">
        <f>SUM(Tabla2[[#Headers],[Positivos]]:Tabla2[[#This Row],[Positivos]])</f>
        <v>735282</v>
      </c>
      <c r="K467" s="4">
        <f>Tabla2[[#This Row],[Media 14 días]]/E466</f>
        <v>0.94062332079527133</v>
      </c>
    </row>
    <row r="468" spans="1:11" x14ac:dyDescent="0.25">
      <c r="A468" s="1">
        <v>44352</v>
      </c>
      <c r="B468" s="2">
        <v>257</v>
      </c>
      <c r="C468" s="2">
        <f>AVERAGE(B462:Tabla2[[#This Row],[Positivos]])</f>
        <v>654.28571428571433</v>
      </c>
      <c r="D468" s="2">
        <f>Tabla2[[#This Row],[media 7 dias]]-C467</f>
        <v>-4.2857142857142208</v>
      </c>
      <c r="E468" s="2">
        <f>AVERAGE(B455:Tabla2[[#This Row],[Positivos]])</f>
        <v>745.21428571428567</v>
      </c>
      <c r="F468" s="2">
        <f>Tabla2[[#This Row],[Media 14 días]]-E467</f>
        <v>-5</v>
      </c>
      <c r="G468" s="3">
        <f>AVERAGE(Tabla2[Positivos])</f>
        <v>1596.6749521988527</v>
      </c>
      <c r="H468" s="3" t="e">
        <f t="array" aca="1" ref="H468" ca="1">IF(Tabla2[[#This Row],[Fecha]]&lt;m_FechaObjetivo,NA(),m_UltimoDato14Dias)</f>
        <v>#N/A</v>
      </c>
      <c r="I468" t="str">
        <f>TEXT(Tabla2[[#This Row],[Fecha]],"DDDD")</f>
        <v>sábado</v>
      </c>
      <c r="J468" s="2">
        <f>SUM(Tabla2[[#Headers],[Positivos]]:Tabla2[[#This Row],[Positivos]])</f>
        <v>735539</v>
      </c>
      <c r="K468" s="4">
        <f>Tabla2[[#This Row],[Media 14 días]]/E467</f>
        <v>0.99333523755117581</v>
      </c>
    </row>
    <row r="469" spans="1:11" x14ac:dyDescent="0.25">
      <c r="A469" s="1">
        <v>44353</v>
      </c>
      <c r="B469" s="2">
        <v>131</v>
      </c>
      <c r="C469" s="2">
        <f>AVERAGE(B463:Tabla2[[#This Row],[Positivos]])</f>
        <v>637.57142857142856</v>
      </c>
      <c r="D469" s="2">
        <f>Tabla2[[#This Row],[media 7 dias]]-C468</f>
        <v>-16.714285714285779</v>
      </c>
      <c r="E469" s="2">
        <f>AVERAGE(B456:Tabla2[[#This Row],[Positivos]])</f>
        <v>735</v>
      </c>
      <c r="F469" s="2">
        <f>Tabla2[[#This Row],[Media 14 días]]-E468</f>
        <v>-10.214285714285666</v>
      </c>
      <c r="G469" s="3">
        <f>AVERAGE(Tabla2[Positivos])</f>
        <v>1596.6749521988527</v>
      </c>
      <c r="H469" s="3" t="e">
        <f t="array" aca="1" ref="H469" ca="1">IF(Tabla2[[#This Row],[Fecha]]&lt;m_FechaObjetivo,NA(),m_UltimoDato14Dias)</f>
        <v>#N/A</v>
      </c>
      <c r="I469" t="str">
        <f>TEXT(Tabla2[[#This Row],[Fecha]],"DDDD")</f>
        <v>domingo</v>
      </c>
      <c r="J469" s="2">
        <f>SUM(Tabla2[[#Headers],[Positivos]]:Tabla2[[#This Row],[Positivos]])</f>
        <v>735670</v>
      </c>
      <c r="K469" s="4">
        <f>Tabla2[[#This Row],[Media 14 días]]/E468</f>
        <v>0.98629349180485004</v>
      </c>
    </row>
    <row r="470" spans="1:11" x14ac:dyDescent="0.25">
      <c r="A470" s="1">
        <v>44354</v>
      </c>
      <c r="B470" s="2">
        <v>621</v>
      </c>
      <c r="C470" s="2">
        <f>AVERAGE(B464:Tabla2[[#This Row],[Positivos]])</f>
        <v>600.14285714285711</v>
      </c>
      <c r="D470" s="2">
        <f>Tabla2[[#This Row],[media 7 dias]]-C469</f>
        <v>-37.428571428571445</v>
      </c>
      <c r="E470" s="2">
        <f>AVERAGE(B457:Tabla2[[#This Row],[Positivos]])</f>
        <v>707.5</v>
      </c>
      <c r="F470" s="2">
        <f>Tabla2[[#This Row],[Media 14 días]]-E469</f>
        <v>-27.5</v>
      </c>
      <c r="G470" s="3">
        <f>AVERAGE(Tabla2[Positivos])</f>
        <v>1596.6749521988527</v>
      </c>
      <c r="H470" s="3" t="e">
        <f t="array" aca="1" ref="H470" ca="1">IF(Tabla2[[#This Row],[Fecha]]&lt;m_FechaObjetivo,NA(),m_UltimoDato14Dias)</f>
        <v>#N/A</v>
      </c>
      <c r="I470" t="str">
        <f>TEXT(Tabla2[[#This Row],[Fecha]],"DDDD")</f>
        <v>lunes</v>
      </c>
      <c r="J470" s="2">
        <f>SUM(Tabla2[[#Headers],[Positivos]]:Tabla2[[#This Row],[Positivos]])</f>
        <v>736291</v>
      </c>
      <c r="K470" s="4">
        <f>Tabla2[[#This Row],[Media 14 días]]/E469</f>
        <v>0.9625850340136054</v>
      </c>
    </row>
    <row r="471" spans="1:11" x14ac:dyDescent="0.25">
      <c r="A471" s="1">
        <v>44355</v>
      </c>
      <c r="B471" s="2">
        <v>669</v>
      </c>
      <c r="C471" s="2">
        <f>AVERAGE(B465:Tabla2[[#This Row],[Positivos]])</f>
        <v>570</v>
      </c>
      <c r="D471" s="2">
        <f>Tabla2[[#This Row],[media 7 dias]]-C470</f>
        <v>-30.14285714285711</v>
      </c>
      <c r="E471" s="2">
        <f>AVERAGE(B458:Tabla2[[#This Row],[Positivos]])</f>
        <v>671.78571428571433</v>
      </c>
      <c r="F471" s="2">
        <f>Tabla2[[#This Row],[Media 14 días]]-E470</f>
        <v>-35.714285714285666</v>
      </c>
      <c r="G471" s="3">
        <f>AVERAGE(Tabla2[Positivos])</f>
        <v>1596.6749521988527</v>
      </c>
      <c r="H471" s="3" t="e">
        <f t="array" aca="1" ref="H471" ca="1">IF(Tabla2[[#This Row],[Fecha]]&lt;m_FechaObjetivo,NA(),m_UltimoDato14Dias)</f>
        <v>#N/A</v>
      </c>
      <c r="I471" t="str">
        <f>TEXT(Tabla2[[#This Row],[Fecha]],"DDDD")</f>
        <v>martes</v>
      </c>
      <c r="J471" s="2">
        <f>SUM(Tabla2[[#Headers],[Positivos]]:Tabla2[[#This Row],[Positivos]])</f>
        <v>736960</v>
      </c>
      <c r="K471" s="4">
        <f>Tabla2[[#This Row],[Media 14 días]]/E470</f>
        <v>0.94952044422009096</v>
      </c>
    </row>
    <row r="472" spans="1:11" x14ac:dyDescent="0.25">
      <c r="A472" s="1">
        <v>44356</v>
      </c>
      <c r="B472" s="2">
        <v>593</v>
      </c>
      <c r="C472" s="2">
        <f>AVERAGE(B466:Tabla2[[#This Row],[Positivos]])</f>
        <v>534</v>
      </c>
      <c r="D472" s="2">
        <f>Tabla2[[#This Row],[media 7 dias]]-C471</f>
        <v>-36</v>
      </c>
      <c r="E472" s="2">
        <f>AVERAGE(B459:Tabla2[[#This Row],[Positivos]])</f>
        <v>640.42857142857144</v>
      </c>
      <c r="F472" s="2">
        <f>Tabla2[[#This Row],[Media 14 días]]-E471</f>
        <v>-31.35714285714289</v>
      </c>
      <c r="G472" s="3">
        <f>AVERAGE(Tabla2[Positivos])</f>
        <v>1596.6749521988527</v>
      </c>
      <c r="H472" s="3" t="e">
        <f t="array" aca="1" ref="H472" ca="1">IF(Tabla2[[#This Row],[Fecha]]&lt;m_FechaObjetivo,NA(),m_UltimoDato14Dias)</f>
        <v>#N/A</v>
      </c>
      <c r="I472" t="str">
        <f>TEXT(Tabla2[[#This Row],[Fecha]],"DDDD")</f>
        <v>miércoles</v>
      </c>
      <c r="J472" s="2">
        <f>SUM(Tabla2[[#Headers],[Positivos]]:Tabla2[[#This Row],[Positivos]])</f>
        <v>737553</v>
      </c>
      <c r="K472" s="4">
        <f>Tabla2[[#This Row],[Media 14 días]]/E471</f>
        <v>0.95332270069112168</v>
      </c>
    </row>
    <row r="473" spans="1:11" x14ac:dyDescent="0.25">
      <c r="A473" s="1">
        <v>44357</v>
      </c>
      <c r="B473" s="2">
        <v>475</v>
      </c>
      <c r="C473" s="2">
        <f>AVERAGE(B467:Tabla2[[#This Row],[Positivos]])</f>
        <v>495.85714285714283</v>
      </c>
      <c r="D473" s="2">
        <f>Tabla2[[#This Row],[media 7 dias]]-C472</f>
        <v>-38.142857142857167</v>
      </c>
      <c r="E473" s="2">
        <f>AVERAGE(B460:Tabla2[[#This Row],[Positivos]])</f>
        <v>603.42857142857144</v>
      </c>
      <c r="F473" s="2">
        <f>Tabla2[[#This Row],[Media 14 días]]-E472</f>
        <v>-37</v>
      </c>
      <c r="G473" s="3">
        <f>AVERAGE(Tabla2[Positivos])</f>
        <v>1596.6749521988527</v>
      </c>
      <c r="H473" s="3" t="e">
        <f t="array" aca="1" ref="H473" ca="1">IF(Tabla2[[#This Row],[Fecha]]&lt;m_FechaObjetivo,NA(),m_UltimoDato14Dias)</f>
        <v>#N/A</v>
      </c>
      <c r="I473" t="str">
        <f>TEXT(Tabla2[[#This Row],[Fecha]],"DDDD")</f>
        <v>jueves</v>
      </c>
      <c r="J473" s="2">
        <f>SUM(Tabla2[[#Headers],[Positivos]]:Tabla2[[#This Row],[Positivos]])</f>
        <v>738028</v>
      </c>
      <c r="K473" s="4">
        <f>Tabla2[[#This Row],[Media 14 días]]/E472</f>
        <v>0.94222618782065581</v>
      </c>
    </row>
    <row r="474" spans="1:11" x14ac:dyDescent="0.25">
      <c r="A474" s="1">
        <v>44358</v>
      </c>
      <c r="B474" s="2">
        <v>606</v>
      </c>
      <c r="C474" s="2">
        <f>AVERAGE(B468:Tabla2[[#This Row],[Positivos]])</f>
        <v>478.85714285714283</v>
      </c>
      <c r="D474" s="2">
        <f>Tabla2[[#This Row],[media 7 dias]]-C473</f>
        <v>-17</v>
      </c>
      <c r="E474" s="2">
        <f>AVERAGE(B461:Tabla2[[#This Row],[Positivos]])</f>
        <v>568.71428571428567</v>
      </c>
      <c r="F474" s="2">
        <f>Tabla2[[#This Row],[Media 14 días]]-E473</f>
        <v>-34.714285714285779</v>
      </c>
      <c r="G474" s="3">
        <f>AVERAGE(Tabla2[Positivos])</f>
        <v>1596.6749521988527</v>
      </c>
      <c r="H474" s="3" t="e">
        <f t="array" aca="1" ref="H474" ca="1">IF(Tabla2[[#This Row],[Fecha]]&lt;m_FechaObjetivo,NA(),m_UltimoDato14Dias)</f>
        <v>#N/A</v>
      </c>
      <c r="I474" t="str">
        <f>TEXT(Tabla2[[#This Row],[Fecha]],"DDDD")</f>
        <v>viernes</v>
      </c>
      <c r="J474" s="2">
        <f>SUM(Tabla2[[#Headers],[Positivos]]:Tabla2[[#This Row],[Positivos]])</f>
        <v>738634</v>
      </c>
      <c r="K474" s="4">
        <f>Tabla2[[#This Row],[Media 14 días]]/E473</f>
        <v>0.94247159090909083</v>
      </c>
    </row>
    <row r="475" spans="1:11" x14ac:dyDescent="0.25">
      <c r="A475" s="1">
        <v>44359</v>
      </c>
      <c r="B475" s="2">
        <v>163</v>
      </c>
      <c r="C475" s="2">
        <f>AVERAGE(B469:Tabla2[[#This Row],[Positivos]])</f>
        <v>465.42857142857144</v>
      </c>
      <c r="D475" s="2">
        <f>Tabla2[[#This Row],[media 7 dias]]-C474</f>
        <v>-13.428571428571388</v>
      </c>
      <c r="E475" s="2">
        <f>AVERAGE(B462:Tabla2[[#This Row],[Positivos]])</f>
        <v>559.85714285714289</v>
      </c>
      <c r="F475" s="2">
        <f>Tabla2[[#This Row],[Media 14 días]]-E474</f>
        <v>-8.8571428571427759</v>
      </c>
      <c r="G475" s="3">
        <f>AVERAGE(Tabla2[Positivos])</f>
        <v>1596.6749521988527</v>
      </c>
      <c r="H475" s="3" t="e">
        <f t="array" aca="1" ref="H475" ca="1">IF(Tabla2[[#This Row],[Fecha]]&lt;m_FechaObjetivo,NA(),m_UltimoDato14Dias)</f>
        <v>#N/A</v>
      </c>
      <c r="I475" t="str">
        <f>TEXT(Tabla2[[#This Row],[Fecha]],"DDDD")</f>
        <v>sábado</v>
      </c>
      <c r="J475" s="2">
        <f>SUM(Tabla2[[#Headers],[Positivos]]:Tabla2[[#This Row],[Positivos]])</f>
        <v>738797</v>
      </c>
      <c r="K475" s="4">
        <f>Tabla2[[#This Row],[Media 14 días]]/E474</f>
        <v>0.98442602361215792</v>
      </c>
    </row>
    <row r="476" spans="1:11" x14ac:dyDescent="0.25">
      <c r="A476" s="1">
        <v>44360</v>
      </c>
      <c r="B476" s="2">
        <v>122</v>
      </c>
      <c r="C476" s="2">
        <f>AVERAGE(B470:Tabla2[[#This Row],[Positivos]])</f>
        <v>464.14285714285717</v>
      </c>
      <c r="D476" s="2">
        <f>Tabla2[[#This Row],[media 7 dias]]-C475</f>
        <v>-1.2857142857142776</v>
      </c>
      <c r="E476" s="2">
        <f>AVERAGE(B463:Tabla2[[#This Row],[Positivos]])</f>
        <v>550.85714285714289</v>
      </c>
      <c r="F476" s="2">
        <f>Tabla2[[#This Row],[Media 14 días]]-E475</f>
        <v>-9</v>
      </c>
      <c r="G476" s="3">
        <f>AVERAGE(Tabla2[Positivos])</f>
        <v>1596.6749521988527</v>
      </c>
      <c r="H476" s="3" t="e">
        <f t="array" aca="1" ref="H476" ca="1">IF(Tabla2[[#This Row],[Fecha]]&lt;m_FechaObjetivo,NA(),m_UltimoDato14Dias)</f>
        <v>#N/A</v>
      </c>
      <c r="I476" t="str">
        <f>TEXT(Tabla2[[#This Row],[Fecha]],"DDDD")</f>
        <v>domingo</v>
      </c>
      <c r="J476" s="2">
        <f>SUM(Tabla2[[#Headers],[Positivos]]:Tabla2[[#This Row],[Positivos]])</f>
        <v>738919</v>
      </c>
      <c r="K476" s="4">
        <f>Tabla2[[#This Row],[Media 14 días]]/E475</f>
        <v>0.98392447052819598</v>
      </c>
    </row>
    <row r="477" spans="1:11" x14ac:dyDescent="0.25">
      <c r="A477" s="1">
        <v>44361</v>
      </c>
      <c r="B477" s="2">
        <v>480</v>
      </c>
      <c r="C477" s="2">
        <f>AVERAGE(B471:Tabla2[[#This Row],[Positivos]])</f>
        <v>444</v>
      </c>
      <c r="D477" s="2">
        <f>Tabla2[[#This Row],[media 7 dias]]-C476</f>
        <v>-20.142857142857167</v>
      </c>
      <c r="E477" s="2">
        <f>AVERAGE(B464:Tabla2[[#This Row],[Positivos]])</f>
        <v>522.07142857142856</v>
      </c>
      <c r="F477" s="2">
        <f>Tabla2[[#This Row],[Media 14 días]]-E476</f>
        <v>-28.785714285714334</v>
      </c>
      <c r="G477" s="3">
        <f>AVERAGE(Tabla2[Positivos])</f>
        <v>1596.6749521988527</v>
      </c>
      <c r="H477" s="3" t="e">
        <f t="array" aca="1" ref="H477" ca="1">IF(Tabla2[[#This Row],[Fecha]]&lt;m_FechaObjetivo,NA(),m_UltimoDato14Dias)</f>
        <v>#N/A</v>
      </c>
      <c r="I477" t="str">
        <f>TEXT(Tabla2[[#This Row],[Fecha]],"DDDD")</f>
        <v>lunes</v>
      </c>
      <c r="J477" s="2">
        <f>SUM(Tabla2[[#Headers],[Positivos]]:Tabla2[[#This Row],[Positivos]])</f>
        <v>739399</v>
      </c>
      <c r="K477" s="4">
        <f>Tabla2[[#This Row],[Media 14 días]]/E476</f>
        <v>0.94774377593360992</v>
      </c>
    </row>
    <row r="478" spans="1:11" x14ac:dyDescent="0.25">
      <c r="A478" s="1">
        <v>44362</v>
      </c>
      <c r="B478" s="2">
        <v>564</v>
      </c>
      <c r="C478" s="2">
        <f>AVERAGE(B472:Tabla2[[#This Row],[Positivos]])</f>
        <v>429</v>
      </c>
      <c r="D478" s="2">
        <f>Tabla2[[#This Row],[media 7 dias]]-C477</f>
        <v>-15</v>
      </c>
      <c r="E478" s="2">
        <f>AVERAGE(B465:Tabla2[[#This Row],[Positivos]])</f>
        <v>499.5</v>
      </c>
      <c r="F478" s="2">
        <f>Tabla2[[#This Row],[Media 14 días]]-E477</f>
        <v>-22.571428571428555</v>
      </c>
      <c r="G478" s="3">
        <f>AVERAGE(Tabla2[Positivos])</f>
        <v>1596.6749521988527</v>
      </c>
      <c r="H478" s="3" t="e">
        <f t="array" aca="1" ref="H478" ca="1">IF(Tabla2[[#This Row],[Fecha]]&lt;m_FechaObjetivo,NA(),m_UltimoDato14Dias)</f>
        <v>#N/A</v>
      </c>
      <c r="I478" t="str">
        <f>TEXT(Tabla2[[#This Row],[Fecha]],"DDDD")</f>
        <v>martes</v>
      </c>
      <c r="J478" s="2">
        <f>SUM(Tabla2[[#Headers],[Positivos]]:Tabla2[[#This Row],[Positivos]])</f>
        <v>739963</v>
      </c>
      <c r="K478" s="4">
        <f>Tabla2[[#This Row],[Media 14 días]]/E477</f>
        <v>0.95676563141332605</v>
      </c>
    </row>
    <row r="479" spans="1:11" x14ac:dyDescent="0.25">
      <c r="A479" s="1">
        <v>44363</v>
      </c>
      <c r="B479" s="2">
        <v>455</v>
      </c>
      <c r="C479" s="2">
        <f>AVERAGE(B473:Tabla2[[#This Row],[Positivos]])</f>
        <v>409.28571428571428</v>
      </c>
      <c r="D479" s="2">
        <f>Tabla2[[#This Row],[media 7 dias]]-C478</f>
        <v>-19.714285714285722</v>
      </c>
      <c r="E479" s="2">
        <f>AVERAGE(B466:Tabla2[[#This Row],[Positivos]])</f>
        <v>471.64285714285717</v>
      </c>
      <c r="F479" s="2">
        <f>Tabla2[[#This Row],[Media 14 días]]-E478</f>
        <v>-27.857142857142833</v>
      </c>
      <c r="G479" s="3">
        <f>AVERAGE(Tabla2[Positivos])</f>
        <v>1596.6749521988527</v>
      </c>
      <c r="H479" s="3" t="e">
        <f t="array" aca="1" ref="H479" ca="1">IF(Tabla2[[#This Row],[Fecha]]&lt;m_FechaObjetivo,NA(),m_UltimoDato14Dias)</f>
        <v>#N/A</v>
      </c>
      <c r="I479" t="str">
        <f>TEXT(Tabla2[[#This Row],[Fecha]],"DDDD")</f>
        <v>miércoles</v>
      </c>
      <c r="J479" s="2">
        <f>SUM(Tabla2[[#Headers],[Positivos]]:Tabla2[[#This Row],[Positivos]])</f>
        <v>740418</v>
      </c>
      <c r="K479" s="4">
        <f>Tabla2[[#This Row],[Media 14 días]]/E478</f>
        <v>0.94422994422994433</v>
      </c>
    </row>
    <row r="480" spans="1:11" x14ac:dyDescent="0.25">
      <c r="A480" s="1">
        <v>44364</v>
      </c>
      <c r="B480" s="2">
        <v>392</v>
      </c>
      <c r="C480" s="2">
        <f>AVERAGE(B474:Tabla2[[#This Row],[Positivos]])</f>
        <v>397.42857142857144</v>
      </c>
      <c r="D480" s="2">
        <f>Tabla2[[#This Row],[media 7 dias]]-C479</f>
        <v>-11.857142857142833</v>
      </c>
      <c r="E480" s="2">
        <f>AVERAGE(B467:Tabla2[[#This Row],[Positivos]])</f>
        <v>446.64285714285717</v>
      </c>
      <c r="F480" s="2">
        <f>Tabla2[[#This Row],[Media 14 días]]-E479</f>
        <v>-25</v>
      </c>
      <c r="G480" s="3">
        <f>AVERAGE(Tabla2[Positivos])</f>
        <v>1596.6749521988527</v>
      </c>
      <c r="H480" s="3" t="e">
        <f t="array" aca="1" ref="H480" ca="1">IF(Tabla2[[#This Row],[Fecha]]&lt;m_FechaObjetivo,NA(),m_UltimoDato14Dias)</f>
        <v>#N/A</v>
      </c>
      <c r="I480" t="str">
        <f>TEXT(Tabla2[[#This Row],[Fecha]],"DDDD")</f>
        <v>jueves</v>
      </c>
      <c r="J480" s="2">
        <f>SUM(Tabla2[[#Headers],[Positivos]]:Tabla2[[#This Row],[Positivos]])</f>
        <v>740810</v>
      </c>
      <c r="K480" s="4">
        <f>Tabla2[[#This Row],[Media 14 días]]/E479</f>
        <v>0.94699379070119638</v>
      </c>
    </row>
    <row r="481" spans="1:11" x14ac:dyDescent="0.25">
      <c r="A481" s="1">
        <v>44365</v>
      </c>
      <c r="B481" s="2">
        <v>459</v>
      </c>
      <c r="C481" s="2">
        <f>AVERAGE(B475:Tabla2[[#This Row],[Positivos]])</f>
        <v>376.42857142857144</v>
      </c>
      <c r="D481" s="2">
        <f>Tabla2[[#This Row],[media 7 dias]]-C480</f>
        <v>-21</v>
      </c>
      <c r="E481" s="2">
        <f>AVERAGE(B468:Tabla2[[#This Row],[Positivos]])</f>
        <v>427.64285714285717</v>
      </c>
      <c r="F481" s="2">
        <f>Tabla2[[#This Row],[Media 14 días]]-E480</f>
        <v>-19</v>
      </c>
      <c r="G481" s="3">
        <f>AVERAGE(Tabla2[Positivos])</f>
        <v>1596.6749521988527</v>
      </c>
      <c r="H481" s="3" t="e">
        <f t="array" aca="1" ref="H481" ca="1">IF(Tabla2[[#This Row],[Fecha]]&lt;m_FechaObjetivo,NA(),m_UltimoDato14Dias)</f>
        <v>#N/A</v>
      </c>
      <c r="I481" t="str">
        <f>TEXT(Tabla2[[#This Row],[Fecha]],"DDDD")</f>
        <v>viernes</v>
      </c>
      <c r="J481" s="2">
        <f>SUM(Tabla2[[#Headers],[Positivos]]:Tabla2[[#This Row],[Positivos]])</f>
        <v>741269</v>
      </c>
      <c r="K481" s="4">
        <f>Tabla2[[#This Row],[Media 14 días]]/E480</f>
        <v>0.95746041899888057</v>
      </c>
    </row>
    <row r="482" spans="1:11" x14ac:dyDescent="0.25">
      <c r="A482" s="1">
        <v>44366</v>
      </c>
      <c r="B482" s="2">
        <v>162</v>
      </c>
      <c r="C482" s="2">
        <f>AVERAGE(B476:Tabla2[[#This Row],[Positivos]])</f>
        <v>376.28571428571428</v>
      </c>
      <c r="D482" s="2">
        <f>Tabla2[[#This Row],[media 7 dias]]-C481</f>
        <v>-0.14285714285716722</v>
      </c>
      <c r="E482" s="2">
        <f>AVERAGE(B469:Tabla2[[#This Row],[Positivos]])</f>
        <v>420.85714285714283</v>
      </c>
      <c r="F482" s="2">
        <f>Tabla2[[#This Row],[Media 14 días]]-E481</f>
        <v>-6.7857142857143344</v>
      </c>
      <c r="G482" s="3">
        <f>AVERAGE(Tabla2[Positivos])</f>
        <v>1596.6749521988527</v>
      </c>
      <c r="H482" s="3" t="e">
        <f t="array" aca="1" ref="H482" ca="1">IF(Tabla2[[#This Row],[Fecha]]&lt;m_FechaObjetivo,NA(),m_UltimoDato14Dias)</f>
        <v>#N/A</v>
      </c>
      <c r="I482" t="str">
        <f>TEXT(Tabla2[[#This Row],[Fecha]],"DDDD")</f>
        <v>sábado</v>
      </c>
      <c r="J482" s="2">
        <f>SUM(Tabla2[[#Headers],[Positivos]]:Tabla2[[#This Row],[Positivos]])</f>
        <v>741431</v>
      </c>
      <c r="K482" s="4">
        <f>Tabla2[[#This Row],[Media 14 días]]/E481</f>
        <v>0.98413228662101204</v>
      </c>
    </row>
    <row r="483" spans="1:11" x14ac:dyDescent="0.25">
      <c r="A483" s="1">
        <v>44367</v>
      </c>
      <c r="B483" s="2">
        <v>168</v>
      </c>
      <c r="C483" s="2">
        <f>AVERAGE(B477:Tabla2[[#This Row],[Positivos]])</f>
        <v>382.85714285714283</v>
      </c>
      <c r="D483" s="2">
        <f>Tabla2[[#This Row],[media 7 dias]]-C482</f>
        <v>6.5714285714285552</v>
      </c>
      <c r="E483" s="2">
        <f>AVERAGE(B470:Tabla2[[#This Row],[Positivos]])</f>
        <v>423.5</v>
      </c>
      <c r="F483" s="2">
        <f>Tabla2[[#This Row],[Media 14 días]]-E482</f>
        <v>2.6428571428571672</v>
      </c>
      <c r="G483" s="3">
        <f>AVERAGE(Tabla2[Positivos])</f>
        <v>1596.6749521988527</v>
      </c>
      <c r="H483" s="3" t="e">
        <f t="array" aca="1" ref="H483" ca="1">IF(Tabla2[[#This Row],[Fecha]]&lt;m_FechaObjetivo,NA(),m_UltimoDato14Dias)</f>
        <v>#N/A</v>
      </c>
      <c r="I483" t="str">
        <f>TEXT(Tabla2[[#This Row],[Fecha]],"DDDD")</f>
        <v>domingo</v>
      </c>
      <c r="J483" s="2">
        <f>SUM(Tabla2[[#Headers],[Positivos]]:Tabla2[[#This Row],[Positivos]])</f>
        <v>741599</v>
      </c>
      <c r="K483" s="4">
        <f>Tabla2[[#This Row],[Media 14 días]]/E482</f>
        <v>1.0062797012898848</v>
      </c>
    </row>
    <row r="484" spans="1:11" x14ac:dyDescent="0.25">
      <c r="A484" s="1">
        <v>44368</v>
      </c>
      <c r="B484" s="2">
        <v>489</v>
      </c>
      <c r="C484" s="2">
        <f>AVERAGE(B478:Tabla2[[#This Row],[Positivos]])</f>
        <v>384.14285714285717</v>
      </c>
      <c r="D484" s="2">
        <f>Tabla2[[#This Row],[media 7 dias]]-C483</f>
        <v>1.2857142857143344</v>
      </c>
      <c r="E484" s="2">
        <f>AVERAGE(B471:Tabla2[[#This Row],[Positivos]])</f>
        <v>414.07142857142856</v>
      </c>
      <c r="F484" s="2">
        <f>Tabla2[[#This Row],[Media 14 días]]-E483</f>
        <v>-9.4285714285714448</v>
      </c>
      <c r="G484" s="3">
        <f>AVERAGE(Tabla2[Positivos])</f>
        <v>1596.6749521988527</v>
      </c>
      <c r="H484" s="3" t="e">
        <f t="array" aca="1" ref="H484" ca="1">IF(Tabla2[[#This Row],[Fecha]]&lt;m_FechaObjetivo,NA(),m_UltimoDato14Dias)</f>
        <v>#N/A</v>
      </c>
      <c r="I484" t="str">
        <f>TEXT(Tabla2[[#This Row],[Fecha]],"DDDD")</f>
        <v>lunes</v>
      </c>
      <c r="J484" s="2">
        <f>SUM(Tabla2[[#Headers],[Positivos]]:Tabla2[[#This Row],[Positivos]])</f>
        <v>742088</v>
      </c>
      <c r="K484" s="4">
        <f>Tabla2[[#This Row],[Media 14 días]]/E483</f>
        <v>0.97773654916512054</v>
      </c>
    </row>
    <row r="485" spans="1:11" x14ac:dyDescent="0.25">
      <c r="A485" s="1">
        <v>44369</v>
      </c>
      <c r="B485" s="2">
        <v>521</v>
      </c>
      <c r="C485" s="2">
        <f>AVERAGE(B479:Tabla2[[#This Row],[Positivos]])</f>
        <v>378</v>
      </c>
      <c r="D485" s="2">
        <f>Tabla2[[#This Row],[media 7 dias]]-C484</f>
        <v>-6.1428571428571672</v>
      </c>
      <c r="E485" s="2">
        <f>AVERAGE(B472:Tabla2[[#This Row],[Positivos]])</f>
        <v>403.5</v>
      </c>
      <c r="F485" s="2">
        <f>Tabla2[[#This Row],[Media 14 días]]-E484</f>
        <v>-10.571428571428555</v>
      </c>
      <c r="G485" s="3">
        <f>AVERAGE(Tabla2[Positivos])</f>
        <v>1596.6749521988527</v>
      </c>
      <c r="H485" s="3" t="e">
        <f t="array" aca="1" ref="H485" ca="1">IF(Tabla2[[#This Row],[Fecha]]&lt;m_FechaObjetivo,NA(),m_UltimoDato14Dias)</f>
        <v>#N/A</v>
      </c>
      <c r="I485" t="str">
        <f>TEXT(Tabla2[[#This Row],[Fecha]],"DDDD")</f>
        <v>martes</v>
      </c>
      <c r="J485" s="2">
        <f>SUM(Tabla2[[#Headers],[Positivos]]:Tabla2[[#This Row],[Positivos]])</f>
        <v>742609</v>
      </c>
      <c r="K485" s="4">
        <f>Tabla2[[#This Row],[Media 14 días]]/E484</f>
        <v>0.97446955321718132</v>
      </c>
    </row>
    <row r="486" spans="1:11" x14ac:dyDescent="0.25">
      <c r="A486" s="1">
        <v>44370</v>
      </c>
      <c r="B486" s="2">
        <v>549</v>
      </c>
      <c r="C486" s="2">
        <f>AVERAGE(B480:Tabla2[[#This Row],[Positivos]])</f>
        <v>391.42857142857144</v>
      </c>
      <c r="D486" s="2">
        <f>Tabla2[[#This Row],[media 7 dias]]-C485</f>
        <v>13.428571428571445</v>
      </c>
      <c r="E486" s="2">
        <f>AVERAGE(B473:Tabla2[[#This Row],[Positivos]])</f>
        <v>400.35714285714283</v>
      </c>
      <c r="F486" s="2">
        <f>Tabla2[[#This Row],[Media 14 días]]-E485</f>
        <v>-3.1428571428571672</v>
      </c>
      <c r="G486" s="3">
        <f>AVERAGE(Tabla2[Positivos])</f>
        <v>1596.6749521988527</v>
      </c>
      <c r="H486" s="3" t="e">
        <f t="array" aca="1" ref="H486" ca="1">IF(Tabla2[[#This Row],[Fecha]]&lt;m_FechaObjetivo,NA(),m_UltimoDato14Dias)</f>
        <v>#N/A</v>
      </c>
      <c r="I486" t="str">
        <f>TEXT(Tabla2[[#This Row],[Fecha]],"DDDD")</f>
        <v>miércoles</v>
      </c>
      <c r="J486" s="2">
        <f>SUM(Tabla2[[#Headers],[Positivos]]:Tabla2[[#This Row],[Positivos]])</f>
        <v>743158</v>
      </c>
      <c r="K486" s="4">
        <f>Tabla2[[#This Row],[Media 14 días]]/E485</f>
        <v>0.99221101079837137</v>
      </c>
    </row>
    <row r="487" spans="1:11" x14ac:dyDescent="0.25">
      <c r="A487" s="1">
        <v>44371</v>
      </c>
      <c r="B487" s="2">
        <v>532</v>
      </c>
      <c r="C487" s="2">
        <f>AVERAGE(B481:Tabla2[[#This Row],[Positivos]])</f>
        <v>411.42857142857144</v>
      </c>
      <c r="D487" s="2">
        <f>Tabla2[[#This Row],[media 7 dias]]-C486</f>
        <v>20</v>
      </c>
      <c r="E487" s="2">
        <f>AVERAGE(B474:Tabla2[[#This Row],[Positivos]])</f>
        <v>404.42857142857144</v>
      </c>
      <c r="F487" s="2">
        <f>Tabla2[[#This Row],[Media 14 días]]-E486</f>
        <v>4.071428571428612</v>
      </c>
      <c r="G487" s="3">
        <f>AVERAGE(Tabla2[Positivos])</f>
        <v>1596.6749521988527</v>
      </c>
      <c r="H487" s="3" t="e">
        <f t="array" aca="1" ref="H487" ca="1">IF(Tabla2[[#This Row],[Fecha]]&lt;m_FechaObjetivo,NA(),m_UltimoDato14Dias)</f>
        <v>#N/A</v>
      </c>
      <c r="I487" t="str">
        <f>TEXT(Tabla2[[#This Row],[Fecha]],"DDDD")</f>
        <v>jueves</v>
      </c>
      <c r="J487" s="2">
        <f>SUM(Tabla2[[#Headers],[Positivos]]:Tabla2[[#This Row],[Positivos]])</f>
        <v>743690</v>
      </c>
      <c r="K487" s="4">
        <f>Tabla2[[#This Row],[Media 14 días]]/E486</f>
        <v>1.0101694915254238</v>
      </c>
    </row>
    <row r="488" spans="1:11" x14ac:dyDescent="0.25">
      <c r="A488" s="1">
        <v>44372</v>
      </c>
      <c r="B488" s="2">
        <v>648</v>
      </c>
      <c r="C488" s="2">
        <f>AVERAGE(B482:Tabla2[[#This Row],[Positivos]])</f>
        <v>438.42857142857144</v>
      </c>
      <c r="D488" s="2">
        <f>Tabla2[[#This Row],[media 7 dias]]-C487</f>
        <v>27</v>
      </c>
      <c r="E488" s="2">
        <f>AVERAGE(B475:Tabla2[[#This Row],[Positivos]])</f>
        <v>407.42857142857144</v>
      </c>
      <c r="F488" s="2">
        <f>Tabla2[[#This Row],[Media 14 días]]-E487</f>
        <v>3</v>
      </c>
      <c r="G488" s="3">
        <f>AVERAGE(Tabla2[Positivos])</f>
        <v>1596.6749521988527</v>
      </c>
      <c r="H488" s="3" t="e">
        <f t="array" aca="1" ref="H488" ca="1">IF(Tabla2[[#This Row],[Fecha]]&lt;m_FechaObjetivo,NA(),m_UltimoDato14Dias)</f>
        <v>#N/A</v>
      </c>
      <c r="I488" t="str">
        <f>TEXT(Tabla2[[#This Row],[Fecha]],"DDDD")</f>
        <v>viernes</v>
      </c>
      <c r="J488" s="2">
        <f>SUM(Tabla2[[#Headers],[Positivos]]:Tabla2[[#This Row],[Positivos]])</f>
        <v>744338</v>
      </c>
      <c r="K488" s="4">
        <f>Tabla2[[#This Row],[Media 14 días]]/E487</f>
        <v>1.0074178735429178</v>
      </c>
    </row>
    <row r="489" spans="1:11" x14ac:dyDescent="0.25">
      <c r="A489" s="1">
        <v>44373</v>
      </c>
      <c r="B489" s="2">
        <v>212</v>
      </c>
      <c r="C489" s="2">
        <f>AVERAGE(B483:Tabla2[[#This Row],[Positivos]])</f>
        <v>445.57142857142856</v>
      </c>
      <c r="D489" s="2">
        <f>Tabla2[[#This Row],[media 7 dias]]-C488</f>
        <v>7.1428571428571104</v>
      </c>
      <c r="E489" s="2">
        <f>AVERAGE(B476:Tabla2[[#This Row],[Positivos]])</f>
        <v>410.92857142857144</v>
      </c>
      <c r="F489" s="2">
        <f>Tabla2[[#This Row],[Media 14 días]]-E488</f>
        <v>3.5</v>
      </c>
      <c r="G489" s="3">
        <f>AVERAGE(Tabla2[Positivos])</f>
        <v>1596.6749521988527</v>
      </c>
      <c r="H489" s="3" t="e">
        <f t="array" aca="1" ref="H489" ca="1">IF(Tabla2[[#This Row],[Fecha]]&lt;m_FechaObjetivo,NA(),m_UltimoDato14Dias)</f>
        <v>#N/A</v>
      </c>
      <c r="I489" t="str">
        <f>TEXT(Tabla2[[#This Row],[Fecha]],"DDDD")</f>
        <v>sábado</v>
      </c>
      <c r="J489" s="2">
        <f>SUM(Tabla2[[#Headers],[Positivos]]:Tabla2[[#This Row],[Positivos]])</f>
        <v>744550</v>
      </c>
      <c r="K489" s="4">
        <f>Tabla2[[#This Row],[Media 14 días]]/E488</f>
        <v>1.0085904628330995</v>
      </c>
    </row>
    <row r="490" spans="1:11" x14ac:dyDescent="0.25">
      <c r="A490" s="1">
        <v>44374</v>
      </c>
      <c r="B490" s="2">
        <v>173</v>
      </c>
      <c r="C490" s="2">
        <f>AVERAGE(B484:Tabla2[[#This Row],[Positivos]])</f>
        <v>446.28571428571428</v>
      </c>
      <c r="D490" s="2">
        <f>Tabla2[[#This Row],[media 7 dias]]-C489</f>
        <v>0.71428571428572241</v>
      </c>
      <c r="E490" s="2">
        <f>AVERAGE(B477:Tabla2[[#This Row],[Positivos]])</f>
        <v>414.57142857142856</v>
      </c>
      <c r="F490" s="2">
        <f>Tabla2[[#This Row],[Media 14 días]]-E489</f>
        <v>3.6428571428571104</v>
      </c>
      <c r="G490" s="3">
        <f>AVERAGE(Tabla2[Positivos])</f>
        <v>1596.6749521988527</v>
      </c>
      <c r="H490" s="3" t="e">
        <f t="array" aca="1" ref="H490" ca="1">IF(Tabla2[[#This Row],[Fecha]]&lt;m_FechaObjetivo,NA(),m_UltimoDato14Dias)</f>
        <v>#N/A</v>
      </c>
      <c r="I490" t="str">
        <f>TEXT(Tabla2[[#This Row],[Fecha]],"DDDD")</f>
        <v>domingo</v>
      </c>
      <c r="J490" s="2">
        <f>SUM(Tabla2[[#Headers],[Positivos]]:Tabla2[[#This Row],[Positivos]])</f>
        <v>744723</v>
      </c>
      <c r="K490" s="4">
        <f>Tabla2[[#This Row],[Media 14 días]]/E489</f>
        <v>1.0088649400312879</v>
      </c>
    </row>
    <row r="491" spans="1:11" x14ac:dyDescent="0.25">
      <c r="A491" s="1">
        <v>44375</v>
      </c>
      <c r="B491" s="2">
        <v>648</v>
      </c>
      <c r="C491" s="2">
        <f>AVERAGE(B485:Tabla2[[#This Row],[Positivos]])</f>
        <v>469</v>
      </c>
      <c r="D491" s="2">
        <f>Tabla2[[#This Row],[media 7 dias]]-C490</f>
        <v>22.714285714285722</v>
      </c>
      <c r="E491" s="2">
        <f>AVERAGE(B478:Tabla2[[#This Row],[Positivos]])</f>
        <v>426.57142857142856</v>
      </c>
      <c r="F491" s="2">
        <f>Tabla2[[#This Row],[Media 14 días]]-E490</f>
        <v>12</v>
      </c>
      <c r="G491" s="3">
        <f>AVERAGE(Tabla2[Positivos])</f>
        <v>1596.6749521988527</v>
      </c>
      <c r="H491" s="3" t="e">
        <f t="array" aca="1" ref="H491" ca="1">IF(Tabla2[[#This Row],[Fecha]]&lt;m_FechaObjetivo,NA(),m_UltimoDato14Dias)</f>
        <v>#N/A</v>
      </c>
      <c r="I491" t="str">
        <f>TEXT(Tabla2[[#This Row],[Fecha]],"DDDD")</f>
        <v>lunes</v>
      </c>
      <c r="J491" s="2">
        <f>SUM(Tabla2[[#Headers],[Positivos]]:Tabla2[[#This Row],[Positivos]])</f>
        <v>745371</v>
      </c>
      <c r="K491" s="4">
        <f>Tabla2[[#This Row],[Media 14 días]]/E490</f>
        <v>1.0289455547898001</v>
      </c>
    </row>
    <row r="492" spans="1:11" x14ac:dyDescent="0.25">
      <c r="A492" s="1">
        <v>44376</v>
      </c>
      <c r="B492" s="2">
        <v>839</v>
      </c>
      <c r="C492" s="2">
        <f>AVERAGE(B486:Tabla2[[#This Row],[Positivos]])</f>
        <v>514.42857142857144</v>
      </c>
      <c r="D492" s="2">
        <f>Tabla2[[#This Row],[media 7 dias]]-C491</f>
        <v>45.428571428571445</v>
      </c>
      <c r="E492" s="2">
        <f>AVERAGE(B479:Tabla2[[#This Row],[Positivos]])</f>
        <v>446.21428571428572</v>
      </c>
      <c r="F492" s="2">
        <f>Tabla2[[#This Row],[Media 14 días]]-E491</f>
        <v>19.642857142857167</v>
      </c>
      <c r="G492" s="3">
        <f>AVERAGE(Tabla2[Positivos])</f>
        <v>1596.6749521988527</v>
      </c>
      <c r="H492" s="3" t="e">
        <f t="array" aca="1" ref="H492" ca="1">IF(Tabla2[[#This Row],[Fecha]]&lt;m_FechaObjetivo,NA(),m_UltimoDato14Dias)</f>
        <v>#N/A</v>
      </c>
      <c r="I492" t="str">
        <f>TEXT(Tabla2[[#This Row],[Fecha]],"DDDD")</f>
        <v>martes</v>
      </c>
      <c r="J492" s="2">
        <f>SUM(Tabla2[[#Headers],[Positivos]]:Tabla2[[#This Row],[Positivos]])</f>
        <v>746210</v>
      </c>
      <c r="K492" s="4">
        <f>Tabla2[[#This Row],[Media 14 días]]/E491</f>
        <v>1.0460482250502345</v>
      </c>
    </row>
    <row r="493" spans="1:11" x14ac:dyDescent="0.25">
      <c r="A493" s="1">
        <v>44377</v>
      </c>
      <c r="B493" s="2">
        <v>876</v>
      </c>
      <c r="C493" s="2">
        <f>AVERAGE(B487:Tabla2[[#This Row],[Positivos]])</f>
        <v>561.14285714285711</v>
      </c>
      <c r="D493" s="2">
        <f>Tabla2[[#This Row],[media 7 dias]]-C492</f>
        <v>46.714285714285666</v>
      </c>
      <c r="E493" s="2">
        <f>AVERAGE(B480:Tabla2[[#This Row],[Positivos]])</f>
        <v>476.28571428571428</v>
      </c>
      <c r="F493" s="2">
        <f>Tabla2[[#This Row],[Media 14 días]]-E492</f>
        <v>30.071428571428555</v>
      </c>
      <c r="G493" s="3">
        <f>AVERAGE(Tabla2[Positivos])</f>
        <v>1596.6749521988527</v>
      </c>
      <c r="H493" s="3" t="e">
        <f t="array" aca="1" ref="H493" ca="1">IF(Tabla2[[#This Row],[Fecha]]&lt;m_FechaObjetivo,NA(),m_UltimoDato14Dias)</f>
        <v>#N/A</v>
      </c>
      <c r="I493" t="str">
        <f>TEXT(Tabla2[[#This Row],[Fecha]],"DDDD")</f>
        <v>miércoles</v>
      </c>
      <c r="J493" s="2">
        <f>SUM(Tabla2[[#Headers],[Positivos]]:Tabla2[[#This Row],[Positivos]])</f>
        <v>747086</v>
      </c>
      <c r="K493" s="4">
        <f>Tabla2[[#This Row],[Media 14 días]]/E492</f>
        <v>1.067392348327197</v>
      </c>
    </row>
    <row r="494" spans="1:11" x14ac:dyDescent="0.25">
      <c r="A494" s="1">
        <v>44378</v>
      </c>
      <c r="B494" s="2">
        <v>885</v>
      </c>
      <c r="C494" s="2">
        <f>AVERAGE(B488:Tabla2[[#This Row],[Positivos]])</f>
        <v>611.57142857142856</v>
      </c>
      <c r="D494" s="2">
        <f>Tabla2[[#This Row],[media 7 dias]]-C493</f>
        <v>50.428571428571445</v>
      </c>
      <c r="E494" s="2">
        <f>AVERAGE(B481:Tabla2[[#This Row],[Positivos]])</f>
        <v>511.5</v>
      </c>
      <c r="F494" s="2">
        <f>Tabla2[[#This Row],[Media 14 días]]-E493</f>
        <v>35.214285714285722</v>
      </c>
      <c r="G494" s="3">
        <f>AVERAGE(Tabla2[Positivos])</f>
        <v>1596.6749521988527</v>
      </c>
      <c r="H494" s="3" t="e">
        <f t="array" aca="1" ref="H494" ca="1">IF(Tabla2[[#This Row],[Fecha]]&lt;m_FechaObjetivo,NA(),m_UltimoDato14Dias)</f>
        <v>#N/A</v>
      </c>
      <c r="I494" t="str">
        <f>TEXT(Tabla2[[#This Row],[Fecha]],"DDDD")</f>
        <v>jueves</v>
      </c>
      <c r="J494" s="2">
        <f>SUM(Tabla2[[#Headers],[Positivos]]:Tabla2[[#This Row],[Positivos]])</f>
        <v>747971</v>
      </c>
      <c r="K494" s="4">
        <f>Tabla2[[#This Row],[Media 14 días]]/E493</f>
        <v>1.0739352129574085</v>
      </c>
    </row>
    <row r="495" spans="1:11" x14ac:dyDescent="0.25">
      <c r="A495" s="1">
        <v>44379</v>
      </c>
      <c r="B495" s="2">
        <v>1056</v>
      </c>
      <c r="C495" s="2">
        <f>AVERAGE(B489:Tabla2[[#This Row],[Positivos]])</f>
        <v>669.85714285714289</v>
      </c>
      <c r="D495" s="2">
        <f>Tabla2[[#This Row],[media 7 dias]]-C494</f>
        <v>58.285714285714334</v>
      </c>
      <c r="E495" s="2">
        <f>AVERAGE(B482:Tabla2[[#This Row],[Positivos]])</f>
        <v>554.14285714285711</v>
      </c>
      <c r="F495" s="2">
        <f>Tabla2[[#This Row],[Media 14 días]]-E494</f>
        <v>42.64285714285711</v>
      </c>
      <c r="G495" s="3">
        <f>AVERAGE(Tabla2[Positivos])</f>
        <v>1596.6749521988527</v>
      </c>
      <c r="H495" s="3" t="e">
        <f t="array" aca="1" ref="H495" ca="1">IF(Tabla2[[#This Row],[Fecha]]&lt;m_FechaObjetivo,NA(),m_UltimoDato14Dias)</f>
        <v>#N/A</v>
      </c>
      <c r="I495" t="str">
        <f>TEXT(Tabla2[[#This Row],[Fecha]],"DDDD")</f>
        <v>viernes</v>
      </c>
      <c r="J495" s="2">
        <f>SUM(Tabla2[[#Headers],[Positivos]]:Tabla2[[#This Row],[Positivos]])</f>
        <v>749027</v>
      </c>
      <c r="K495" s="4">
        <f>Tabla2[[#This Row],[Media 14 días]]/E494</f>
        <v>1.0833682446585671</v>
      </c>
    </row>
    <row r="496" spans="1:11" x14ac:dyDescent="0.25">
      <c r="A496" s="1">
        <v>44380</v>
      </c>
      <c r="B496" s="2">
        <v>434</v>
      </c>
      <c r="C496" s="2">
        <f>AVERAGE(B490:Tabla2[[#This Row],[Positivos]])</f>
        <v>701.57142857142856</v>
      </c>
      <c r="D496" s="2">
        <f>Tabla2[[#This Row],[media 7 dias]]-C495</f>
        <v>31.714285714285666</v>
      </c>
      <c r="E496" s="2">
        <f>AVERAGE(B483:Tabla2[[#This Row],[Positivos]])</f>
        <v>573.57142857142856</v>
      </c>
      <c r="F496" s="2">
        <f>Tabla2[[#This Row],[Media 14 días]]-E495</f>
        <v>19.428571428571445</v>
      </c>
      <c r="G496" s="3">
        <f>AVERAGE(Tabla2[Positivos])</f>
        <v>1596.6749521988527</v>
      </c>
      <c r="H496" s="3" t="e">
        <f t="array" aca="1" ref="H496" ca="1">IF(Tabla2[[#This Row],[Fecha]]&lt;m_FechaObjetivo,NA(),m_UltimoDato14Dias)</f>
        <v>#N/A</v>
      </c>
      <c r="I496" t="str">
        <f>TEXT(Tabla2[[#This Row],[Fecha]],"DDDD")</f>
        <v>sábado</v>
      </c>
      <c r="J496" s="2">
        <f>SUM(Tabla2[[#Headers],[Positivos]]:Tabla2[[#This Row],[Positivos]])</f>
        <v>749461</v>
      </c>
      <c r="K496" s="4">
        <f>Tabla2[[#This Row],[Media 14 días]]/E495</f>
        <v>1.0350605826243877</v>
      </c>
    </row>
    <row r="497" spans="1:11" x14ac:dyDescent="0.25">
      <c r="A497" s="1">
        <v>44381</v>
      </c>
      <c r="B497" s="2">
        <v>385</v>
      </c>
      <c r="C497" s="2">
        <f>AVERAGE(B491:Tabla2[[#This Row],[Positivos]])</f>
        <v>731.85714285714289</v>
      </c>
      <c r="D497" s="2">
        <f>Tabla2[[#This Row],[media 7 dias]]-C496</f>
        <v>30.285714285714334</v>
      </c>
      <c r="E497" s="2">
        <f>AVERAGE(B484:Tabla2[[#This Row],[Positivos]])</f>
        <v>589.07142857142856</v>
      </c>
      <c r="F497" s="2">
        <f>Tabla2[[#This Row],[Media 14 días]]-E496</f>
        <v>15.5</v>
      </c>
      <c r="G497" s="3">
        <f>AVERAGE(Tabla2[Positivos])</f>
        <v>1596.6749521988527</v>
      </c>
      <c r="H497" s="3" t="e">
        <f t="array" aca="1" ref="H497" ca="1">IF(Tabla2[[#This Row],[Fecha]]&lt;m_FechaObjetivo,NA(),m_UltimoDato14Dias)</f>
        <v>#N/A</v>
      </c>
      <c r="I497" t="str">
        <f>TEXT(Tabla2[[#This Row],[Fecha]],"DDDD")</f>
        <v>domingo</v>
      </c>
      <c r="J497" s="2">
        <f>SUM(Tabla2[[#Headers],[Positivos]]:Tabla2[[#This Row],[Positivos]])</f>
        <v>749846</v>
      </c>
      <c r="K497" s="4">
        <f>Tabla2[[#This Row],[Media 14 días]]/E496</f>
        <v>1.0270236612702366</v>
      </c>
    </row>
    <row r="498" spans="1:11" x14ac:dyDescent="0.25">
      <c r="A498" s="1">
        <v>44382</v>
      </c>
      <c r="B498" s="2">
        <v>1208</v>
      </c>
      <c r="C498" s="2">
        <f>AVERAGE(B492:Tabla2[[#This Row],[Positivos]])</f>
        <v>811.85714285714289</v>
      </c>
      <c r="D498" s="2">
        <f>Tabla2[[#This Row],[media 7 dias]]-C497</f>
        <v>80</v>
      </c>
      <c r="E498" s="2">
        <f>AVERAGE(B485:Tabla2[[#This Row],[Positivos]])</f>
        <v>640.42857142857144</v>
      </c>
      <c r="F498" s="2">
        <f>Tabla2[[#This Row],[Media 14 días]]-E497</f>
        <v>51.35714285714289</v>
      </c>
      <c r="G498" s="3">
        <f>AVERAGE(Tabla2[Positivos])</f>
        <v>1596.6749521988527</v>
      </c>
      <c r="H498" s="3" t="e">
        <f t="array" aca="1" ref="H498" ca="1">IF(Tabla2[[#This Row],[Fecha]]&lt;m_FechaObjetivo,NA(),m_UltimoDato14Dias)</f>
        <v>#N/A</v>
      </c>
      <c r="I498" t="str">
        <f>TEXT(Tabla2[[#This Row],[Fecha]],"DDDD")</f>
        <v>lunes</v>
      </c>
      <c r="J498" s="2">
        <f>SUM(Tabla2[[#Headers],[Positivos]]:Tabla2[[#This Row],[Positivos]])</f>
        <v>751054</v>
      </c>
      <c r="K498" s="4">
        <f>Tabla2[[#This Row],[Media 14 días]]/E497</f>
        <v>1.0871832181399297</v>
      </c>
    </row>
    <row r="499" spans="1:11" x14ac:dyDescent="0.25">
      <c r="A499" s="1">
        <v>44383</v>
      </c>
      <c r="B499" s="2">
        <v>1827</v>
      </c>
      <c r="C499" s="2">
        <f>AVERAGE(B493:Tabla2[[#This Row],[Positivos]])</f>
        <v>953</v>
      </c>
      <c r="D499" s="2">
        <f>Tabla2[[#This Row],[media 7 dias]]-C498</f>
        <v>141.14285714285711</v>
      </c>
      <c r="E499" s="2">
        <f>AVERAGE(B486:Tabla2[[#This Row],[Positivos]])</f>
        <v>733.71428571428567</v>
      </c>
      <c r="F499" s="2">
        <f>Tabla2[[#This Row],[Media 14 días]]-E498</f>
        <v>93.285714285714221</v>
      </c>
      <c r="G499" s="3">
        <f>AVERAGE(Tabla2[Positivos])</f>
        <v>1596.6749521988527</v>
      </c>
      <c r="H499" s="3" t="e">
        <f t="array" aca="1" ref="H499" ca="1">IF(Tabla2[[#This Row],[Fecha]]&lt;m_FechaObjetivo,NA(),m_UltimoDato14Dias)</f>
        <v>#N/A</v>
      </c>
      <c r="I499" t="str">
        <f>TEXT(Tabla2[[#This Row],[Fecha]],"DDDD")</f>
        <v>martes</v>
      </c>
      <c r="J499" s="2">
        <f>SUM(Tabla2[[#Headers],[Positivos]]:Tabla2[[#This Row],[Positivos]])</f>
        <v>752881</v>
      </c>
      <c r="K499" s="4">
        <f>Tabla2[[#This Row],[Media 14 días]]/E498</f>
        <v>1.1456613874637518</v>
      </c>
    </row>
    <row r="500" spans="1:11" x14ac:dyDescent="0.25">
      <c r="A500" s="1">
        <v>44384</v>
      </c>
      <c r="B500" s="2">
        <v>1915</v>
      </c>
      <c r="C500" s="2">
        <f>AVERAGE(B494:Tabla2[[#This Row],[Positivos]])</f>
        <v>1101.4285714285713</v>
      </c>
      <c r="D500" s="2">
        <f>Tabla2[[#This Row],[media 7 dias]]-C499</f>
        <v>148.42857142857133</v>
      </c>
      <c r="E500" s="2">
        <f>AVERAGE(B487:Tabla2[[#This Row],[Positivos]])</f>
        <v>831.28571428571433</v>
      </c>
      <c r="F500" s="2">
        <f>Tabla2[[#This Row],[Media 14 días]]-E499</f>
        <v>97.571428571428669</v>
      </c>
      <c r="G500" s="3">
        <f>AVERAGE(Tabla2[Positivos])</f>
        <v>1596.6749521988527</v>
      </c>
      <c r="H500" s="3" t="e">
        <f t="array" aca="1" ref="H500" ca="1">IF(Tabla2[[#This Row],[Fecha]]&lt;m_FechaObjetivo,NA(),m_UltimoDato14Dias)</f>
        <v>#N/A</v>
      </c>
      <c r="I500" t="str">
        <f>TEXT(Tabla2[[#This Row],[Fecha]],"DDDD")</f>
        <v>miércoles</v>
      </c>
      <c r="J500" s="2">
        <f>SUM(Tabla2[[#Headers],[Positivos]]:Tabla2[[#This Row],[Positivos]])</f>
        <v>754796</v>
      </c>
      <c r="K500" s="4">
        <f>Tabla2[[#This Row],[Media 14 días]]/E499</f>
        <v>1.1329828660436139</v>
      </c>
    </row>
    <row r="501" spans="1:11" x14ac:dyDescent="0.25">
      <c r="A501" s="1">
        <v>44385</v>
      </c>
      <c r="B501" s="2">
        <v>2175</v>
      </c>
      <c r="C501" s="2">
        <f>AVERAGE(B495:Tabla2[[#This Row],[Positivos]])</f>
        <v>1285.7142857142858</v>
      </c>
      <c r="D501" s="2">
        <f>Tabla2[[#This Row],[media 7 dias]]-C500</f>
        <v>184.28571428571445</v>
      </c>
      <c r="E501" s="2">
        <f>AVERAGE(B488:Tabla2[[#This Row],[Positivos]])</f>
        <v>948.64285714285711</v>
      </c>
      <c r="F501" s="2">
        <f>Tabla2[[#This Row],[Media 14 días]]-E500</f>
        <v>117.35714285714278</v>
      </c>
      <c r="G501" s="3">
        <f>AVERAGE(Tabla2[Positivos])</f>
        <v>1596.6749521988527</v>
      </c>
      <c r="H501" s="3" t="e">
        <f t="array" aca="1" ref="H501" ca="1">IF(Tabla2[[#This Row],[Fecha]]&lt;m_FechaObjetivo,NA(),m_UltimoDato14Dias)</f>
        <v>#N/A</v>
      </c>
      <c r="I501" t="str">
        <f>TEXT(Tabla2[[#This Row],[Fecha]],"DDDD")</f>
        <v>jueves</v>
      </c>
      <c r="J501" s="2">
        <f>SUM(Tabla2[[#Headers],[Positivos]]:Tabla2[[#This Row],[Positivos]])</f>
        <v>756971</v>
      </c>
      <c r="K501" s="4">
        <f>Tabla2[[#This Row],[Media 14 días]]/E500</f>
        <v>1.1411754597009793</v>
      </c>
    </row>
    <row r="502" spans="1:11" x14ac:dyDescent="0.25">
      <c r="A502" s="1">
        <v>44386</v>
      </c>
      <c r="B502" s="2">
        <v>2492</v>
      </c>
      <c r="C502" s="2">
        <f>AVERAGE(B496:Tabla2[[#This Row],[Positivos]])</f>
        <v>1490.8571428571429</v>
      </c>
      <c r="D502" s="2">
        <f>Tabla2[[#This Row],[media 7 dias]]-C501</f>
        <v>205.14285714285711</v>
      </c>
      <c r="E502" s="2">
        <f>AVERAGE(B489:Tabla2[[#This Row],[Positivos]])</f>
        <v>1080.3571428571429</v>
      </c>
      <c r="F502" s="2">
        <f>Tabla2[[#This Row],[Media 14 días]]-E501</f>
        <v>131.71428571428578</v>
      </c>
      <c r="G502" s="3">
        <f>AVERAGE(Tabla2[Positivos])</f>
        <v>1596.6749521988527</v>
      </c>
      <c r="H502" s="3" t="e">
        <f t="array" aca="1" ref="H502" ca="1">IF(Tabla2[[#This Row],[Fecha]]&lt;m_FechaObjetivo,NA(),m_UltimoDato14Dias)</f>
        <v>#N/A</v>
      </c>
      <c r="I502" t="str">
        <f>TEXT(Tabla2[[#This Row],[Fecha]],"DDDD")</f>
        <v>viernes</v>
      </c>
      <c r="J502" s="2">
        <f>SUM(Tabla2[[#Headers],[Positivos]]:Tabla2[[#This Row],[Positivos]])</f>
        <v>759463</v>
      </c>
      <c r="K502" s="4">
        <f>Tabla2[[#This Row],[Media 14 días]]/E501</f>
        <v>1.138844966493487</v>
      </c>
    </row>
    <row r="503" spans="1:11" x14ac:dyDescent="0.25">
      <c r="A503" s="1">
        <v>44387</v>
      </c>
      <c r="B503" s="2">
        <v>1104</v>
      </c>
      <c r="C503" s="2">
        <f>AVERAGE(B497:Tabla2[[#This Row],[Positivos]])</f>
        <v>1586.5714285714287</v>
      </c>
      <c r="D503" s="2">
        <f>Tabla2[[#This Row],[media 7 dias]]-C502</f>
        <v>95.714285714285779</v>
      </c>
      <c r="E503" s="2">
        <f>AVERAGE(B490:Tabla2[[#This Row],[Positivos]])</f>
        <v>1144.0714285714287</v>
      </c>
      <c r="F503" s="2">
        <f>Tabla2[[#This Row],[Media 14 días]]-E502</f>
        <v>63.714285714285779</v>
      </c>
      <c r="G503" s="3">
        <f>AVERAGE(Tabla2[Positivos])</f>
        <v>1596.6749521988527</v>
      </c>
      <c r="H503" s="3" t="e">
        <f t="array" aca="1" ref="H503" ca="1">IF(Tabla2[[#This Row],[Fecha]]&lt;m_FechaObjetivo,NA(),m_UltimoDato14Dias)</f>
        <v>#N/A</v>
      </c>
      <c r="I503" t="str">
        <f>TEXT(Tabla2[[#This Row],[Fecha]],"DDDD")</f>
        <v>sábado</v>
      </c>
      <c r="J503" s="2">
        <f>SUM(Tabla2[[#Headers],[Positivos]]:Tabla2[[#This Row],[Positivos]])</f>
        <v>760567</v>
      </c>
      <c r="K503" s="4">
        <f>Tabla2[[#This Row],[Media 14 días]]/E502</f>
        <v>1.0589752066115703</v>
      </c>
    </row>
    <row r="504" spans="1:11" x14ac:dyDescent="0.25">
      <c r="A504" s="1">
        <v>44388</v>
      </c>
      <c r="B504" s="2">
        <v>1023</v>
      </c>
      <c r="C504" s="2">
        <f>AVERAGE(B498:Tabla2[[#This Row],[Positivos]])</f>
        <v>1677.7142857142858</v>
      </c>
      <c r="D504" s="2">
        <f>Tabla2[[#This Row],[media 7 dias]]-C503</f>
        <v>91.14285714285711</v>
      </c>
      <c r="E504" s="2">
        <f>AVERAGE(B491:Tabla2[[#This Row],[Positivos]])</f>
        <v>1204.7857142857142</v>
      </c>
      <c r="F504" s="2">
        <f>Tabla2[[#This Row],[Media 14 días]]-E503</f>
        <v>60.714285714285552</v>
      </c>
      <c r="G504" s="3">
        <f>AVERAGE(Tabla2[Positivos])</f>
        <v>1596.6749521988527</v>
      </c>
      <c r="H504" s="3" t="e">
        <f t="array" aca="1" ref="H504" ca="1">IF(Tabla2[[#This Row],[Fecha]]&lt;m_FechaObjetivo,NA(),m_UltimoDato14Dias)</f>
        <v>#N/A</v>
      </c>
      <c r="I504" t="str">
        <f>TEXT(Tabla2[[#This Row],[Fecha]],"DDDD")</f>
        <v>domingo</v>
      </c>
      <c r="J504" s="2">
        <f>SUM(Tabla2[[#Headers],[Positivos]]:Tabla2[[#This Row],[Positivos]])</f>
        <v>761590</v>
      </c>
      <c r="K504" s="4">
        <f>Tabla2[[#This Row],[Media 14 días]]/E503</f>
        <v>1.0530686145969905</v>
      </c>
    </row>
    <row r="505" spans="1:11" x14ac:dyDescent="0.25">
      <c r="A505" s="1">
        <v>44389</v>
      </c>
      <c r="B505" s="2">
        <v>2897</v>
      </c>
      <c r="C505" s="2">
        <f>AVERAGE(B499:Tabla2[[#This Row],[Positivos]])</f>
        <v>1919</v>
      </c>
      <c r="D505" s="2">
        <f>Tabla2[[#This Row],[media 7 dias]]-C504</f>
        <v>241.28571428571422</v>
      </c>
      <c r="E505" s="2">
        <f>AVERAGE(B492:Tabla2[[#This Row],[Positivos]])</f>
        <v>1365.4285714285713</v>
      </c>
      <c r="F505" s="2">
        <f>Tabla2[[#This Row],[Media 14 días]]-E504</f>
        <v>160.64285714285711</v>
      </c>
      <c r="G505" s="3">
        <f>AVERAGE(Tabla2[Positivos])</f>
        <v>1596.6749521988527</v>
      </c>
      <c r="H505" s="3" t="e">
        <f t="array" aca="1" ref="H505" ca="1">IF(Tabla2[[#This Row],[Fecha]]&lt;m_FechaObjetivo,NA(),m_UltimoDato14Dias)</f>
        <v>#N/A</v>
      </c>
      <c r="I505" t="str">
        <f>TEXT(Tabla2[[#This Row],[Fecha]],"DDDD")</f>
        <v>lunes</v>
      </c>
      <c r="J505" s="2">
        <f>SUM(Tabla2[[#Headers],[Positivos]]:Tabla2[[#This Row],[Positivos]])</f>
        <v>764487</v>
      </c>
      <c r="K505" s="4">
        <f>Tabla2[[#This Row],[Media 14 días]]/E504</f>
        <v>1.1333372858243909</v>
      </c>
    </row>
    <row r="506" spans="1:11" x14ac:dyDescent="0.25">
      <c r="A506" s="1">
        <v>44390</v>
      </c>
      <c r="B506" s="2">
        <v>3747</v>
      </c>
      <c r="C506" s="2">
        <f>AVERAGE(B500:Tabla2[[#This Row],[Positivos]])</f>
        <v>2193.2857142857142</v>
      </c>
      <c r="D506" s="2">
        <f>Tabla2[[#This Row],[media 7 dias]]-C505</f>
        <v>274.28571428571422</v>
      </c>
      <c r="E506" s="2">
        <f>AVERAGE(B493:Tabla2[[#This Row],[Positivos]])</f>
        <v>1573.1428571428571</v>
      </c>
      <c r="F506" s="2">
        <f>Tabla2[[#This Row],[Media 14 días]]-E505</f>
        <v>207.71428571428578</v>
      </c>
      <c r="G506" s="3">
        <f>AVERAGE(Tabla2[Positivos])</f>
        <v>1596.6749521988527</v>
      </c>
      <c r="H506" s="3" t="e">
        <f t="array" aca="1" ref="H506" ca="1">IF(Tabla2[[#This Row],[Fecha]]&lt;m_FechaObjetivo,NA(),m_UltimoDato14Dias)</f>
        <v>#N/A</v>
      </c>
      <c r="I506" t="str">
        <f>TEXT(Tabla2[[#This Row],[Fecha]],"DDDD")</f>
        <v>martes</v>
      </c>
      <c r="J506" s="2">
        <f>SUM(Tabla2[[#Headers],[Positivos]]:Tabla2[[#This Row],[Positivos]])</f>
        <v>768234</v>
      </c>
      <c r="K506" s="4">
        <f>Tabla2[[#This Row],[Media 14 días]]/E505</f>
        <v>1.1521238752877172</v>
      </c>
    </row>
    <row r="507" spans="1:11" x14ac:dyDescent="0.25">
      <c r="A507" s="1">
        <v>44391</v>
      </c>
      <c r="B507" s="2">
        <v>4151</v>
      </c>
      <c r="C507" s="2">
        <f>AVERAGE(B501:Tabla2[[#This Row],[Positivos]])</f>
        <v>2512.7142857142858</v>
      </c>
      <c r="D507" s="2">
        <f>Tabla2[[#This Row],[media 7 dias]]-C506</f>
        <v>319.42857142857156</v>
      </c>
      <c r="E507" s="2">
        <f>AVERAGE(B494:Tabla2[[#This Row],[Positivos]])</f>
        <v>1807.0714285714287</v>
      </c>
      <c r="F507" s="2">
        <f>Tabla2[[#This Row],[Media 14 días]]-E506</f>
        <v>233.92857142857156</v>
      </c>
      <c r="G507" s="3">
        <f>AVERAGE(Tabla2[Positivos])</f>
        <v>1596.6749521988527</v>
      </c>
      <c r="H507" s="3" t="e">
        <f t="array" aca="1" ref="H507" ca="1">IF(Tabla2[[#This Row],[Fecha]]&lt;m_FechaObjetivo,NA(),m_UltimoDato14Dias)</f>
        <v>#N/A</v>
      </c>
      <c r="I507" t="str">
        <f>TEXT(Tabla2[[#This Row],[Fecha]],"DDDD")</f>
        <v>miércoles</v>
      </c>
      <c r="J507" s="2">
        <f>SUM(Tabla2[[#Headers],[Positivos]]:Tabla2[[#This Row],[Positivos]])</f>
        <v>772385</v>
      </c>
      <c r="K507" s="4">
        <f>Tabla2[[#This Row],[Media 14 días]]/E506</f>
        <v>1.1487014166363967</v>
      </c>
    </row>
    <row r="508" spans="1:11" x14ac:dyDescent="0.25">
      <c r="A508" s="1">
        <v>44392</v>
      </c>
      <c r="B508" s="2">
        <v>4059</v>
      </c>
      <c r="C508" s="2">
        <f>AVERAGE(B502:Tabla2[[#This Row],[Positivos]])</f>
        <v>2781.8571428571427</v>
      </c>
      <c r="D508" s="2">
        <f>Tabla2[[#This Row],[media 7 dias]]-C507</f>
        <v>269.14285714285688</v>
      </c>
      <c r="E508" s="2">
        <f>AVERAGE(B495:Tabla2[[#This Row],[Positivos]])</f>
        <v>2033.7857142857142</v>
      </c>
      <c r="F508" s="2">
        <f>Tabla2[[#This Row],[Media 14 días]]-E507</f>
        <v>226.71428571428555</v>
      </c>
      <c r="G508" s="3">
        <f>AVERAGE(Tabla2[Positivos])</f>
        <v>1596.6749521988527</v>
      </c>
      <c r="H508" s="3" t="e">
        <f t="array" aca="1" ref="H508" ca="1">IF(Tabla2[[#This Row],[Fecha]]&lt;m_FechaObjetivo,NA(),m_UltimoDato14Dias)</f>
        <v>#N/A</v>
      </c>
      <c r="I508" t="str">
        <f>TEXT(Tabla2[[#This Row],[Fecha]],"DDDD")</f>
        <v>jueves</v>
      </c>
      <c r="J508" s="2">
        <f>SUM(Tabla2[[#Headers],[Positivos]]:Tabla2[[#This Row],[Positivos]])</f>
        <v>776444</v>
      </c>
      <c r="K508" s="4">
        <f>Tabla2[[#This Row],[Media 14 días]]/E507</f>
        <v>1.1254595043282343</v>
      </c>
    </row>
    <row r="509" spans="1:11" x14ac:dyDescent="0.25">
      <c r="A509" s="1">
        <v>44393</v>
      </c>
      <c r="B509" s="2">
        <v>4615</v>
      </c>
      <c r="C509" s="2">
        <f>AVERAGE(B503:Tabla2[[#This Row],[Positivos]])</f>
        <v>3085.1428571428573</v>
      </c>
      <c r="D509" s="2">
        <f>Tabla2[[#This Row],[media 7 dias]]-C508</f>
        <v>303.28571428571468</v>
      </c>
      <c r="E509" s="2">
        <f>AVERAGE(B496:Tabla2[[#This Row],[Positivos]])</f>
        <v>2288</v>
      </c>
      <c r="F509" s="2">
        <f>Tabla2[[#This Row],[Media 14 días]]-E508</f>
        <v>254.21428571428578</v>
      </c>
      <c r="G509" s="3">
        <f>AVERAGE(Tabla2[Positivos])</f>
        <v>1596.6749521988527</v>
      </c>
      <c r="H509" s="3" t="e">
        <f t="array" aca="1" ref="H509" ca="1">IF(Tabla2[[#This Row],[Fecha]]&lt;m_FechaObjetivo,NA(),m_UltimoDato14Dias)</f>
        <v>#N/A</v>
      </c>
      <c r="I509" t="str">
        <f>TEXT(Tabla2[[#This Row],[Fecha]],"DDDD")</f>
        <v>viernes</v>
      </c>
      <c r="J509" s="2">
        <f>SUM(Tabla2[[#Headers],[Positivos]]:Tabla2[[#This Row],[Positivos]])</f>
        <v>781059</v>
      </c>
      <c r="K509" s="4">
        <f>Tabla2[[#This Row],[Media 14 días]]/E508</f>
        <v>1.124995609876023</v>
      </c>
    </row>
    <row r="510" spans="1:11" x14ac:dyDescent="0.25">
      <c r="A510" s="1">
        <v>44394</v>
      </c>
      <c r="B510" s="2">
        <v>1840</v>
      </c>
      <c r="C510" s="2">
        <f>AVERAGE(B504:Tabla2[[#This Row],[Positivos]])</f>
        <v>3190.2857142857142</v>
      </c>
      <c r="D510" s="2">
        <f>Tabla2[[#This Row],[media 7 dias]]-C509</f>
        <v>105.14285714285688</v>
      </c>
      <c r="E510" s="2">
        <f>AVERAGE(B497:Tabla2[[#This Row],[Positivos]])</f>
        <v>2388.4285714285716</v>
      </c>
      <c r="F510" s="2">
        <f>Tabla2[[#This Row],[Media 14 días]]-E509</f>
        <v>100.42857142857156</v>
      </c>
      <c r="G510" s="3">
        <f>AVERAGE(Tabla2[Positivos])</f>
        <v>1596.6749521988527</v>
      </c>
      <c r="H510" s="3" t="e">
        <f t="array" aca="1" ref="H510" ca="1">IF(Tabla2[[#This Row],[Fecha]]&lt;m_FechaObjetivo,NA(),m_UltimoDato14Dias)</f>
        <v>#N/A</v>
      </c>
      <c r="I510" t="str">
        <f>TEXT(Tabla2[[#This Row],[Fecha]],"DDDD")</f>
        <v>sábado</v>
      </c>
      <c r="J510" s="2">
        <f>SUM(Tabla2[[#Headers],[Positivos]]:Tabla2[[#This Row],[Positivos]])</f>
        <v>782899</v>
      </c>
      <c r="K510" s="4">
        <f>Tabla2[[#This Row],[Media 14 días]]/E509</f>
        <v>1.0438936063936064</v>
      </c>
    </row>
    <row r="511" spans="1:11" x14ac:dyDescent="0.25">
      <c r="A511" s="1">
        <v>44395</v>
      </c>
      <c r="B511" s="2">
        <v>1546</v>
      </c>
      <c r="C511" s="2">
        <f>AVERAGE(B505:Tabla2[[#This Row],[Positivos]])</f>
        <v>3265</v>
      </c>
      <c r="D511" s="2">
        <f>Tabla2[[#This Row],[media 7 dias]]-C510</f>
        <v>74.714285714285779</v>
      </c>
      <c r="E511" s="2">
        <f>AVERAGE(B498:Tabla2[[#This Row],[Positivos]])</f>
        <v>2471.3571428571427</v>
      </c>
      <c r="F511" s="2">
        <f>Tabla2[[#This Row],[Media 14 días]]-E510</f>
        <v>82.928571428571104</v>
      </c>
      <c r="G511" s="3">
        <f>AVERAGE(Tabla2[Positivos])</f>
        <v>1596.6749521988527</v>
      </c>
      <c r="H511" s="3" t="e">
        <f t="array" aca="1" ref="H511" ca="1">IF(Tabla2[[#This Row],[Fecha]]&lt;m_FechaObjetivo,NA(),m_UltimoDato14Dias)</f>
        <v>#N/A</v>
      </c>
      <c r="I511" t="str">
        <f>TEXT(Tabla2[[#This Row],[Fecha]],"DDDD")</f>
        <v>domingo</v>
      </c>
      <c r="J511" s="2">
        <f>SUM(Tabla2[[#Headers],[Positivos]]:Tabla2[[#This Row],[Positivos]])</f>
        <v>784445</v>
      </c>
      <c r="K511" s="4">
        <f>Tabla2[[#This Row],[Media 14 días]]/E510</f>
        <v>1.0347209761349361</v>
      </c>
    </row>
    <row r="512" spans="1:11" x14ac:dyDescent="0.25">
      <c r="A512" s="1">
        <v>44396</v>
      </c>
      <c r="B512" s="2">
        <v>4356</v>
      </c>
      <c r="C512" s="2">
        <f>AVERAGE(B506:Tabla2[[#This Row],[Positivos]])</f>
        <v>3473.4285714285716</v>
      </c>
      <c r="D512" s="2">
        <f>Tabla2[[#This Row],[media 7 dias]]-C511</f>
        <v>208.42857142857156</v>
      </c>
      <c r="E512" s="2">
        <f>AVERAGE(B499:Tabla2[[#This Row],[Positivos]])</f>
        <v>2696.2142857142858</v>
      </c>
      <c r="F512" s="2">
        <f>Tabla2[[#This Row],[Media 14 días]]-E511</f>
        <v>224.85714285714312</v>
      </c>
      <c r="G512" s="3">
        <f>AVERAGE(Tabla2[Positivos])</f>
        <v>1596.6749521988527</v>
      </c>
      <c r="H512" s="3" t="e">
        <f t="array" aca="1" ref="H512" ca="1">IF(Tabla2[[#This Row],[Fecha]]&lt;m_FechaObjetivo,NA(),m_UltimoDato14Dias)</f>
        <v>#N/A</v>
      </c>
      <c r="I512" t="str">
        <f>TEXT(Tabla2[[#This Row],[Fecha]],"DDDD")</f>
        <v>lunes</v>
      </c>
      <c r="J512" s="2">
        <f>SUM(Tabla2[[#Headers],[Positivos]]:Tabla2[[#This Row],[Positivos]])</f>
        <v>788801</v>
      </c>
      <c r="K512" s="4">
        <f>Tabla2[[#This Row],[Media 14 días]]/E511</f>
        <v>1.090985288592156</v>
      </c>
    </row>
    <row r="513" spans="1:11" x14ac:dyDescent="0.25">
      <c r="A513" s="1">
        <v>44397</v>
      </c>
      <c r="B513" s="2">
        <v>5159</v>
      </c>
      <c r="C513" s="2">
        <f>AVERAGE(B507:Tabla2[[#This Row],[Positivos]])</f>
        <v>3675.1428571428573</v>
      </c>
      <c r="D513" s="2">
        <f>Tabla2[[#This Row],[media 7 dias]]-C512</f>
        <v>201.71428571428578</v>
      </c>
      <c r="E513" s="2">
        <f>AVERAGE(B500:Tabla2[[#This Row],[Positivos]])</f>
        <v>2934.2142857142858</v>
      </c>
      <c r="F513" s="2">
        <f>Tabla2[[#This Row],[Media 14 días]]-E512</f>
        <v>238</v>
      </c>
      <c r="G513" s="3">
        <f>AVERAGE(Tabla2[Positivos])</f>
        <v>1596.6749521988527</v>
      </c>
      <c r="H513" s="3" t="e">
        <f t="array" aca="1" ref="H513" ca="1">IF(Tabla2[[#This Row],[Fecha]]&lt;m_FechaObjetivo,NA(),m_UltimoDato14Dias)</f>
        <v>#N/A</v>
      </c>
      <c r="I513" t="str">
        <f>TEXT(Tabla2[[#This Row],[Fecha]],"DDDD")</f>
        <v>martes</v>
      </c>
      <c r="J513" s="2">
        <f>SUM(Tabla2[[#Headers],[Positivos]]:Tabla2[[#This Row],[Positivos]])</f>
        <v>793960</v>
      </c>
      <c r="K513" s="4">
        <f>Tabla2[[#This Row],[Media 14 días]]/E512</f>
        <v>1.0882719156489258</v>
      </c>
    </row>
    <row r="514" spans="1:11" x14ac:dyDescent="0.25">
      <c r="A514" s="1">
        <v>44398</v>
      </c>
      <c r="B514" s="2">
        <v>5085</v>
      </c>
      <c r="C514" s="2">
        <f>AVERAGE(B508:Tabla2[[#This Row],[Positivos]])</f>
        <v>3808.5714285714284</v>
      </c>
      <c r="D514" s="2">
        <f>Tabla2[[#This Row],[media 7 dias]]-C513</f>
        <v>133.4285714285711</v>
      </c>
      <c r="E514" s="2">
        <f>AVERAGE(B501:Tabla2[[#This Row],[Positivos]])</f>
        <v>3160.6428571428573</v>
      </c>
      <c r="F514" s="2">
        <f>Tabla2[[#This Row],[Media 14 días]]-E513</f>
        <v>226.42857142857156</v>
      </c>
      <c r="G514" s="3">
        <f>AVERAGE(Tabla2[Positivos])</f>
        <v>1596.6749521988527</v>
      </c>
      <c r="H514" s="3" t="e">
        <f t="array" aca="1" ref="H514" ca="1">IF(Tabla2[[#This Row],[Fecha]]&lt;m_FechaObjetivo,NA(),m_UltimoDato14Dias)</f>
        <v>#N/A</v>
      </c>
      <c r="I514" t="str">
        <f>TEXT(Tabla2[[#This Row],[Fecha]],"DDDD")</f>
        <v>miércoles</v>
      </c>
      <c r="J514" s="2">
        <f>SUM(Tabla2[[#Headers],[Positivos]]:Tabla2[[#This Row],[Positivos]])</f>
        <v>799045</v>
      </c>
      <c r="K514" s="4">
        <f>Tabla2[[#This Row],[Media 14 días]]/E513</f>
        <v>1.0771683828720271</v>
      </c>
    </row>
    <row r="515" spans="1:11" x14ac:dyDescent="0.25">
      <c r="A515" s="1">
        <v>44399</v>
      </c>
      <c r="B515" s="2">
        <v>4777</v>
      </c>
      <c r="C515" s="2">
        <f>AVERAGE(B509:Tabla2[[#This Row],[Positivos]])</f>
        <v>3911.1428571428573</v>
      </c>
      <c r="D515" s="2">
        <f>Tabla2[[#This Row],[media 7 dias]]-C514</f>
        <v>102.5714285714289</v>
      </c>
      <c r="E515" s="2">
        <f>AVERAGE(B502:Tabla2[[#This Row],[Positivos]])</f>
        <v>3346.5</v>
      </c>
      <c r="F515" s="2">
        <f>Tabla2[[#This Row],[Media 14 días]]-E514</f>
        <v>185.85714285714266</v>
      </c>
      <c r="G515" s="3">
        <f>AVERAGE(Tabla2[Positivos])</f>
        <v>1596.6749521988527</v>
      </c>
      <c r="H515" s="3" t="e">
        <f t="array" aca="1" ref="H515" ca="1">IF(Tabla2[[#This Row],[Fecha]]&lt;m_FechaObjetivo,NA(),m_UltimoDato14Dias)</f>
        <v>#N/A</v>
      </c>
      <c r="I515" t="str">
        <f>TEXT(Tabla2[[#This Row],[Fecha]],"DDDD")</f>
        <v>jueves</v>
      </c>
      <c r="J515" s="2">
        <f>SUM(Tabla2[[#Headers],[Positivos]]:Tabla2[[#This Row],[Positivos]])</f>
        <v>803822</v>
      </c>
      <c r="K515" s="4">
        <f>Tabla2[[#This Row],[Media 14 días]]/E514</f>
        <v>1.0588035887816674</v>
      </c>
    </row>
    <row r="516" spans="1:11" x14ac:dyDescent="0.25">
      <c r="A516" s="1">
        <v>44400</v>
      </c>
      <c r="B516" s="2">
        <v>5306</v>
      </c>
      <c r="C516" s="2">
        <f>AVERAGE(B510:Tabla2[[#This Row],[Positivos]])</f>
        <v>4009.8571428571427</v>
      </c>
      <c r="D516" s="2">
        <f>Tabla2[[#This Row],[media 7 dias]]-C515</f>
        <v>98.714285714285325</v>
      </c>
      <c r="E516" s="2">
        <f>AVERAGE(B503:Tabla2[[#This Row],[Positivos]])</f>
        <v>3547.5</v>
      </c>
      <c r="F516" s="2">
        <f>Tabla2[[#This Row],[Media 14 días]]-E515</f>
        <v>201</v>
      </c>
      <c r="G516" s="3">
        <f>AVERAGE(Tabla2[Positivos])</f>
        <v>1596.6749521988527</v>
      </c>
      <c r="H516" s="3" t="e">
        <f t="array" aca="1" ref="H516" ca="1">IF(Tabla2[[#This Row],[Fecha]]&lt;m_FechaObjetivo,NA(),m_UltimoDato14Dias)</f>
        <v>#N/A</v>
      </c>
      <c r="I516" t="str">
        <f>TEXT(Tabla2[[#This Row],[Fecha]],"DDDD")</f>
        <v>viernes</v>
      </c>
      <c r="J516" s="2">
        <f>SUM(Tabla2[[#Headers],[Positivos]]:Tabla2[[#This Row],[Positivos]])</f>
        <v>809128</v>
      </c>
      <c r="K516" s="4">
        <f>Tabla2[[#This Row],[Media 14 días]]/E515</f>
        <v>1.0600627521290902</v>
      </c>
    </row>
    <row r="517" spans="1:11" x14ac:dyDescent="0.25">
      <c r="A517" s="1">
        <v>44401</v>
      </c>
      <c r="B517" s="2">
        <v>1664</v>
      </c>
      <c r="C517" s="2">
        <f>AVERAGE(B511:Tabla2[[#This Row],[Positivos]])</f>
        <v>3984.7142857142858</v>
      </c>
      <c r="D517" s="2">
        <f>Tabla2[[#This Row],[media 7 dias]]-C516</f>
        <v>-25.142857142856883</v>
      </c>
      <c r="E517" s="2">
        <f>AVERAGE(B504:Tabla2[[#This Row],[Positivos]])</f>
        <v>3587.5</v>
      </c>
      <c r="F517" s="2">
        <f>Tabla2[[#This Row],[Media 14 días]]-E516</f>
        <v>40</v>
      </c>
      <c r="G517" s="3">
        <f>AVERAGE(Tabla2[Positivos])</f>
        <v>1596.6749521988527</v>
      </c>
      <c r="H517" s="3" t="e">
        <f t="array" aca="1" ref="H517" ca="1">IF(Tabla2[[#This Row],[Fecha]]&lt;m_FechaObjetivo,NA(),m_UltimoDato14Dias)</f>
        <v>#N/A</v>
      </c>
      <c r="I517" t="str">
        <f>TEXT(Tabla2[[#This Row],[Fecha]],"DDDD")</f>
        <v>sábado</v>
      </c>
      <c r="J517" s="2">
        <f>SUM(Tabla2[[#Headers],[Positivos]]:Tabla2[[#This Row],[Positivos]])</f>
        <v>810792</v>
      </c>
      <c r="K517" s="4">
        <f>Tabla2[[#This Row],[Media 14 días]]/E516</f>
        <v>1.0112755461592671</v>
      </c>
    </row>
    <row r="518" spans="1:11" x14ac:dyDescent="0.25">
      <c r="A518" s="1">
        <v>44402</v>
      </c>
      <c r="B518" s="2">
        <v>1229</v>
      </c>
      <c r="C518" s="2">
        <f>AVERAGE(B512:Tabla2[[#This Row],[Positivos]])</f>
        <v>3939.4285714285716</v>
      </c>
      <c r="D518" s="2">
        <f>Tabla2[[#This Row],[media 7 dias]]-C517</f>
        <v>-45.285714285714221</v>
      </c>
      <c r="E518" s="2">
        <f>AVERAGE(B505:Tabla2[[#This Row],[Positivos]])</f>
        <v>3602.2142857142858</v>
      </c>
      <c r="F518" s="2">
        <f>Tabla2[[#This Row],[Media 14 días]]-E517</f>
        <v>14.714285714285779</v>
      </c>
      <c r="G518" s="3">
        <f>AVERAGE(Tabla2[Positivos])</f>
        <v>1596.6749521988527</v>
      </c>
      <c r="H518" s="3" t="e">
        <f t="array" aca="1" ref="H518" ca="1">IF(Tabla2[[#This Row],[Fecha]]&lt;m_FechaObjetivo,NA(),m_UltimoDato14Dias)</f>
        <v>#N/A</v>
      </c>
      <c r="I518" t="str">
        <f>TEXT(Tabla2[[#This Row],[Fecha]],"DDDD")</f>
        <v>domingo</v>
      </c>
      <c r="J518" s="2">
        <f>SUM(Tabla2[[#Headers],[Positivos]]:Tabla2[[#This Row],[Positivos]])</f>
        <v>812021</v>
      </c>
      <c r="K518" s="4">
        <f>Tabla2[[#This Row],[Media 14 días]]/E517</f>
        <v>1.004101543056247</v>
      </c>
    </row>
    <row r="519" spans="1:11" x14ac:dyDescent="0.25">
      <c r="A519" s="1">
        <v>44403</v>
      </c>
      <c r="B519" s="2">
        <v>4142</v>
      </c>
      <c r="C519" s="2">
        <f>AVERAGE(B513:Tabla2[[#This Row],[Positivos]])</f>
        <v>3908.8571428571427</v>
      </c>
      <c r="D519" s="2">
        <f>Tabla2[[#This Row],[media 7 dias]]-C518</f>
        <v>-30.571428571428896</v>
      </c>
      <c r="E519" s="2">
        <f>AVERAGE(B506:Tabla2[[#This Row],[Positivos]])</f>
        <v>3691.1428571428573</v>
      </c>
      <c r="F519" s="2">
        <f>Tabla2[[#This Row],[Media 14 días]]-E518</f>
        <v>88.928571428571558</v>
      </c>
      <c r="G519" s="3">
        <f>AVERAGE(Tabla2[Positivos])</f>
        <v>1596.6749521988527</v>
      </c>
      <c r="H519" s="3">
        <f t="array" aca="1" ref="H519" ca="1">IF(Tabla2[[#This Row],[Fecha]]&lt;m_FechaObjetivo,NA(),m_UltimoDato14Dias)</f>
        <v>3725.8571428571427</v>
      </c>
      <c r="I519" t="str">
        <f>TEXT(Tabla2[[#This Row],[Fecha]],"DDDD")</f>
        <v>lunes</v>
      </c>
      <c r="J519" s="2">
        <f>SUM(Tabla2[[#Headers],[Positivos]]:Tabla2[[#This Row],[Positivos]])</f>
        <v>816163</v>
      </c>
      <c r="K519" s="4">
        <f>Tabla2[[#This Row],[Media 14 días]]/E518</f>
        <v>1.0246871963673139</v>
      </c>
    </row>
    <row r="520" spans="1:11" x14ac:dyDescent="0.25">
      <c r="A520" s="1">
        <v>44404</v>
      </c>
      <c r="B520" s="2">
        <v>4815</v>
      </c>
      <c r="C520" s="2">
        <f>AVERAGE(B514:Tabla2[[#This Row],[Positivos]])</f>
        <v>3859.7142857142858</v>
      </c>
      <c r="D520" s="2">
        <f>Tabla2[[#This Row],[media 7 dias]]-C519</f>
        <v>-49.142857142856883</v>
      </c>
      <c r="E520" s="2">
        <f>AVERAGE(B507:Tabla2[[#This Row],[Positivos]])</f>
        <v>3767.4285714285716</v>
      </c>
      <c r="F520" s="2">
        <f>Tabla2[[#This Row],[Media 14 días]]-E519</f>
        <v>76.285714285714221</v>
      </c>
      <c r="G520" s="3">
        <f>AVERAGE(Tabla2[Positivos])</f>
        <v>1596.6749521988527</v>
      </c>
      <c r="H520" s="3">
        <f t="array" aca="1" ref="H520" ca="1">IF(Tabla2[[#This Row],[Fecha]]&lt;m_FechaObjetivo,NA(),m_UltimoDato14Dias)</f>
        <v>3725.8571428571427</v>
      </c>
      <c r="I520" t="str">
        <f>TEXT(Tabla2[[#This Row],[Fecha]],"DDDD")</f>
        <v>martes</v>
      </c>
      <c r="J520" s="2">
        <f>SUM(Tabla2[[#Headers],[Positivos]]:Tabla2[[#This Row],[Positivos]])</f>
        <v>820978</v>
      </c>
      <c r="K520" s="4">
        <f>Tabla2[[#This Row],[Media 14 días]]/E519</f>
        <v>1.0206672343060608</v>
      </c>
    </row>
    <row r="521" spans="1:11" x14ac:dyDescent="0.25">
      <c r="A521" s="1">
        <v>44405</v>
      </c>
      <c r="B521" s="2">
        <v>4604</v>
      </c>
      <c r="C521" s="2">
        <f>AVERAGE(B515:Tabla2[[#This Row],[Positivos]])</f>
        <v>3791</v>
      </c>
      <c r="D521" s="2">
        <f>Tabla2[[#This Row],[media 7 dias]]-C520</f>
        <v>-68.714285714285779</v>
      </c>
      <c r="E521" s="2">
        <f>AVERAGE(B508:Tabla2[[#This Row],[Positivos]])</f>
        <v>3799.7857142857142</v>
      </c>
      <c r="F521" s="2">
        <f>Tabla2[[#This Row],[Media 14 días]]-E520</f>
        <v>32.357142857142662</v>
      </c>
      <c r="G521" s="3">
        <f>AVERAGE(Tabla2[Positivos])</f>
        <v>1596.6749521988527</v>
      </c>
      <c r="H521" s="3">
        <f t="array" aca="1" ref="H521" ca="1">IF(Tabla2[[#This Row],[Fecha]]&lt;m_FechaObjetivo,NA(),m_UltimoDato14Dias)</f>
        <v>3725.8571428571427</v>
      </c>
      <c r="I521" t="str">
        <f>TEXT(Tabla2[[#This Row],[Fecha]],"DDDD")</f>
        <v>miércoles</v>
      </c>
      <c r="J521" s="2">
        <f>SUM(Tabla2[[#Headers],[Positivos]]:Tabla2[[#This Row],[Positivos]])</f>
        <v>825582</v>
      </c>
      <c r="K521" s="4">
        <f>Tabla2[[#This Row],[Media 14 días]]/E520</f>
        <v>1.0085886546337024</v>
      </c>
    </row>
    <row r="522" spans="1:11" x14ac:dyDescent="0.25">
      <c r="A522" s="1">
        <v>44406</v>
      </c>
      <c r="B522" s="2">
        <v>4210</v>
      </c>
      <c r="C522" s="2">
        <f>AVERAGE(B516:Tabla2[[#This Row],[Positivos]])</f>
        <v>3710</v>
      </c>
      <c r="D522" s="2">
        <f>Tabla2[[#This Row],[media 7 dias]]-C521</f>
        <v>-81</v>
      </c>
      <c r="E522" s="2">
        <f>AVERAGE(B509:Tabla2[[#This Row],[Positivos]])</f>
        <v>3810.5714285714284</v>
      </c>
      <c r="F522" s="2">
        <f>Tabla2[[#This Row],[Media 14 días]]-E521</f>
        <v>10.785714285714221</v>
      </c>
      <c r="G522" s="3">
        <f>AVERAGE(Tabla2[Positivos])</f>
        <v>1596.6749521988527</v>
      </c>
      <c r="H522" s="3">
        <f t="array" aca="1" ref="H522" ca="1">IF(Tabla2[[#This Row],[Fecha]]&lt;m_FechaObjetivo,NA(),m_UltimoDato14Dias)</f>
        <v>3725.8571428571427</v>
      </c>
      <c r="I522" t="str">
        <f>TEXT(Tabla2[[#This Row],[Fecha]],"DDDD")</f>
        <v>jueves</v>
      </c>
      <c r="J522" s="2">
        <f>SUM(Tabla2[[#Headers],[Positivos]]:Tabla2[[#This Row],[Positivos]])</f>
        <v>829792</v>
      </c>
      <c r="K522" s="4">
        <f>Tabla2[[#This Row],[Media 14 días]]/E521</f>
        <v>1.0028385059307856</v>
      </c>
    </row>
    <row r="523" spans="1:11" x14ac:dyDescent="0.25">
      <c r="A523" s="1">
        <v>44407</v>
      </c>
      <c r="B523" s="2">
        <v>4460</v>
      </c>
      <c r="C523" s="2">
        <f>AVERAGE(B517:Tabla2[[#This Row],[Positivos]])</f>
        <v>3589.1428571428573</v>
      </c>
      <c r="D523" s="2">
        <f>Tabla2[[#This Row],[media 7 dias]]-C522</f>
        <v>-120.85714285714266</v>
      </c>
      <c r="E523" s="2">
        <f>AVERAGE(B510:Tabla2[[#This Row],[Positivos]])</f>
        <v>3799.5</v>
      </c>
      <c r="F523" s="2">
        <f>Tabla2[[#This Row],[Media 14 días]]-E522</f>
        <v>-11.071428571428442</v>
      </c>
      <c r="G523" s="3">
        <f>AVERAGE(Tabla2[Positivos])</f>
        <v>1596.6749521988527</v>
      </c>
      <c r="H523" s="3">
        <f t="array" aca="1" ref="H523" ca="1">IF(Tabla2[[#This Row],[Fecha]]&lt;m_FechaObjetivo,NA(),m_UltimoDato14Dias)</f>
        <v>3725.8571428571427</v>
      </c>
      <c r="I523" t="str">
        <f>TEXT(Tabla2[[#This Row],[Fecha]],"DDDD")</f>
        <v>viernes</v>
      </c>
      <c r="J523" s="2">
        <f>SUM(Tabla2[[#Headers],[Positivos]]:Tabla2[[#This Row],[Positivos]])</f>
        <v>834252</v>
      </c>
      <c r="K523" s="4">
        <f>Tabla2[[#This Row],[Media 14 días]]/E522</f>
        <v>0.99709454899902528</v>
      </c>
    </row>
    <row r="524" spans="1:11" x14ac:dyDescent="0.25">
      <c r="A524" s="1">
        <v>44408</v>
      </c>
      <c r="B524" s="2">
        <v>809</v>
      </c>
      <c r="C524" s="2">
        <f>AVERAGE(B518:Tabla2[[#This Row],[Positivos]])</f>
        <v>3467</v>
      </c>
      <c r="D524" s="2">
        <f>Tabla2[[#This Row],[media 7 dias]]-C523</f>
        <v>-122.14285714285734</v>
      </c>
      <c r="E524" s="2">
        <f>AVERAGE(B511:Tabla2[[#This Row],[Positivos]])</f>
        <v>3725.8571428571427</v>
      </c>
      <c r="F524" s="2">
        <f>Tabla2[[#This Row],[Media 14 días]]-E523</f>
        <v>-73.642857142857338</v>
      </c>
      <c r="G524" s="3">
        <f>AVERAGE(Tabla2[Positivos])</f>
        <v>1596.6749521988527</v>
      </c>
      <c r="H524" s="3" cm="1">
        <f t="array" aca="1" ref="H524" ca="1">IF(Tabla2[[#This Row],[Fecha]]&lt;m_FechaObjetivo,NA(),m_UltimoDato14Dias)</f>
        <v>3725.8571428571427</v>
      </c>
      <c r="I524" s="8" t="str">
        <f>TEXT(Tabla2[[#This Row],[Fecha]],"DDDD")</f>
        <v>sábado</v>
      </c>
      <c r="J524" s="2">
        <f>SUM(Tabla2[[#Headers],[Positivos]]:Tabla2[[#This Row],[Positivos]])</f>
        <v>835061</v>
      </c>
      <c r="K524" s="4">
        <f>Tabla2[[#This Row],[Media 14 días]]/E523</f>
        <v>0.98061775045588695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tabSelected="1" topLeftCell="P4" zoomScale="85" zoomScaleNormal="85" workbookViewId="0">
      <selection activeCell="AH5" sqref="AH5"/>
    </sheetView>
  </sheetViews>
  <sheetFormatPr baseColWidth="10" defaultRowHeight="15" x14ac:dyDescent="0.25"/>
  <cols>
    <col min="1" max="1" width="12" style="5" customWidth="1"/>
    <col min="2" max="2" width="13.140625" style="5" customWidth="1"/>
  </cols>
  <sheetData>
    <row r="2" spans="1:3" x14ac:dyDescent="0.25">
      <c r="A2" t="s">
        <v>11</v>
      </c>
      <c r="B2" s="2">
        <f>AVERAGE(Tabla2[Positivos])</f>
        <v>1596.6749521988527</v>
      </c>
    </row>
    <row r="3" spans="1:3" x14ac:dyDescent="0.25">
      <c r="A3" t="s">
        <v>12</v>
      </c>
      <c r="B3" s="2">
        <f>MEDIAN(Tabla2[Media 14 días])</f>
        <v>1247.9285714285713</v>
      </c>
    </row>
    <row r="4" spans="1:3" x14ac:dyDescent="0.25">
      <c r="A4" t="s">
        <v>13</v>
      </c>
      <c r="B4" s="2">
        <f t="array" ref="B4">m_IAActual</f>
        <v>772.12875996819832</v>
      </c>
    </row>
    <row r="5" spans="1:3" ht="15" customHeight="1" x14ac:dyDescent="0.25">
      <c r="A5" s="6" t="str">
        <f t="array" aca="1" ref="A5" ca="1">m_Frase</f>
        <v>Cifra más baja desde que el 26/07/2021 hubo una IA de 765</v>
      </c>
      <c r="B5" s="7"/>
      <c r="C5" s="7"/>
    </row>
    <row r="6" spans="1:3" x14ac:dyDescent="0.25">
      <c r="A6" s="7"/>
      <c r="B6" s="7"/>
      <c r="C6" s="7"/>
    </row>
  </sheetData>
  <mergeCells count="1">
    <mergeCell ref="A5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casos_diagnostico_ccaa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2021-01-22T11:17:41Z</dcterms:created>
  <dcterms:modified xsi:type="dcterms:W3CDTF">2021-08-01T14:22:42Z</dcterms:modified>
</cp:coreProperties>
</file>