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ork\Programming in EGF\VerticalSeismicProfilingHodographCalculator\"/>
    </mc:Choice>
  </mc:AlternateContent>
  <xr:revisionPtr revIDLastSave="0" documentId="13_ncr:1_{CE64C5D1-FD1A-440C-9EDB-0BD8DB45DD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ТД для программы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H36" i="2"/>
  <c r="H37" i="2"/>
  <c r="H38" i="2"/>
  <c r="H39" i="2"/>
  <c r="H40" i="2"/>
  <c r="H41" i="2"/>
  <c r="H3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15" i="2"/>
  <c r="H10" i="2"/>
  <c r="H11" i="2"/>
  <c r="H12" i="2"/>
  <c r="H13" i="2"/>
  <c r="H14" i="2"/>
  <c r="H9" i="2"/>
  <c r="H5" i="2"/>
  <c r="H6" i="2"/>
  <c r="H7" i="2"/>
  <c r="H8" i="2"/>
  <c r="H4" i="2"/>
  <c r="H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D26" i="2"/>
  <c r="D25" i="2"/>
  <c r="D24" i="2"/>
  <c r="D23" i="2"/>
  <c r="D22" i="2"/>
</calcChain>
</file>

<file path=xl/sharedStrings.xml><?xml version="1.0" encoding="utf-8"?>
<sst xmlns="http://schemas.openxmlformats.org/spreadsheetml/2006/main" count="29" uniqueCount="21">
  <si>
    <t>Z_скв (м)</t>
  </si>
  <si>
    <t>dz_коса (м)</t>
  </si>
  <si>
    <t>ПК</t>
  </si>
  <si>
    <t>Пласт №1</t>
  </si>
  <si>
    <t>Общая геометрия участка наблюдений</t>
  </si>
  <si>
    <t>Zx_пл (м)</t>
  </si>
  <si>
    <t>Vx_пл (м/с)</t>
  </si>
  <si>
    <t>Пласт №2</t>
  </si>
  <si>
    <t>Пласт №3</t>
  </si>
  <si>
    <t>Пласт №4</t>
  </si>
  <si>
    <t>Пласт №5</t>
  </si>
  <si>
    <t>Count_1</t>
  </si>
  <si>
    <t>Count_2</t>
  </si>
  <si>
    <t>Count_3</t>
  </si>
  <si>
    <t>Count_4</t>
  </si>
  <si>
    <t>Count_скв</t>
  </si>
  <si>
    <t>z_м, м</t>
  </si>
  <si>
    <t>t(z) м, с</t>
  </si>
  <si>
    <t>z_т, м</t>
  </si>
  <si>
    <t>t(z) т, с</t>
  </si>
  <si>
    <t>dt,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</si>
</sst>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Годограф ВСП для</a:t>
            </a:r>
            <a:r>
              <a:rPr lang="ru-RU" baseline="0"/>
              <a:t> разреза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'ТД для программы'!$H$1</c:f>
              <c:strCache>
                <c:ptCount val="1"/>
                <c:pt idx="0">
                  <c:v>t(z) м, с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'ТД для программы'!$G$2:$G$42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'ТД для программы'!$H$2:$H$42</c:f>
              <c:numCache>
                <c:formatCode>General</c:formatCode>
                <c:ptCount val="41"/>
                <c:pt idx="0">
                  <c:v>0.02</c:v>
                </c:pt>
                <c:pt idx="1">
                  <c:v>0.04</c:v>
                </c:pt>
                <c:pt idx="2">
                  <c:v>4.5555555555555557E-2</c:v>
                </c:pt>
                <c:pt idx="3">
                  <c:v>5.1111111111111114E-2</c:v>
                </c:pt>
                <c:pt idx="4">
                  <c:v>5.6666666666666671E-2</c:v>
                </c:pt>
                <c:pt idx="5">
                  <c:v>6.222222222222222E-2</c:v>
                </c:pt>
                <c:pt idx="6">
                  <c:v>6.777777777777777E-2</c:v>
                </c:pt>
                <c:pt idx="7">
                  <c:v>6.9777777777777772E-2</c:v>
                </c:pt>
                <c:pt idx="8">
                  <c:v>7.1777777777777774E-2</c:v>
                </c:pt>
                <c:pt idx="9">
                  <c:v>7.3777777777777775E-2</c:v>
                </c:pt>
                <c:pt idx="10">
                  <c:v>7.5777777777777777E-2</c:v>
                </c:pt>
                <c:pt idx="11">
                  <c:v>7.7777777777777765E-2</c:v>
                </c:pt>
                <c:pt idx="12">
                  <c:v>7.9777777777777767E-2</c:v>
                </c:pt>
                <c:pt idx="13">
                  <c:v>8.3111111111111094E-2</c:v>
                </c:pt>
                <c:pt idx="14">
                  <c:v>8.6444444444444435E-2</c:v>
                </c:pt>
                <c:pt idx="15">
                  <c:v>8.9777777777777762E-2</c:v>
                </c:pt>
                <c:pt idx="16">
                  <c:v>9.3111111111111103E-2</c:v>
                </c:pt>
                <c:pt idx="17">
                  <c:v>9.644444444444443E-2</c:v>
                </c:pt>
                <c:pt idx="18">
                  <c:v>9.9777777777777771E-2</c:v>
                </c:pt>
                <c:pt idx="19">
                  <c:v>0.1031111111111111</c:v>
                </c:pt>
                <c:pt idx="20">
                  <c:v>0.10644444444444444</c:v>
                </c:pt>
                <c:pt idx="21">
                  <c:v>0.10977777777777777</c:v>
                </c:pt>
                <c:pt idx="22">
                  <c:v>0.11311111111111111</c:v>
                </c:pt>
                <c:pt idx="23">
                  <c:v>0.11644444444444443</c:v>
                </c:pt>
                <c:pt idx="24">
                  <c:v>0.11977777777777776</c:v>
                </c:pt>
                <c:pt idx="25">
                  <c:v>0.1231111111111111</c:v>
                </c:pt>
                <c:pt idx="26">
                  <c:v>0.12644444444444444</c:v>
                </c:pt>
                <c:pt idx="27">
                  <c:v>0.12977777777777777</c:v>
                </c:pt>
                <c:pt idx="28">
                  <c:v>0.1331111111111111</c:v>
                </c:pt>
                <c:pt idx="29">
                  <c:v>0.13644444444444442</c:v>
                </c:pt>
                <c:pt idx="30">
                  <c:v>0.13977777777777778</c:v>
                </c:pt>
                <c:pt idx="31">
                  <c:v>0.14311111111111111</c:v>
                </c:pt>
                <c:pt idx="32">
                  <c:v>0.14644444444444443</c:v>
                </c:pt>
                <c:pt idx="33">
                  <c:v>0.15358730158730158</c:v>
                </c:pt>
                <c:pt idx="34">
                  <c:v>0.16073015873015872</c:v>
                </c:pt>
                <c:pt idx="35">
                  <c:v>0.16787301587301587</c:v>
                </c:pt>
                <c:pt idx="36">
                  <c:v>0.17501587301587301</c:v>
                </c:pt>
                <c:pt idx="37">
                  <c:v>0.18215873015873013</c:v>
                </c:pt>
                <c:pt idx="38">
                  <c:v>0.1893015873015873</c:v>
                </c:pt>
                <c:pt idx="39">
                  <c:v>0.19644444444444442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3-4503-8621-5D064C40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82143"/>
        <c:axId val="948873023"/>
      </c:scatterChart>
      <c:valAx>
        <c:axId val="94888214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873023"/>
        <c:crosses val="autoZero"/>
        <c:crossBetween val="midCat"/>
      </c:valAx>
      <c:valAx>
        <c:axId val="948873023"/>
        <c:scaling>
          <c:orientation val="minMax"/>
          <c:max val="0.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88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7</xdr:row>
      <xdr:rowOff>49530</xdr:rowOff>
    </xdr:from>
    <xdr:to>
      <xdr:col>19</xdr:col>
      <xdr:colOff>259080</xdr:colOff>
      <xdr:row>22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FAB2D9-E205-D1B2-548A-D5AF7FE2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D9AB-C08B-4764-8C37-32E5956767E4}">
  <dimension ref="B1:L42"/>
  <sheetViews>
    <sheetView tabSelected="1" topLeftCell="D1" workbookViewId="0">
      <selection activeCell="R5" sqref="R5"/>
    </sheetView>
  </sheetViews>
  <sheetFormatPr defaultRowHeight="13.8" x14ac:dyDescent="0.3"/>
  <cols>
    <col min="1" max="3" width="8.88671875" style="1"/>
    <col min="4" max="4" width="10.6640625" style="1" customWidth="1"/>
    <col min="5" max="16384" width="8.88671875" style="1"/>
  </cols>
  <sheetData>
    <row r="1" spans="2:12" ht="14.4" thickBot="1" x14ac:dyDescent="0.35">
      <c r="B1" s="8"/>
      <c r="C1" s="83" t="s">
        <v>4</v>
      </c>
      <c r="D1" s="84"/>
      <c r="E1" s="7"/>
      <c r="F1" s="48" t="s">
        <v>2</v>
      </c>
      <c r="G1" s="49" t="s">
        <v>16</v>
      </c>
      <c r="H1" s="11" t="s">
        <v>17</v>
      </c>
      <c r="I1" s="48" t="s">
        <v>18</v>
      </c>
      <c r="J1" s="49" t="s">
        <v>19</v>
      </c>
      <c r="K1" s="11" t="s">
        <v>20</v>
      </c>
      <c r="L1" s="3"/>
    </row>
    <row r="2" spans="2:12" x14ac:dyDescent="0.3">
      <c r="B2" s="8"/>
      <c r="C2" s="85"/>
      <c r="D2" s="86"/>
      <c r="E2" s="7"/>
      <c r="F2" s="44">
        <v>1</v>
      </c>
      <c r="G2" s="45">
        <f>F2*$D$4</f>
        <v>10</v>
      </c>
      <c r="H2" s="46">
        <f>G2/$D$8</f>
        <v>0.02</v>
      </c>
      <c r="I2" s="74">
        <v>10</v>
      </c>
      <c r="J2" s="75">
        <v>0.02</v>
      </c>
      <c r="K2" s="4">
        <f>H2-J2</f>
        <v>0</v>
      </c>
      <c r="L2" s="3"/>
    </row>
    <row r="3" spans="2:12" ht="14.4" thickBot="1" x14ac:dyDescent="0.35">
      <c r="B3" s="8"/>
      <c r="C3" s="27" t="s">
        <v>0</v>
      </c>
      <c r="D3" s="28" t="s">
        <v>1</v>
      </c>
      <c r="E3" s="7"/>
      <c r="F3" s="50">
        <v>2</v>
      </c>
      <c r="G3" s="51">
        <f t="shared" ref="G3:G41" si="0">F3*$D$4</f>
        <v>20</v>
      </c>
      <c r="H3" s="52">
        <f>G3/$D$8</f>
        <v>0.04</v>
      </c>
      <c r="I3" s="9">
        <v>20</v>
      </c>
      <c r="J3" s="1">
        <v>0.04</v>
      </c>
      <c r="K3" s="10">
        <f t="shared" ref="K3:K41" si="1">H3-J3</f>
        <v>0</v>
      </c>
      <c r="L3" s="3"/>
    </row>
    <row r="4" spans="2:12" ht="14.4" thickBot="1" x14ac:dyDescent="0.35">
      <c r="B4" s="8"/>
      <c r="C4" s="29">
        <v>400</v>
      </c>
      <c r="D4" s="30">
        <v>10</v>
      </c>
      <c r="E4" s="7"/>
      <c r="F4" s="53">
        <v>3</v>
      </c>
      <c r="G4" s="54">
        <f t="shared" si="0"/>
        <v>30</v>
      </c>
      <c r="H4" s="55">
        <f>$C$8/$D$8 + (G4-$C$8)/$D$11</f>
        <v>4.5555555555555557E-2</v>
      </c>
      <c r="I4" s="9">
        <v>30</v>
      </c>
      <c r="J4" s="1">
        <v>4.5555999999999999E-2</v>
      </c>
      <c r="K4" s="10">
        <f t="shared" si="1"/>
        <v>-4.4444444444180498E-7</v>
      </c>
      <c r="L4" s="3"/>
    </row>
    <row r="5" spans="2:12" ht="14.4" thickBot="1" x14ac:dyDescent="0.35">
      <c r="C5" s="31"/>
      <c r="D5" s="31"/>
      <c r="E5" s="8"/>
      <c r="F5" s="17">
        <v>4</v>
      </c>
      <c r="G5" s="13">
        <f t="shared" si="0"/>
        <v>40</v>
      </c>
      <c r="H5" s="18">
        <f t="shared" ref="H5:H8" si="2">$C$8/$D$8 + (G5-$C$8)/$D$11</f>
        <v>5.1111111111111114E-2</v>
      </c>
      <c r="I5" s="9">
        <v>40</v>
      </c>
      <c r="J5" s="1">
        <v>5.1110999999999997E-2</v>
      </c>
      <c r="K5" s="10">
        <f t="shared" si="1"/>
        <v>1.1111111111739014E-7</v>
      </c>
      <c r="L5" s="3"/>
    </row>
    <row r="6" spans="2:12" x14ac:dyDescent="0.3">
      <c r="B6" s="8"/>
      <c r="C6" s="87" t="s">
        <v>3</v>
      </c>
      <c r="D6" s="88"/>
      <c r="E6" s="7"/>
      <c r="F6" s="17">
        <v>5</v>
      </c>
      <c r="G6" s="13">
        <f t="shared" si="0"/>
        <v>50</v>
      </c>
      <c r="H6" s="18">
        <f t="shared" si="2"/>
        <v>5.6666666666666671E-2</v>
      </c>
      <c r="I6" s="9">
        <v>50</v>
      </c>
      <c r="J6" s="1">
        <v>5.6667000000000002E-2</v>
      </c>
      <c r="K6" s="10">
        <f t="shared" si="1"/>
        <v>-3.3333333333135373E-7</v>
      </c>
      <c r="L6" s="3"/>
    </row>
    <row r="7" spans="2:12" x14ac:dyDescent="0.3">
      <c r="B7" s="8"/>
      <c r="C7" s="32" t="s">
        <v>5</v>
      </c>
      <c r="D7" s="33" t="s">
        <v>6</v>
      </c>
      <c r="E7" s="7"/>
      <c r="F7" s="17">
        <v>6</v>
      </c>
      <c r="G7" s="13">
        <f t="shared" si="0"/>
        <v>60</v>
      </c>
      <c r="H7" s="18">
        <f t="shared" si="2"/>
        <v>6.222222222222222E-2</v>
      </c>
      <c r="I7" s="9">
        <v>60</v>
      </c>
      <c r="J7" s="1">
        <v>6.2222E-2</v>
      </c>
      <c r="K7" s="10">
        <f t="shared" si="1"/>
        <v>2.2222222222090249E-7</v>
      </c>
      <c r="L7" s="3"/>
    </row>
    <row r="8" spans="2:12" ht="14.4" thickBot="1" x14ac:dyDescent="0.35">
      <c r="B8" s="8"/>
      <c r="C8" s="32">
        <v>20</v>
      </c>
      <c r="D8" s="33">
        <v>500</v>
      </c>
      <c r="E8" s="7"/>
      <c r="F8" s="56">
        <v>7</v>
      </c>
      <c r="G8" s="57">
        <f t="shared" si="0"/>
        <v>70</v>
      </c>
      <c r="H8" s="58">
        <f t="shared" si="2"/>
        <v>6.777777777777777E-2</v>
      </c>
      <c r="I8" s="9">
        <v>70</v>
      </c>
      <c r="J8" s="1">
        <v>6.7778000000000005E-2</v>
      </c>
      <c r="K8" s="10">
        <f t="shared" si="1"/>
        <v>-2.2222222223478028E-7</v>
      </c>
      <c r="L8" s="3"/>
    </row>
    <row r="9" spans="2:12" x14ac:dyDescent="0.3">
      <c r="B9" s="8"/>
      <c r="C9" s="89" t="s">
        <v>7</v>
      </c>
      <c r="D9" s="90"/>
      <c r="E9" s="7"/>
      <c r="F9" s="59">
        <v>8</v>
      </c>
      <c r="G9" s="60">
        <f t="shared" si="0"/>
        <v>80</v>
      </c>
      <c r="H9" s="61">
        <f>$C$8/$D$8 + $C$11/$D$11 + (G9-($C$8+$C$11))/$D$14</f>
        <v>6.9777777777777772E-2</v>
      </c>
      <c r="I9" s="9">
        <v>80</v>
      </c>
      <c r="J9" s="1">
        <v>6.9778000000000007E-2</v>
      </c>
      <c r="K9" s="10">
        <f t="shared" si="1"/>
        <v>-2.2222222223478028E-7</v>
      </c>
      <c r="L9" s="3"/>
    </row>
    <row r="10" spans="2:12" x14ac:dyDescent="0.3">
      <c r="B10" s="8"/>
      <c r="C10" s="34" t="s">
        <v>5</v>
      </c>
      <c r="D10" s="35" t="s">
        <v>6</v>
      </c>
      <c r="E10" s="7"/>
      <c r="F10" s="19">
        <v>9</v>
      </c>
      <c r="G10" s="14">
        <f t="shared" si="0"/>
        <v>90</v>
      </c>
      <c r="H10" s="20">
        <f t="shared" ref="H10:H14" si="3">$C$8/$D$8 + $C$11/$D$11 + (G10-($C$8+$C$11))/$D$14</f>
        <v>7.1777777777777774E-2</v>
      </c>
      <c r="I10" s="9">
        <v>90</v>
      </c>
      <c r="J10" s="1">
        <v>7.1777999999999995E-2</v>
      </c>
      <c r="K10" s="10">
        <f t="shared" si="1"/>
        <v>-2.2222222222090249E-7</v>
      </c>
      <c r="L10" s="3"/>
    </row>
    <row r="11" spans="2:12" x14ac:dyDescent="0.3">
      <c r="B11" s="8"/>
      <c r="C11" s="34">
        <v>50</v>
      </c>
      <c r="D11" s="35">
        <v>1800</v>
      </c>
      <c r="E11" s="7"/>
      <c r="F11" s="19">
        <v>10</v>
      </c>
      <c r="G11" s="14">
        <f t="shared" si="0"/>
        <v>100</v>
      </c>
      <c r="H11" s="20">
        <f t="shared" si="3"/>
        <v>7.3777777777777775E-2</v>
      </c>
      <c r="I11" s="9">
        <v>100</v>
      </c>
      <c r="J11" s="1">
        <v>7.3777999999999996E-2</v>
      </c>
      <c r="K11" s="10">
        <f t="shared" si="1"/>
        <v>-2.2222222222090249E-7</v>
      </c>
      <c r="L11" s="3"/>
    </row>
    <row r="12" spans="2:12" x14ac:dyDescent="0.3">
      <c r="B12" s="8"/>
      <c r="C12" s="77" t="s">
        <v>8</v>
      </c>
      <c r="D12" s="78"/>
      <c r="E12" s="7"/>
      <c r="F12" s="19">
        <v>11</v>
      </c>
      <c r="G12" s="14">
        <f t="shared" si="0"/>
        <v>110</v>
      </c>
      <c r="H12" s="20">
        <f t="shared" si="3"/>
        <v>7.5777777777777777E-2</v>
      </c>
      <c r="I12" s="9">
        <v>110</v>
      </c>
      <c r="J12" s="1">
        <v>7.5777999999999998E-2</v>
      </c>
      <c r="K12" s="10">
        <f t="shared" si="1"/>
        <v>-2.2222222222090249E-7</v>
      </c>
      <c r="L12" s="3"/>
    </row>
    <row r="13" spans="2:12" x14ac:dyDescent="0.3">
      <c r="B13" s="8"/>
      <c r="C13" s="36" t="s">
        <v>5</v>
      </c>
      <c r="D13" s="37" t="s">
        <v>6</v>
      </c>
      <c r="E13" s="7"/>
      <c r="F13" s="19">
        <v>12</v>
      </c>
      <c r="G13" s="14">
        <f t="shared" si="0"/>
        <v>120</v>
      </c>
      <c r="H13" s="20">
        <f t="shared" si="3"/>
        <v>7.7777777777777765E-2</v>
      </c>
      <c r="I13" s="9">
        <v>120</v>
      </c>
      <c r="J13" s="1">
        <v>7.7778E-2</v>
      </c>
      <c r="K13" s="10">
        <f t="shared" si="1"/>
        <v>-2.2222222223478028E-7</v>
      </c>
      <c r="L13" s="3"/>
    </row>
    <row r="14" spans="2:12" ht="14.4" thickBot="1" x14ac:dyDescent="0.35">
      <c r="B14" s="8"/>
      <c r="C14" s="36">
        <v>60</v>
      </c>
      <c r="D14" s="37">
        <v>5000</v>
      </c>
      <c r="E14" s="7"/>
      <c r="F14" s="62">
        <v>13</v>
      </c>
      <c r="G14" s="63">
        <f t="shared" si="0"/>
        <v>130</v>
      </c>
      <c r="H14" s="64">
        <f t="shared" si="3"/>
        <v>7.9777777777777767E-2</v>
      </c>
      <c r="I14" s="9">
        <v>130</v>
      </c>
      <c r="J14" s="1">
        <v>7.9778000000000002E-2</v>
      </c>
      <c r="K14" s="10">
        <f t="shared" si="1"/>
        <v>-2.2222222223478028E-7</v>
      </c>
      <c r="L14" s="3"/>
    </row>
    <row r="15" spans="2:12" x14ac:dyDescent="0.3">
      <c r="B15" s="8"/>
      <c r="C15" s="79" t="s">
        <v>9</v>
      </c>
      <c r="D15" s="80"/>
      <c r="E15" s="7"/>
      <c r="F15" s="65">
        <v>14</v>
      </c>
      <c r="G15" s="66">
        <f t="shared" si="0"/>
        <v>140</v>
      </c>
      <c r="H15" s="67">
        <f>$C$8/$D$8 + $C$11/$D$11 + $C$14/$D$14 + (G15-($C$8+$C$11 + $C$14))/$D$17</f>
        <v>8.3111111111111094E-2</v>
      </c>
      <c r="I15" s="9">
        <v>140</v>
      </c>
      <c r="J15" s="1">
        <v>8.3111000000000004E-2</v>
      </c>
      <c r="K15" s="10">
        <f t="shared" si="1"/>
        <v>1.1111111108963456E-7</v>
      </c>
      <c r="L15" s="3"/>
    </row>
    <row r="16" spans="2:12" x14ac:dyDescent="0.3">
      <c r="B16" s="8"/>
      <c r="C16" s="38" t="s">
        <v>5</v>
      </c>
      <c r="D16" s="39" t="s">
        <v>6</v>
      </c>
      <c r="E16" s="7"/>
      <c r="F16" s="21">
        <v>15</v>
      </c>
      <c r="G16" s="15">
        <f t="shared" si="0"/>
        <v>150</v>
      </c>
      <c r="H16" s="22">
        <f t="shared" ref="H16:H34" si="4">$C$8/$D$8 + $C$11/$D$11 + $C$14/$D$14 + (G16-($C$8+$C$11 + $C$14))/$D$17</f>
        <v>8.6444444444444435E-2</v>
      </c>
      <c r="I16" s="9">
        <v>150</v>
      </c>
      <c r="J16" s="1">
        <v>8.6443999999999993E-2</v>
      </c>
      <c r="K16" s="10">
        <f t="shared" si="1"/>
        <v>4.4444444444180498E-7</v>
      </c>
      <c r="L16" s="3"/>
    </row>
    <row r="17" spans="2:12" x14ac:dyDescent="0.3">
      <c r="B17" s="8"/>
      <c r="C17" s="38">
        <v>200</v>
      </c>
      <c r="D17" s="39">
        <v>3000</v>
      </c>
      <c r="E17" s="7"/>
      <c r="F17" s="21">
        <v>16</v>
      </c>
      <c r="G17" s="15">
        <f t="shared" si="0"/>
        <v>160</v>
      </c>
      <c r="H17" s="22">
        <f t="shared" si="4"/>
        <v>8.9777777777777762E-2</v>
      </c>
      <c r="I17" s="9">
        <v>160</v>
      </c>
      <c r="J17" s="1">
        <v>8.9777999999999997E-2</v>
      </c>
      <c r="K17" s="10">
        <f t="shared" si="1"/>
        <v>-2.2222222223478028E-7</v>
      </c>
      <c r="L17" s="3"/>
    </row>
    <row r="18" spans="2:12" x14ac:dyDescent="0.3">
      <c r="B18" s="8"/>
      <c r="C18" s="81" t="s">
        <v>10</v>
      </c>
      <c r="D18" s="82"/>
      <c r="E18" s="7"/>
      <c r="F18" s="21">
        <v>17</v>
      </c>
      <c r="G18" s="15">
        <f t="shared" si="0"/>
        <v>170</v>
      </c>
      <c r="H18" s="22">
        <f t="shared" si="4"/>
        <v>9.3111111111111103E-2</v>
      </c>
      <c r="I18" s="9">
        <v>170</v>
      </c>
      <c r="J18" s="1">
        <v>9.3110999999999999E-2</v>
      </c>
      <c r="K18" s="10">
        <f t="shared" si="1"/>
        <v>1.1111111110351235E-7</v>
      </c>
      <c r="L18" s="3"/>
    </row>
    <row r="19" spans="2:12" x14ac:dyDescent="0.3">
      <c r="B19" s="8"/>
      <c r="C19" s="40" t="s">
        <v>5</v>
      </c>
      <c r="D19" s="41" t="s">
        <v>6</v>
      </c>
      <c r="E19" s="7"/>
      <c r="F19" s="21">
        <v>18</v>
      </c>
      <c r="G19" s="15">
        <f t="shared" si="0"/>
        <v>180</v>
      </c>
      <c r="H19" s="22">
        <f t="shared" si="4"/>
        <v>9.644444444444443E-2</v>
      </c>
      <c r="I19" s="9">
        <v>180</v>
      </c>
      <c r="J19" s="1">
        <v>9.6444000000000002E-2</v>
      </c>
      <c r="K19" s="10">
        <f t="shared" si="1"/>
        <v>4.4444444442792719E-7</v>
      </c>
      <c r="L19" s="3"/>
    </row>
    <row r="20" spans="2:12" ht="14.4" thickBot="1" x14ac:dyDescent="0.35">
      <c r="B20" s="8"/>
      <c r="C20" s="42"/>
      <c r="D20" s="43">
        <v>1400</v>
      </c>
      <c r="E20" s="7"/>
      <c r="F20" s="21">
        <v>19</v>
      </c>
      <c r="G20" s="15">
        <f t="shared" si="0"/>
        <v>190</v>
      </c>
      <c r="H20" s="22">
        <f t="shared" si="4"/>
        <v>9.9777777777777771E-2</v>
      </c>
      <c r="I20" s="9">
        <v>190</v>
      </c>
      <c r="J20" s="1">
        <v>9.9778000000000006E-2</v>
      </c>
      <c r="K20" s="10">
        <f t="shared" si="1"/>
        <v>-2.2222222223478028E-7</v>
      </c>
      <c r="L20" s="3"/>
    </row>
    <row r="21" spans="2:12" ht="14.4" thickBot="1" x14ac:dyDescent="0.35">
      <c r="C21" s="12"/>
      <c r="D21" s="12"/>
      <c r="E21" s="8"/>
      <c r="F21" s="21">
        <v>20</v>
      </c>
      <c r="G21" s="15">
        <f t="shared" si="0"/>
        <v>200</v>
      </c>
      <c r="H21" s="22">
        <f t="shared" si="4"/>
        <v>0.1031111111111111</v>
      </c>
      <c r="I21" s="9">
        <v>200</v>
      </c>
      <c r="J21" s="1">
        <v>0.10311099999999999</v>
      </c>
      <c r="K21" s="10">
        <f t="shared" si="1"/>
        <v>1.1111111110351235E-7</v>
      </c>
      <c r="L21" s="3"/>
    </row>
    <row r="22" spans="2:12" x14ac:dyDescent="0.3">
      <c r="B22" s="8"/>
      <c r="C22" s="44" t="s">
        <v>11</v>
      </c>
      <c r="D22" s="46">
        <f>C8/D4</f>
        <v>2</v>
      </c>
      <c r="E22" s="7"/>
      <c r="F22" s="21">
        <v>21</v>
      </c>
      <c r="G22" s="15">
        <f t="shared" si="0"/>
        <v>210</v>
      </c>
      <c r="H22" s="22">
        <f t="shared" si="4"/>
        <v>0.10644444444444444</v>
      </c>
      <c r="I22" s="9">
        <v>210</v>
      </c>
      <c r="J22" s="1">
        <v>0.106444</v>
      </c>
      <c r="K22" s="10">
        <f t="shared" si="1"/>
        <v>4.4444444444180498E-7</v>
      </c>
      <c r="L22" s="3"/>
    </row>
    <row r="23" spans="2:12" x14ac:dyDescent="0.3">
      <c r="B23" s="8"/>
      <c r="C23" s="17" t="s">
        <v>12</v>
      </c>
      <c r="D23" s="18">
        <f>SUM(C8,C11)/D4</f>
        <v>7</v>
      </c>
      <c r="E23" s="7"/>
      <c r="F23" s="21">
        <v>22</v>
      </c>
      <c r="G23" s="15">
        <f t="shared" si="0"/>
        <v>220</v>
      </c>
      <c r="H23" s="22">
        <f t="shared" si="4"/>
        <v>0.10977777777777777</v>
      </c>
      <c r="I23" s="9">
        <v>220</v>
      </c>
      <c r="J23" s="1">
        <v>0.109778</v>
      </c>
      <c r="K23" s="10">
        <f t="shared" si="1"/>
        <v>-2.2222222223478028E-7</v>
      </c>
      <c r="L23" s="3"/>
    </row>
    <row r="24" spans="2:12" x14ac:dyDescent="0.3">
      <c r="B24" s="8"/>
      <c r="C24" s="19" t="s">
        <v>13</v>
      </c>
      <c r="D24" s="20">
        <f>SUM(C8,C11,C14)/$D$4</f>
        <v>13</v>
      </c>
      <c r="E24" s="7"/>
      <c r="F24" s="21">
        <v>23</v>
      </c>
      <c r="G24" s="15">
        <f t="shared" si="0"/>
        <v>230</v>
      </c>
      <c r="H24" s="22">
        <f t="shared" si="4"/>
        <v>0.11311111111111111</v>
      </c>
      <c r="I24" s="9">
        <v>230</v>
      </c>
      <c r="J24" s="1">
        <v>0.113111</v>
      </c>
      <c r="K24" s="10">
        <f t="shared" si="1"/>
        <v>1.1111111110351235E-7</v>
      </c>
      <c r="L24" s="3"/>
    </row>
    <row r="25" spans="2:12" x14ac:dyDescent="0.3">
      <c r="B25" s="8"/>
      <c r="C25" s="21" t="s">
        <v>14</v>
      </c>
      <c r="D25" s="22">
        <f>SUM(C8,C11,C14,C17)/$D$4</f>
        <v>33</v>
      </c>
      <c r="E25" s="7"/>
      <c r="F25" s="21">
        <v>24</v>
      </c>
      <c r="G25" s="15">
        <f t="shared" si="0"/>
        <v>240</v>
      </c>
      <c r="H25" s="22">
        <f t="shared" si="4"/>
        <v>0.11644444444444443</v>
      </c>
      <c r="I25" s="9">
        <v>240</v>
      </c>
      <c r="J25" s="1">
        <v>0.11644400000000001</v>
      </c>
      <c r="K25" s="10">
        <f t="shared" si="1"/>
        <v>4.4444444442792719E-7</v>
      </c>
      <c r="L25" s="3"/>
    </row>
    <row r="26" spans="2:12" ht="14.4" thickBot="1" x14ac:dyDescent="0.35">
      <c r="B26" s="8"/>
      <c r="C26" s="25" t="s">
        <v>15</v>
      </c>
      <c r="D26" s="26">
        <f>C4/D4</f>
        <v>40</v>
      </c>
      <c r="E26" s="7"/>
      <c r="F26" s="21">
        <v>25</v>
      </c>
      <c r="G26" s="15">
        <f t="shared" si="0"/>
        <v>250</v>
      </c>
      <c r="H26" s="22">
        <f t="shared" si="4"/>
        <v>0.11977777777777776</v>
      </c>
      <c r="I26" s="9">
        <v>250</v>
      </c>
      <c r="J26" s="1">
        <v>0.119778</v>
      </c>
      <c r="K26" s="10">
        <f t="shared" si="1"/>
        <v>-2.2222222223478028E-7</v>
      </c>
      <c r="L26" s="3"/>
    </row>
    <row r="27" spans="2:12" x14ac:dyDescent="0.3">
      <c r="C27" s="2"/>
      <c r="D27" s="2"/>
      <c r="E27" s="8"/>
      <c r="F27" s="21">
        <v>26</v>
      </c>
      <c r="G27" s="15">
        <f t="shared" si="0"/>
        <v>260</v>
      </c>
      <c r="H27" s="22">
        <f t="shared" si="4"/>
        <v>0.1231111111111111</v>
      </c>
      <c r="I27" s="9">
        <v>260</v>
      </c>
      <c r="J27" s="1">
        <v>0.123111</v>
      </c>
      <c r="K27" s="10">
        <f t="shared" si="1"/>
        <v>1.1111111110351235E-7</v>
      </c>
      <c r="L27" s="3"/>
    </row>
    <row r="28" spans="2:12" x14ac:dyDescent="0.3">
      <c r="E28" s="8"/>
      <c r="F28" s="21">
        <v>27</v>
      </c>
      <c r="G28" s="15">
        <f t="shared" si="0"/>
        <v>270</v>
      </c>
      <c r="H28" s="22">
        <f t="shared" si="4"/>
        <v>0.12644444444444444</v>
      </c>
      <c r="I28" s="9">
        <v>270</v>
      </c>
      <c r="J28" s="1">
        <v>0.126444</v>
      </c>
      <c r="K28" s="10">
        <f t="shared" si="1"/>
        <v>4.4444444444180498E-7</v>
      </c>
      <c r="L28" s="3"/>
    </row>
    <row r="29" spans="2:12" x14ac:dyDescent="0.3">
      <c r="E29" s="8"/>
      <c r="F29" s="21">
        <v>28</v>
      </c>
      <c r="G29" s="15">
        <f t="shared" si="0"/>
        <v>280</v>
      </c>
      <c r="H29" s="22">
        <f t="shared" si="4"/>
        <v>0.12977777777777777</v>
      </c>
      <c r="I29" s="9">
        <v>280</v>
      </c>
      <c r="J29" s="1">
        <v>0.129778</v>
      </c>
      <c r="K29" s="10">
        <f t="shared" si="1"/>
        <v>-2.2222222223478028E-7</v>
      </c>
      <c r="L29" s="3"/>
    </row>
    <row r="30" spans="2:12" x14ac:dyDescent="0.3">
      <c r="E30" s="8"/>
      <c r="F30" s="21">
        <v>29</v>
      </c>
      <c r="G30" s="15">
        <f t="shared" si="0"/>
        <v>290</v>
      </c>
      <c r="H30" s="22">
        <f t="shared" si="4"/>
        <v>0.1331111111111111</v>
      </c>
      <c r="I30" s="9">
        <v>290</v>
      </c>
      <c r="J30" s="1">
        <v>0.13311100000000001</v>
      </c>
      <c r="K30" s="10">
        <f t="shared" si="1"/>
        <v>1.1111111108963456E-7</v>
      </c>
      <c r="L30" s="3"/>
    </row>
    <row r="31" spans="2:12" x14ac:dyDescent="0.3">
      <c r="E31" s="8"/>
      <c r="F31" s="21">
        <v>30</v>
      </c>
      <c r="G31" s="15">
        <f t="shared" si="0"/>
        <v>300</v>
      </c>
      <c r="H31" s="22">
        <f t="shared" si="4"/>
        <v>0.13644444444444442</v>
      </c>
      <c r="I31" s="9">
        <v>300</v>
      </c>
      <c r="J31" s="1">
        <v>0.13644400000000001</v>
      </c>
      <c r="K31" s="10">
        <f t="shared" si="1"/>
        <v>4.444444444140494E-7</v>
      </c>
      <c r="L31" s="3"/>
    </row>
    <row r="32" spans="2:12" x14ac:dyDescent="0.3">
      <c r="E32" s="8"/>
      <c r="F32" s="21">
        <v>31</v>
      </c>
      <c r="G32" s="15">
        <f t="shared" si="0"/>
        <v>310</v>
      </c>
      <c r="H32" s="22">
        <f t="shared" si="4"/>
        <v>0.13977777777777778</v>
      </c>
      <c r="I32" s="9">
        <v>310</v>
      </c>
      <c r="J32" s="1">
        <v>0.13977800000000001</v>
      </c>
      <c r="K32" s="10">
        <f t="shared" si="1"/>
        <v>-2.2222222223478028E-7</v>
      </c>
      <c r="L32" s="3"/>
    </row>
    <row r="33" spans="5:12" x14ac:dyDescent="0.3">
      <c r="E33" s="8"/>
      <c r="F33" s="21">
        <v>32</v>
      </c>
      <c r="G33" s="15">
        <f t="shared" si="0"/>
        <v>320</v>
      </c>
      <c r="H33" s="22">
        <f t="shared" si="4"/>
        <v>0.14311111111111111</v>
      </c>
      <c r="I33" s="9">
        <v>320</v>
      </c>
      <c r="J33" s="1">
        <v>0.14311099999999999</v>
      </c>
      <c r="K33" s="10">
        <f t="shared" si="1"/>
        <v>1.1111111111739014E-7</v>
      </c>
      <c r="L33" s="3"/>
    </row>
    <row r="34" spans="5:12" ht="14.4" thickBot="1" x14ac:dyDescent="0.35">
      <c r="E34" s="8"/>
      <c r="F34" s="68">
        <v>33</v>
      </c>
      <c r="G34" s="69">
        <f t="shared" si="0"/>
        <v>330</v>
      </c>
      <c r="H34" s="70">
        <f t="shared" si="4"/>
        <v>0.14644444444444443</v>
      </c>
      <c r="I34" s="9">
        <v>330</v>
      </c>
      <c r="J34" s="1">
        <v>0.14644399999999999</v>
      </c>
      <c r="K34" s="10">
        <f t="shared" si="1"/>
        <v>4.4444444444180498E-7</v>
      </c>
      <c r="L34" s="3"/>
    </row>
    <row r="35" spans="5:12" x14ac:dyDescent="0.3">
      <c r="E35" s="8"/>
      <c r="F35" s="71">
        <v>34</v>
      </c>
      <c r="G35" s="72">
        <f t="shared" si="0"/>
        <v>340</v>
      </c>
      <c r="H35" s="73">
        <f>$C$8/$D$8 + $C$11/$D$11 + $C$14/$D$14+$C$17/$D$17 + (G35-($C$8+$C$11 + $C$14 + $C$17))/$D$20</f>
        <v>0.15358730158730158</v>
      </c>
      <c r="I35" s="9">
        <v>340</v>
      </c>
      <c r="J35" s="1">
        <v>0.153587</v>
      </c>
      <c r="K35" s="10">
        <f t="shared" si="1"/>
        <v>3.0158730157658908E-7</v>
      </c>
      <c r="L35" s="3"/>
    </row>
    <row r="36" spans="5:12" x14ac:dyDescent="0.3">
      <c r="E36" s="8"/>
      <c r="F36" s="23">
        <v>35</v>
      </c>
      <c r="G36" s="16">
        <f t="shared" si="0"/>
        <v>350</v>
      </c>
      <c r="H36" s="24">
        <f t="shared" ref="H36:H41" si="5">$C$8/$D$8 + $C$11/$D$11 + $C$14/$D$14+$C$17/$D$17 + (G36-($C$8+$C$11 + $C$14 + $C$17))/$D$20</f>
        <v>0.16073015873015872</v>
      </c>
      <c r="I36" s="9">
        <v>350</v>
      </c>
      <c r="J36" s="1">
        <v>0.16073000000000001</v>
      </c>
      <c r="K36" s="10">
        <f t="shared" si="1"/>
        <v>1.5873015871137319E-7</v>
      </c>
      <c r="L36" s="3"/>
    </row>
    <row r="37" spans="5:12" x14ac:dyDescent="0.3">
      <c r="E37" s="8"/>
      <c r="F37" s="23">
        <v>36</v>
      </c>
      <c r="G37" s="16">
        <f t="shared" si="0"/>
        <v>360</v>
      </c>
      <c r="H37" s="24">
        <f t="shared" si="5"/>
        <v>0.16787301587301587</v>
      </c>
      <c r="I37" s="9">
        <v>360</v>
      </c>
      <c r="J37" s="1">
        <v>0.16787299999999999</v>
      </c>
      <c r="K37" s="10">
        <f t="shared" si="1"/>
        <v>1.5873015873912877E-8</v>
      </c>
      <c r="L37" s="3"/>
    </row>
    <row r="38" spans="5:12" x14ac:dyDescent="0.3">
      <c r="E38" s="8"/>
      <c r="F38" s="23">
        <v>37</v>
      </c>
      <c r="G38" s="16">
        <f t="shared" si="0"/>
        <v>370</v>
      </c>
      <c r="H38" s="24">
        <f t="shared" si="5"/>
        <v>0.17501587301587301</v>
      </c>
      <c r="I38" s="9">
        <v>370</v>
      </c>
      <c r="J38" s="1">
        <v>0.175016</v>
      </c>
      <c r="K38" s="10">
        <f t="shared" si="1"/>
        <v>-1.2698412699130301E-7</v>
      </c>
      <c r="L38" s="3"/>
    </row>
    <row r="39" spans="5:12" x14ac:dyDescent="0.3">
      <c r="E39" s="8"/>
      <c r="F39" s="23">
        <v>38</v>
      </c>
      <c r="G39" s="16">
        <f t="shared" si="0"/>
        <v>380</v>
      </c>
      <c r="H39" s="24">
        <f t="shared" si="5"/>
        <v>0.18215873015873013</v>
      </c>
      <c r="I39" s="9">
        <v>380</v>
      </c>
      <c r="J39" s="1">
        <v>0.18215899999999999</v>
      </c>
      <c r="K39" s="10">
        <f t="shared" si="1"/>
        <v>-2.6984126985651891E-7</v>
      </c>
      <c r="L39" s="3"/>
    </row>
    <row r="40" spans="5:12" x14ac:dyDescent="0.3">
      <c r="E40" s="8"/>
      <c r="F40" s="23">
        <v>39</v>
      </c>
      <c r="G40" s="16">
        <f t="shared" si="0"/>
        <v>390</v>
      </c>
      <c r="H40" s="24">
        <f t="shared" si="5"/>
        <v>0.1893015873015873</v>
      </c>
      <c r="I40" s="9">
        <v>390</v>
      </c>
      <c r="J40" s="1">
        <v>0.189302</v>
      </c>
      <c r="K40" s="10">
        <f t="shared" si="1"/>
        <v>-4.1269841269397922E-7</v>
      </c>
      <c r="L40" s="3"/>
    </row>
    <row r="41" spans="5:12" ht="14.4" thickBot="1" x14ac:dyDescent="0.35">
      <c r="E41" s="8"/>
      <c r="F41" s="25">
        <v>40</v>
      </c>
      <c r="G41" s="47">
        <f t="shared" si="0"/>
        <v>400</v>
      </c>
      <c r="H41" s="26">
        <f t="shared" si="5"/>
        <v>0.19644444444444442</v>
      </c>
      <c r="I41" s="5">
        <v>400</v>
      </c>
      <c r="J41" s="76">
        <v>0.19644400000000001</v>
      </c>
      <c r="K41" s="6">
        <f t="shared" si="1"/>
        <v>4.444444444140494E-7</v>
      </c>
      <c r="L41" s="3"/>
    </row>
    <row r="42" spans="5:12" x14ac:dyDescent="0.3">
      <c r="F42" s="2"/>
      <c r="G42" s="2"/>
      <c r="H42" s="2"/>
      <c r="I42" s="2"/>
      <c r="J42" s="2"/>
      <c r="K42" s="2"/>
    </row>
  </sheetData>
  <mergeCells count="6">
    <mergeCell ref="C12:D12"/>
    <mergeCell ref="C15:D15"/>
    <mergeCell ref="C18:D18"/>
    <mergeCell ref="C1:D2"/>
    <mergeCell ref="C6:D6"/>
    <mergeCell ref="C9:D9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ТД для программы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2015-06-05T18:19:34Z</dcterms:created>
  <dcterms:modified xsi:type="dcterms:W3CDTF">2023-05-19T15:55:14Z</dcterms:modified>
</cp:coreProperties>
</file>