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oogleDrive\Redes de sensores eléctricos\Trabajo\Trabajo\"/>
    </mc:Choice>
  </mc:AlternateContent>
  <xr:revisionPtr revIDLastSave="0" documentId="13_ncr:1_{EBDB63DA-D471-4CA2-8A17-73165887546D}" xr6:coauthVersionLast="47" xr6:coauthVersionMax="47" xr10:uidLastSave="{00000000-0000-0000-0000-000000000000}"/>
  <bookViews>
    <workbookView xWindow="22000" yWindow="5110" windowWidth="4850" windowHeight="15710" activeTab="1" xr2:uid="{00000000-000D-0000-FFFF-FFFF00000000}"/>
  </bookViews>
  <sheets>
    <sheet name="Diagrama de bloques" sheetId="2" r:id="rId1"/>
    <sheet name="Diagrama de flujo y modos" sheetId="3" r:id="rId2"/>
    <sheet name="elección de bateria" sheetId="5" r:id="rId3"/>
    <sheet name="COnsumo de bloques"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1" l="1"/>
  <c r="E18" i="1" l="1"/>
  <c r="G3" i="1"/>
  <c r="G6" i="1" l="1"/>
  <c r="I6" i="1" s="1"/>
  <c r="G14" i="1"/>
  <c r="G15" i="1"/>
  <c r="G16" i="1"/>
  <c r="G17" i="1"/>
  <c r="G18" i="1"/>
  <c r="G19" i="1"/>
  <c r="G13" i="1"/>
  <c r="G4" i="1"/>
  <c r="I4" i="1" s="1"/>
  <c r="G5" i="1"/>
  <c r="I5" i="1" s="1"/>
  <c r="G7" i="1"/>
  <c r="I7" i="1" s="1"/>
  <c r="I3" i="1"/>
  <c r="I14" i="1" l="1"/>
  <c r="K14" i="1" s="1"/>
  <c r="I15" i="1"/>
  <c r="I16" i="1"/>
  <c r="I17" i="1"/>
  <c r="I19" i="1"/>
  <c r="I13" i="1"/>
  <c r="K17" i="1" l="1"/>
  <c r="K15" i="1"/>
  <c r="K16" i="1"/>
  <c r="K13" i="1"/>
  <c r="K19" i="1"/>
  <c r="I18" i="1"/>
  <c r="K18" i="1" s="1"/>
</calcChain>
</file>

<file path=xl/sharedStrings.xml><?xml version="1.0" encoding="utf-8"?>
<sst xmlns="http://schemas.openxmlformats.org/spreadsheetml/2006/main" count="76" uniqueCount="57">
  <si>
    <t>Caso 1</t>
  </si>
  <si>
    <t>Caso 2</t>
  </si>
  <si>
    <t>Caso 3</t>
  </si>
  <si>
    <t>Caso 4</t>
  </si>
  <si>
    <t>Caso 5</t>
  </si>
  <si>
    <t>Caso 6</t>
  </si>
  <si>
    <t>acel 4kHz</t>
  </si>
  <si>
    <t>acel 4kHz + magne 8Hz</t>
  </si>
  <si>
    <t>gyros 1kHz</t>
  </si>
  <si>
    <t>acel 4kHz + gyro 1kHz</t>
  </si>
  <si>
    <t>acel 4kHz + gyro 1kHz + magne 8 kHz</t>
  </si>
  <si>
    <t>mA</t>
  </si>
  <si>
    <t>Idle</t>
  </si>
  <si>
    <t>Bateria li-po 3.7v, 980mAh</t>
  </si>
  <si>
    <t>Tiempo (s)</t>
  </si>
  <si>
    <t>IMU</t>
  </si>
  <si>
    <t>Esp32</t>
  </si>
  <si>
    <t>mW</t>
  </si>
  <si>
    <t>Hibernación</t>
  </si>
  <si>
    <t>Deepsleep</t>
  </si>
  <si>
    <t>https://lastminuteengineers.com/esp32-sleep-modes-power-consumption/</t>
  </si>
  <si>
    <t>LightSleep</t>
  </si>
  <si>
    <t>ModemSleep</t>
  </si>
  <si>
    <t>ActiveMode</t>
  </si>
  <si>
    <t>Capacity</t>
  </si>
  <si>
    <t>Estado1</t>
  </si>
  <si>
    <t>Estado2</t>
  </si>
  <si>
    <t>Estado3</t>
  </si>
  <si>
    <t>Active</t>
  </si>
  <si>
    <t>On</t>
  </si>
  <si>
    <t>Off</t>
  </si>
  <si>
    <t>datasheet MPU-9250</t>
  </si>
  <si>
    <t>Elementos</t>
  </si>
  <si>
    <t>Estados del Sistema</t>
  </si>
  <si>
    <t>Estado4</t>
  </si>
  <si>
    <t>μC</t>
  </si>
  <si>
    <t>OFF</t>
  </si>
  <si>
    <t>ON</t>
  </si>
  <si>
    <t>Estado5</t>
  </si>
  <si>
    <t>V_IN</t>
  </si>
  <si>
    <t>En función del regulador elegido</t>
  </si>
  <si>
    <t>4. Especificar la(s) fuente(s) de energía a utilizar. En el caso de baterías definir las tecnologías, capacidades y agrupamientos serie o paralelo.</t>
  </si>
  <si>
    <t xml:space="preserve">    Esto determina la energía disponible.</t>
  </si>
  <si>
    <t>En mi caso solo se va ha utilizar la funcionalidad del acelerómetro de bajo consumo dado que se realiza un muestreo de 50Hz.</t>
  </si>
  <si>
    <t>V [2.4 -3.6]</t>
  </si>
  <si>
    <t>V[2.3-3.6]</t>
  </si>
  <si>
    <t>Considerando una tension de alimentacion típica de 2.5v para el acelerómetro mpu-9250</t>
  </si>
  <si>
    <t>Considerando una tension de alimentacion tipica de 2.5v para el ESP32</t>
  </si>
  <si>
    <t>Considerando un rango de 3-4.2v de la bateria, se va a utilizar un buck para manterner una tensión cte de 2.5v para todo el rango de la bateria.</t>
  </si>
  <si>
    <t xml:space="preserve"> Sleep Current + Update Rate * 0.376 </t>
  </si>
  <si>
    <t>low power acel 50Hz</t>
  </si>
  <si>
    <t>Dado que comparten tensión de alimentacion, podrían compartir regulador. En caso de que las tensiones fueran diferentes habria que realizar una configuracion con mas reguladores con objeto de fijar la tension correcta para cada componente.</t>
  </si>
  <si>
    <t>TPS62736</t>
  </si>
  <si>
    <t>TPS82695</t>
  </si>
  <si>
    <t>Estos valores de eficiencia, se dan para un valor de tension de salida de 2.5v y una tensión de entrada de 3.6v (para la mayor parte de la curva de descarga de la bateria se da una tensión de 3.7v)</t>
  </si>
  <si>
    <t xml:space="preserve">Dada la curva de descarga, se va a definir una tensión límite de operación de 3v, ya que como se observa en la curva, el nivel dee nergia restante ne mínimo.
Por ello, el rango de operación sera 3-4.2v
Hay que recordar que si se pasan de los 2.5 (&lt; 2.5), podriamos inutilizar la bateria teniendo así que desecharla.
</t>
  </si>
  <si>
    <t>Vamos a suponer que trabajan con tensiones diferentes. Para el sensor que consume 0.025mA se utilizará el TPS62736, con una eficiencia de alrededor de 87%. Para el ESP32 la eficiencia estará alrededor de 90% con el TSP82695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</si>
</sst>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u/>
      <sz val="11"/>
      <color theme="10"/>
      <name val="Calibri"/>
      <family val="2"/>
      <scheme val="minor"/>
    </font>
    <font>
      <sz val="11"/>
      <color theme="1"/>
      <name val="Calibri"/>
      <family val="2"/>
    </font>
    <font>
      <b/>
      <i/>
      <sz val="14"/>
      <color theme="1"/>
      <name val="Times New Roman"/>
      <family val="1"/>
    </font>
    <font>
      <sz val="11"/>
      <color theme="1"/>
      <name val="Times New Roman"/>
      <family val="1"/>
    </font>
    <font>
      <b/>
      <i/>
      <sz val="12"/>
      <color theme="1"/>
      <name val="Times New Roman"/>
      <family val="1"/>
    </font>
    <font>
      <sz val="12"/>
      <color theme="1"/>
      <name val="Times New Roman"/>
      <family val="1"/>
    </font>
    <font>
      <sz val="1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0" xfId="1"/>
    <xf numFmtId="0" fontId="0" fillId="0" borderId="0" xfId="0" applyAlignment="1">
      <alignment vertical="center"/>
    </xf>
    <xf numFmtId="0" fontId="3" fillId="0" borderId="0" xfId="0" applyFont="1"/>
    <xf numFmtId="0" fontId="0" fillId="0" borderId="0" xfId="0" applyAlignment="1">
      <alignment wrapText="1"/>
    </xf>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0" fillId="2" borderId="0" xfId="0" applyFill="1"/>
    <xf numFmtId="0" fontId="8" fillId="2" borderId="0" xfId="0" applyFont="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704850</xdr:colOff>
      <xdr:row>6</xdr:row>
      <xdr:rowOff>163830</xdr:rowOff>
    </xdr:from>
    <xdr:to>
      <xdr:col>3</xdr:col>
      <xdr:colOff>521970</xdr:colOff>
      <xdr:row>10</xdr:row>
      <xdr:rowOff>25400</xdr:rowOff>
    </xdr:to>
    <xdr:sp macro="" textlink="">
      <xdr:nvSpPr>
        <xdr:cNvPr id="2" name="Rectángulo 1">
          <a:extLst>
            <a:ext uri="{FF2B5EF4-FFF2-40B4-BE49-F238E27FC236}">
              <a16:creationId xmlns:a16="http://schemas.microsoft.com/office/drawing/2014/main" id="{497625EE-6545-4158-85A0-5CFE475708E4}"/>
            </a:ext>
          </a:extLst>
        </xdr:cNvPr>
        <xdr:cNvSpPr/>
      </xdr:nvSpPr>
      <xdr:spPr>
        <a:xfrm>
          <a:off x="1466850" y="1268730"/>
          <a:ext cx="1341120" cy="598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a:t>µC</a:t>
          </a:r>
        </a:p>
      </xdr:txBody>
    </xdr:sp>
    <xdr:clientData/>
  </xdr:twoCellAnchor>
  <xdr:twoCellAnchor>
    <xdr:from>
      <xdr:col>1</xdr:col>
      <xdr:colOff>704850</xdr:colOff>
      <xdr:row>11</xdr:row>
      <xdr:rowOff>78740</xdr:rowOff>
    </xdr:from>
    <xdr:to>
      <xdr:col>3</xdr:col>
      <xdr:colOff>521970</xdr:colOff>
      <xdr:row>14</xdr:row>
      <xdr:rowOff>124460</xdr:rowOff>
    </xdr:to>
    <xdr:sp macro="" textlink="">
      <xdr:nvSpPr>
        <xdr:cNvPr id="3" name="Rectángulo 2">
          <a:extLst>
            <a:ext uri="{FF2B5EF4-FFF2-40B4-BE49-F238E27FC236}">
              <a16:creationId xmlns:a16="http://schemas.microsoft.com/office/drawing/2014/main" id="{71CED72E-BDD8-40ED-BA4B-24B1D864ABD2}"/>
            </a:ext>
          </a:extLst>
        </xdr:cNvPr>
        <xdr:cNvSpPr/>
      </xdr:nvSpPr>
      <xdr:spPr>
        <a:xfrm>
          <a:off x="1466850" y="2104390"/>
          <a:ext cx="1341120" cy="598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a:t>IMU</a:t>
          </a:r>
        </a:p>
      </xdr:txBody>
    </xdr:sp>
    <xdr:clientData/>
  </xdr:twoCellAnchor>
  <xdr:twoCellAnchor>
    <xdr:from>
      <xdr:col>2</xdr:col>
      <xdr:colOff>613410</xdr:colOff>
      <xdr:row>10</xdr:row>
      <xdr:rowOff>25400</xdr:rowOff>
    </xdr:from>
    <xdr:to>
      <xdr:col>2</xdr:col>
      <xdr:colOff>613410</xdr:colOff>
      <xdr:row>11</xdr:row>
      <xdr:rowOff>78740</xdr:rowOff>
    </xdr:to>
    <xdr:cxnSp macro="">
      <xdr:nvCxnSpPr>
        <xdr:cNvPr id="4" name="Conector recto 3">
          <a:extLst>
            <a:ext uri="{FF2B5EF4-FFF2-40B4-BE49-F238E27FC236}">
              <a16:creationId xmlns:a16="http://schemas.microsoft.com/office/drawing/2014/main" id="{2CA165DF-044C-4D69-9466-1BE76BC83216}"/>
            </a:ext>
          </a:extLst>
        </xdr:cNvPr>
        <xdr:cNvCxnSpPr>
          <a:stCxn id="2" idx="2"/>
          <a:endCxn id="3" idx="0"/>
        </xdr:cNvCxnSpPr>
      </xdr:nvCxnSpPr>
      <xdr:spPr>
        <a:xfrm>
          <a:off x="2137410" y="1866900"/>
          <a:ext cx="0" cy="23749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3</xdr:row>
      <xdr:rowOff>121920</xdr:rowOff>
    </xdr:from>
    <xdr:to>
      <xdr:col>3</xdr:col>
      <xdr:colOff>662940</xdr:colOff>
      <xdr:row>5</xdr:row>
      <xdr:rowOff>144780</xdr:rowOff>
    </xdr:to>
    <xdr:sp macro="" textlink="">
      <xdr:nvSpPr>
        <xdr:cNvPr id="5" name="Rectángulo 4">
          <a:extLst>
            <a:ext uri="{FF2B5EF4-FFF2-40B4-BE49-F238E27FC236}">
              <a16:creationId xmlns:a16="http://schemas.microsoft.com/office/drawing/2014/main" id="{8FE4F938-870B-4B94-8B5E-246D7D70C1E2}"/>
            </a:ext>
          </a:extLst>
        </xdr:cNvPr>
        <xdr:cNvSpPr/>
      </xdr:nvSpPr>
      <xdr:spPr>
        <a:xfrm>
          <a:off x="1333500" y="674370"/>
          <a:ext cx="1615440" cy="3911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a:t>Batería</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14</xdr:row>
      <xdr:rowOff>1</xdr:rowOff>
    </xdr:from>
    <xdr:to>
      <xdr:col>7</xdr:col>
      <xdr:colOff>674313</xdr:colOff>
      <xdr:row>40</xdr:row>
      <xdr:rowOff>150092</xdr:rowOff>
    </xdr:to>
    <xdr:pic>
      <xdr:nvPicPr>
        <xdr:cNvPr id="2" name="Imagen 1">
          <a:extLst>
            <a:ext uri="{FF2B5EF4-FFF2-40B4-BE49-F238E27FC236}">
              <a16:creationId xmlns:a16="http://schemas.microsoft.com/office/drawing/2014/main" id="{5697BEA5-1D01-41FF-93C3-0C1E010E501B}"/>
            </a:ext>
          </a:extLst>
        </xdr:cNvPr>
        <xdr:cNvPicPr>
          <a:picLocks noChangeAspect="1"/>
        </xdr:cNvPicPr>
      </xdr:nvPicPr>
      <xdr:blipFill>
        <a:blip xmlns:r="http://schemas.openxmlformats.org/officeDocument/2006/relationships" r:embed="rId1"/>
        <a:stretch>
          <a:fillRect/>
        </a:stretch>
      </xdr:blipFill>
      <xdr:spPr>
        <a:xfrm>
          <a:off x="3948545" y="2586183"/>
          <a:ext cx="3722313" cy="4953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163286</xdr:colOff>
      <xdr:row>3</xdr:row>
      <xdr:rowOff>27215</xdr:rowOff>
    </xdr:from>
    <xdr:to>
      <xdr:col>3</xdr:col>
      <xdr:colOff>325211</xdr:colOff>
      <xdr:row>11</xdr:row>
      <xdr:rowOff>124278</xdr:rowOff>
    </xdr:to>
    <xdr:pic>
      <xdr:nvPicPr>
        <xdr:cNvPr id="4" name="Imagen 3">
          <a:extLst>
            <a:ext uri="{FF2B5EF4-FFF2-40B4-BE49-F238E27FC236}">
              <a16:creationId xmlns:a16="http://schemas.microsoft.com/office/drawing/2014/main" id="{D37463F3-D8EE-410E-B529-493FB33F4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5286" y="3265715"/>
          <a:ext cx="4801961" cy="3249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38</xdr:row>
      <xdr:rowOff>0</xdr:rowOff>
    </xdr:from>
    <xdr:to>
      <xdr:col>3</xdr:col>
      <xdr:colOff>2868706</xdr:colOff>
      <xdr:row>55</xdr:row>
      <xdr:rowOff>114363</xdr:rowOff>
    </xdr:to>
    <xdr:pic>
      <xdr:nvPicPr>
        <xdr:cNvPr id="6" name="Imagen 5">
          <a:extLst>
            <a:ext uri="{FF2B5EF4-FFF2-40B4-BE49-F238E27FC236}">
              <a16:creationId xmlns:a16="http://schemas.microsoft.com/office/drawing/2014/main" id="{33CDEABD-46A7-4023-8095-EE3D23087F1D}"/>
            </a:ext>
          </a:extLst>
        </xdr:cNvPr>
        <xdr:cNvPicPr>
          <a:picLocks noChangeAspect="1"/>
        </xdr:cNvPicPr>
      </xdr:nvPicPr>
      <xdr:blipFill>
        <a:blip xmlns:r="http://schemas.openxmlformats.org/officeDocument/2006/relationships" r:embed="rId1"/>
        <a:stretch>
          <a:fillRect/>
        </a:stretch>
      </xdr:blipFill>
      <xdr:spPr>
        <a:xfrm>
          <a:off x="1972235" y="6813176"/>
          <a:ext cx="2868706" cy="3162363"/>
        </a:xfrm>
        <a:prstGeom prst="rect">
          <a:avLst/>
        </a:prstGeom>
      </xdr:spPr>
    </xdr:pic>
    <xdr:clientData/>
  </xdr:twoCellAnchor>
  <xdr:twoCellAnchor editAs="oneCell">
    <xdr:from>
      <xdr:col>5</xdr:col>
      <xdr:colOff>9525</xdr:colOff>
      <xdr:row>37</xdr:row>
      <xdr:rowOff>76201</xdr:rowOff>
    </xdr:from>
    <xdr:to>
      <xdr:col>8</xdr:col>
      <xdr:colOff>418940</xdr:colOff>
      <xdr:row>54</xdr:row>
      <xdr:rowOff>106644</xdr:rowOff>
    </xdr:to>
    <xdr:pic>
      <xdr:nvPicPr>
        <xdr:cNvPr id="7" name="Imagen 6">
          <a:extLst>
            <a:ext uri="{FF2B5EF4-FFF2-40B4-BE49-F238E27FC236}">
              <a16:creationId xmlns:a16="http://schemas.microsoft.com/office/drawing/2014/main" id="{DA4A4FC3-07F6-49D5-AA7A-D2251A62BE00}"/>
            </a:ext>
          </a:extLst>
        </xdr:cNvPr>
        <xdr:cNvPicPr>
          <a:picLocks noChangeAspect="1"/>
        </xdr:cNvPicPr>
      </xdr:nvPicPr>
      <xdr:blipFill>
        <a:blip xmlns:r="http://schemas.openxmlformats.org/officeDocument/2006/relationships" r:embed="rId2"/>
        <a:stretch>
          <a:fillRect/>
        </a:stretch>
      </xdr:blipFill>
      <xdr:spPr>
        <a:xfrm>
          <a:off x="5753100" y="6772276"/>
          <a:ext cx="3724115" cy="3107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lastminuteengineers.com/esp32-sleep-modes-power-consump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1D2BE-1F11-47F6-B8AF-70BD9FC46AD4}">
  <dimension ref="A5:A16"/>
  <sheetViews>
    <sheetView workbookViewId="0">
      <selection activeCell="E16" sqref="E16"/>
    </sheetView>
  </sheetViews>
  <sheetFormatPr baseColWidth="10" defaultRowHeight="14.5" x14ac:dyDescent="0.35"/>
  <sheetData>
    <row r="5" spans="1:1" x14ac:dyDescent="0.35">
      <c r="A5" s="2"/>
    </row>
    <row r="14" spans="1:1" x14ac:dyDescent="0.35">
      <c r="A14" s="2"/>
    </row>
    <row r="15" spans="1:1" x14ac:dyDescent="0.35">
      <c r="A15" s="2"/>
    </row>
    <row r="16" spans="1:1" x14ac:dyDescent="0.35">
      <c r="A16"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6A22-56E1-4AB4-AC24-F0EEC3923F8B}">
  <dimension ref="B3:L14"/>
  <sheetViews>
    <sheetView tabSelected="1" zoomScaleNormal="100" workbookViewId="0">
      <selection activeCell="B17" sqref="B17"/>
    </sheetView>
  </sheetViews>
  <sheetFormatPr baseColWidth="10" defaultRowHeight="14.5" x14ac:dyDescent="0.35"/>
  <cols>
    <col min="2" max="2" width="34.7265625" bestFit="1" customWidth="1"/>
  </cols>
  <sheetData>
    <row r="3" spans="2:12" x14ac:dyDescent="0.35">
      <c r="B3" t="s">
        <v>33</v>
      </c>
      <c r="D3" t="s">
        <v>25</v>
      </c>
      <c r="F3" t="s">
        <v>26</v>
      </c>
      <c r="H3" t="s">
        <v>27</v>
      </c>
      <c r="J3" t="s">
        <v>34</v>
      </c>
      <c r="L3" t="s">
        <v>38</v>
      </c>
    </row>
    <row r="4" spans="2:12" x14ac:dyDescent="0.35">
      <c r="B4" t="s">
        <v>32</v>
      </c>
    </row>
    <row r="6" spans="2:12" x14ac:dyDescent="0.35">
      <c r="B6" s="3" t="s">
        <v>35</v>
      </c>
      <c r="D6" t="s">
        <v>36</v>
      </c>
      <c r="F6" t="s">
        <v>37</v>
      </c>
      <c r="H6" t="s">
        <v>37</v>
      </c>
      <c r="J6" t="s">
        <v>37</v>
      </c>
      <c r="L6" t="s">
        <v>37</v>
      </c>
    </row>
    <row r="8" spans="2:12" x14ac:dyDescent="0.35">
      <c r="B8" t="s">
        <v>15</v>
      </c>
      <c r="D8" t="s">
        <v>36</v>
      </c>
      <c r="F8" t="s">
        <v>37</v>
      </c>
      <c r="H8" t="s">
        <v>36</v>
      </c>
      <c r="J8" t="s">
        <v>36</v>
      </c>
      <c r="L8" t="s">
        <v>36</v>
      </c>
    </row>
    <row r="14" spans="2:12" x14ac:dyDescent="0.35">
      <c r="B14" s="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858FB-5559-4254-AF63-B3BF1883CD05}">
  <dimension ref="A1:AW12"/>
  <sheetViews>
    <sheetView zoomScale="70" zoomScaleNormal="70" workbookViewId="0">
      <selection activeCell="E12" sqref="E10:E12"/>
    </sheetView>
  </sheetViews>
  <sheetFormatPr baseColWidth="10" defaultRowHeight="14.5" x14ac:dyDescent="0.35"/>
  <cols>
    <col min="2" max="2" width="52.90625" customWidth="1"/>
    <col min="3" max="3" width="13.36328125" bestFit="1" customWidth="1"/>
    <col min="4" max="4" width="26.1796875" bestFit="1" customWidth="1"/>
    <col min="5" max="5" width="47.7265625" customWidth="1"/>
    <col min="6" max="6" width="15.7265625" bestFit="1" customWidth="1"/>
    <col min="7" max="7" width="17.08984375" bestFit="1" customWidth="1"/>
    <col min="8" max="8" width="31.81640625" bestFit="1" customWidth="1"/>
  </cols>
  <sheetData>
    <row r="1" spans="1:49" ht="17.5" x14ac:dyDescent="0.35">
      <c r="B1" s="5" t="s">
        <v>41</v>
      </c>
    </row>
    <row r="2" spans="1:49" ht="17.5" x14ac:dyDescent="0.35">
      <c r="B2" s="5" t="s">
        <v>42</v>
      </c>
    </row>
    <row r="3" spans="1:49" ht="15.5" x14ac:dyDescent="0.35">
      <c r="A3" s="6"/>
      <c r="B3" s="7"/>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row>
    <row r="5" spans="1:49" ht="15.5" x14ac:dyDescent="0.35">
      <c r="E5" s="8"/>
    </row>
    <row r="6" spans="1:49" ht="15.5" x14ac:dyDescent="0.35">
      <c r="E6" s="8"/>
    </row>
    <row r="7" spans="1:49" ht="139.5" x14ac:dyDescent="0.35">
      <c r="E7" s="9" t="s">
        <v>55</v>
      </c>
    </row>
    <row r="8" spans="1:49" ht="15.5" x14ac:dyDescent="0.35">
      <c r="E8" s="8"/>
    </row>
    <row r="9" spans="1:49" ht="15.5" x14ac:dyDescent="0.35">
      <c r="E9" s="8"/>
    </row>
    <row r="11" spans="1:49" ht="15.5" x14ac:dyDescent="0.35">
      <c r="E11" s="8"/>
    </row>
    <row r="12" spans="1:49" ht="15.5" x14ac:dyDescent="0.35">
      <c r="E12"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T37"/>
  <sheetViews>
    <sheetView topLeftCell="A10" zoomScale="130" zoomScaleNormal="130" workbookViewId="0">
      <selection activeCell="A36" sqref="A36:XFD36"/>
    </sheetView>
  </sheetViews>
  <sheetFormatPr baseColWidth="10" defaultColWidth="8.7265625" defaultRowHeight="14.5" x14ac:dyDescent="0.35"/>
  <cols>
    <col min="2" max="2" width="8.7265625" customWidth="1"/>
    <col min="3" max="3" width="10.90625" bestFit="1" customWidth="1"/>
    <col min="4" max="4" width="45.1796875" customWidth="1"/>
    <col min="6" max="6" width="28.26953125" customWidth="1"/>
    <col min="7" max="7" width="10.453125" customWidth="1"/>
    <col min="11" max="11" width="9.81640625" customWidth="1"/>
    <col min="18" max="18" width="14.81640625" customWidth="1"/>
    <col min="19" max="19" width="14.90625" customWidth="1"/>
    <col min="20" max="20" width="14.08984375" customWidth="1"/>
  </cols>
  <sheetData>
    <row r="1" spans="3:20" x14ac:dyDescent="0.35">
      <c r="C1" t="s">
        <v>16</v>
      </c>
      <c r="D1" s="1" t="s">
        <v>20</v>
      </c>
      <c r="E1" t="s">
        <v>11</v>
      </c>
      <c r="G1" t="s">
        <v>45</v>
      </c>
      <c r="I1" t="s">
        <v>17</v>
      </c>
    </row>
    <row r="3" spans="3:20" x14ac:dyDescent="0.35">
      <c r="C3" t="s">
        <v>18</v>
      </c>
      <c r="E3">
        <v>2.5000000000000001E-3</v>
      </c>
      <c r="G3">
        <f>$D$24</f>
        <v>2.5</v>
      </c>
      <c r="I3">
        <f>E3*G3</f>
        <v>6.2500000000000003E-3</v>
      </c>
    </row>
    <row r="4" spans="3:20" x14ac:dyDescent="0.35">
      <c r="C4" t="s">
        <v>19</v>
      </c>
      <c r="E4">
        <v>0.01</v>
      </c>
      <c r="G4">
        <f>$D$24</f>
        <v>2.5</v>
      </c>
      <c r="I4">
        <f t="shared" ref="I4:I7" si="0">E4*G4</f>
        <v>2.5000000000000001E-2</v>
      </c>
    </row>
    <row r="5" spans="3:20" x14ac:dyDescent="0.35">
      <c r="C5" t="s">
        <v>21</v>
      </c>
      <c r="E5">
        <v>0.8</v>
      </c>
      <c r="G5">
        <f>$D$24</f>
        <v>2.5</v>
      </c>
      <c r="I5">
        <f t="shared" si="0"/>
        <v>2</v>
      </c>
    </row>
    <row r="6" spans="3:20" x14ac:dyDescent="0.35">
      <c r="C6" t="s">
        <v>22</v>
      </c>
      <c r="E6">
        <v>10</v>
      </c>
      <c r="G6">
        <f>$D$24</f>
        <v>2.5</v>
      </c>
      <c r="I6">
        <f t="shared" si="0"/>
        <v>25</v>
      </c>
    </row>
    <row r="7" spans="3:20" x14ac:dyDescent="0.35">
      <c r="C7" s="10" t="s">
        <v>23</v>
      </c>
      <c r="E7">
        <v>200</v>
      </c>
      <c r="G7">
        <f>$D$24</f>
        <v>2.5</v>
      </c>
      <c r="I7">
        <f t="shared" si="0"/>
        <v>500</v>
      </c>
      <c r="S7" t="s">
        <v>16</v>
      </c>
      <c r="T7" t="s">
        <v>15</v>
      </c>
    </row>
    <row r="10" spans="3:20" x14ac:dyDescent="0.35">
      <c r="Q10" t="s">
        <v>25</v>
      </c>
      <c r="S10" t="s">
        <v>18</v>
      </c>
      <c r="T10" t="s">
        <v>12</v>
      </c>
    </row>
    <row r="12" spans="3:20" x14ac:dyDescent="0.35">
      <c r="C12" t="s">
        <v>15</v>
      </c>
      <c r="D12" t="s">
        <v>31</v>
      </c>
      <c r="E12" t="s">
        <v>11</v>
      </c>
      <c r="G12" t="s">
        <v>44</v>
      </c>
      <c r="I12" t="s">
        <v>17</v>
      </c>
      <c r="K12" t="s">
        <v>14</v>
      </c>
    </row>
    <row r="13" spans="3:20" x14ac:dyDescent="0.35">
      <c r="C13" t="s">
        <v>0</v>
      </c>
      <c r="D13" t="s">
        <v>6</v>
      </c>
      <c r="E13">
        <v>0.45</v>
      </c>
      <c r="G13">
        <f t="shared" ref="G13:G19" si="1">$D$24</f>
        <v>2.5</v>
      </c>
      <c r="I13">
        <f>E13*G13</f>
        <v>1.125</v>
      </c>
      <c r="K13">
        <f t="shared" ref="K13:K19" si="2">$D$22/I13</f>
        <v>3223.1111111111113</v>
      </c>
      <c r="Q13" t="s">
        <v>26</v>
      </c>
      <c r="S13" t="s">
        <v>28</v>
      </c>
      <c r="T13" t="s">
        <v>29</v>
      </c>
    </row>
    <row r="14" spans="3:20" x14ac:dyDescent="0.35">
      <c r="C14" t="s">
        <v>1</v>
      </c>
      <c r="D14" t="s">
        <v>7</v>
      </c>
      <c r="E14">
        <v>0.73</v>
      </c>
      <c r="G14">
        <f t="shared" si="1"/>
        <v>2.5</v>
      </c>
      <c r="I14">
        <f t="shared" ref="I14:I19" si="3">E14*G14</f>
        <v>1.825</v>
      </c>
      <c r="K14">
        <f t="shared" si="2"/>
        <v>1986.8493150684933</v>
      </c>
    </row>
    <row r="15" spans="3:20" x14ac:dyDescent="0.35">
      <c r="C15" t="s">
        <v>2</v>
      </c>
      <c r="D15" t="s">
        <v>8</v>
      </c>
      <c r="E15">
        <v>3.2</v>
      </c>
      <c r="G15">
        <f t="shared" si="1"/>
        <v>2.5</v>
      </c>
      <c r="I15">
        <f t="shared" si="3"/>
        <v>8</v>
      </c>
      <c r="K15">
        <f t="shared" si="2"/>
        <v>453.25</v>
      </c>
    </row>
    <row r="16" spans="3:20" x14ac:dyDescent="0.35">
      <c r="C16" t="s">
        <v>3</v>
      </c>
      <c r="D16" t="s">
        <v>9</v>
      </c>
      <c r="E16">
        <v>3.4</v>
      </c>
      <c r="G16">
        <f t="shared" si="1"/>
        <v>2.5</v>
      </c>
      <c r="I16">
        <f t="shared" si="3"/>
        <v>8.5</v>
      </c>
      <c r="K16">
        <f t="shared" si="2"/>
        <v>426.58823529411762</v>
      </c>
      <c r="Q16" t="s">
        <v>27</v>
      </c>
      <c r="S16" t="s">
        <v>28</v>
      </c>
      <c r="T16" t="s">
        <v>30</v>
      </c>
    </row>
    <row r="17" spans="3:12" x14ac:dyDescent="0.35">
      <c r="C17" t="s">
        <v>4</v>
      </c>
      <c r="D17" t="s">
        <v>10</v>
      </c>
      <c r="E17">
        <v>3.7</v>
      </c>
      <c r="G17">
        <f t="shared" si="1"/>
        <v>2.5</v>
      </c>
      <c r="I17">
        <f t="shared" si="3"/>
        <v>9.25</v>
      </c>
      <c r="K17">
        <f t="shared" si="2"/>
        <v>392</v>
      </c>
    </row>
    <row r="18" spans="3:12" x14ac:dyDescent="0.35">
      <c r="C18" s="11" t="s">
        <v>5</v>
      </c>
      <c r="D18" t="s">
        <v>50</v>
      </c>
      <c r="E18">
        <f>E19 + 50*0.376/1000</f>
        <v>2.6800000000000001E-2</v>
      </c>
      <c r="G18">
        <f t="shared" si="1"/>
        <v>2.5</v>
      </c>
      <c r="I18">
        <f t="shared" si="3"/>
        <v>6.7000000000000004E-2</v>
      </c>
      <c r="K18">
        <f t="shared" si="2"/>
        <v>54119.402985074623</v>
      </c>
      <c r="L18" t="s">
        <v>49</v>
      </c>
    </row>
    <row r="19" spans="3:12" x14ac:dyDescent="0.35">
      <c r="C19" t="s">
        <v>12</v>
      </c>
      <c r="E19">
        <v>8.0000000000000002E-3</v>
      </c>
      <c r="G19">
        <f t="shared" si="1"/>
        <v>2.5</v>
      </c>
      <c r="I19">
        <f t="shared" si="3"/>
        <v>0.02</v>
      </c>
      <c r="K19">
        <f t="shared" si="2"/>
        <v>181300</v>
      </c>
    </row>
    <row r="21" spans="3:12" x14ac:dyDescent="0.35">
      <c r="D21" t="s">
        <v>13</v>
      </c>
    </row>
    <row r="22" spans="3:12" x14ac:dyDescent="0.35">
      <c r="D22">
        <f>3.7*980</f>
        <v>3626</v>
      </c>
    </row>
    <row r="24" spans="3:12" x14ac:dyDescent="0.35">
      <c r="C24" t="s">
        <v>39</v>
      </c>
      <c r="D24">
        <v>2.5</v>
      </c>
      <c r="F24" t="s">
        <v>40</v>
      </c>
    </row>
    <row r="25" spans="3:12" x14ac:dyDescent="0.35">
      <c r="C25" t="s">
        <v>24</v>
      </c>
      <c r="D25">
        <v>980</v>
      </c>
    </row>
    <row r="29" spans="3:12" x14ac:dyDescent="0.35">
      <c r="C29" t="s">
        <v>43</v>
      </c>
      <c r="D29" s="1"/>
    </row>
    <row r="30" spans="3:12" x14ac:dyDescent="0.35">
      <c r="C30" t="s">
        <v>48</v>
      </c>
    </row>
    <row r="31" spans="3:12" x14ac:dyDescent="0.35">
      <c r="C31" t="s">
        <v>46</v>
      </c>
    </row>
    <row r="32" spans="3:12" x14ac:dyDescent="0.35">
      <c r="C32" t="s">
        <v>47</v>
      </c>
    </row>
    <row r="33" spans="3:6" x14ac:dyDescent="0.35">
      <c r="C33" t="s">
        <v>51</v>
      </c>
    </row>
    <row r="34" spans="3:6" x14ac:dyDescent="0.35">
      <c r="C34" t="s">
        <v>56</v>
      </c>
    </row>
    <row r="35" spans="3:6" x14ac:dyDescent="0.35">
      <c r="C35" t="s">
        <v>54</v>
      </c>
    </row>
    <row r="37" spans="3:6" x14ac:dyDescent="0.35">
      <c r="D37" t="s">
        <v>53</v>
      </c>
      <c r="F37" t="s">
        <v>52</v>
      </c>
    </row>
  </sheetData>
  <phoneticPr fontId="1" type="noConversion"/>
  <hyperlinks>
    <hyperlink ref="D1" r:id="rId1" xr:uid="{AD9FF786-D791-47EF-85A4-CE3797A814D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Diagrama de bloques</vt:lpstr>
      <vt:lpstr>Diagrama de flujo y modos</vt:lpstr>
      <vt:lpstr>elección de bateria</vt:lpstr>
      <vt:lpstr>COnsumo de bloques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Pinilla Torremocha</dc:creator>
  <cp:lastModifiedBy>Jorge Pinilla Torremocha</cp:lastModifiedBy>
  <dcterms:created xsi:type="dcterms:W3CDTF">2015-06-05T18:19:34Z</dcterms:created>
  <dcterms:modified xsi:type="dcterms:W3CDTF">2022-01-26T11:06:23Z</dcterms:modified>
</cp:coreProperties>
</file>