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1/"/>
    </mc:Choice>
  </mc:AlternateContent>
  <xr:revisionPtr revIDLastSave="0" documentId="13_ncr:1_{17828684-B042-604C-82DD-F781087D0733}" xr6:coauthVersionLast="45" xr6:coauthVersionMax="45" xr10:uidLastSave="{00000000-0000-0000-0000-000000000000}"/>
  <bookViews>
    <workbookView xWindow="0" yWindow="460" windowWidth="28800" windowHeight="16140" activeTab="11" xr2:uid="{A11F5D19-7C3F-44A0-9E1A-1B0BAD7478F2}"/>
  </bookViews>
  <sheets>
    <sheet name="StudentData" sheetId="2" state="veryHidden" r:id="rId1"/>
    <sheet name="BSX Sales" sheetId="7" r:id="rId2"/>
    <sheet name="Data" sheetId="3" r:id="rId3"/>
    <sheet name="Lin4castPlt" sheetId="8" r:id="rId4"/>
    <sheet name="LinErrPlt" sheetId="15" r:id="rId5"/>
    <sheet name="LinReg" sheetId="4" r:id="rId6"/>
    <sheet name="ChgInt4castPlt" sheetId="14" r:id="rId7"/>
    <sheet name="ChgIntErrPlt" sheetId="11" r:id="rId8"/>
    <sheet name="ChgInt" sheetId="5" r:id="rId9"/>
    <sheet name="ChgSlp4castPlt" sheetId="13" r:id="rId10"/>
    <sheet name="ChgSlpErrPlt" sheetId="12" r:id="rId11"/>
    <sheet name="ChgSlp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3" i="6"/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3" i="5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3" i="4"/>
  <c r="L3" i="6" a="1"/>
  <c r="L3" i="6" s="1"/>
  <c r="L3" i="5" a="1"/>
  <c r="L3" i="5" s="1"/>
  <c r="K3" i="4" a="1"/>
  <c r="K3" i="4" s="1"/>
  <c r="M5" i="6" l="1"/>
  <c r="N7" i="6"/>
  <c r="L5" i="6"/>
  <c r="M7" i="6"/>
  <c r="N4" i="6"/>
  <c r="L7" i="6"/>
  <c r="M4" i="6"/>
  <c r="N6" i="6"/>
  <c r="L4" i="6"/>
  <c r="M6" i="6"/>
  <c r="N3" i="6"/>
  <c r="L6" i="6"/>
  <c r="M3" i="6"/>
  <c r="N5" i="6"/>
  <c r="M5" i="5"/>
  <c r="N7" i="5"/>
  <c r="L5" i="5"/>
  <c r="M7" i="5"/>
  <c r="N4" i="5"/>
  <c r="L7" i="5"/>
  <c r="M4" i="5"/>
  <c r="N6" i="5"/>
  <c r="L4" i="5"/>
  <c r="M6" i="5"/>
  <c r="N3" i="5"/>
  <c r="L6" i="5"/>
  <c r="M3" i="5"/>
  <c r="N5" i="5"/>
  <c r="K6" i="4"/>
  <c r="K5" i="4"/>
  <c r="K4" i="4"/>
  <c r="L7" i="4"/>
  <c r="L3" i="4"/>
  <c r="L6" i="4"/>
  <c r="L5" i="4"/>
  <c r="G39" i="4" s="1"/>
  <c r="L4" i="4"/>
  <c r="K7" i="4"/>
  <c r="D27" i="6"/>
  <c r="A27" i="6"/>
  <c r="D26" i="6"/>
  <c r="A26" i="6"/>
  <c r="D25" i="6"/>
  <c r="A25" i="6"/>
  <c r="D24" i="6"/>
  <c r="A24" i="6"/>
  <c r="D23" i="6"/>
  <c r="A23" i="6"/>
  <c r="D22" i="6"/>
  <c r="A22" i="6"/>
  <c r="D21" i="6"/>
  <c r="A21" i="6"/>
  <c r="D20" i="6"/>
  <c r="A20" i="6"/>
  <c r="D19" i="6"/>
  <c r="A19" i="6"/>
  <c r="D18" i="6"/>
  <c r="A18" i="6"/>
  <c r="D17" i="6"/>
  <c r="A17" i="6"/>
  <c r="D16" i="6"/>
  <c r="A16" i="6"/>
  <c r="D15" i="6"/>
  <c r="A15" i="6"/>
  <c r="D14" i="6"/>
  <c r="A14" i="6"/>
  <c r="D13" i="6"/>
  <c r="A13" i="6"/>
  <c r="D12" i="6"/>
  <c r="A12" i="6"/>
  <c r="D11" i="6"/>
  <c r="A11" i="6"/>
  <c r="D10" i="6"/>
  <c r="A10" i="6"/>
  <c r="D9" i="6"/>
  <c r="A9" i="6"/>
  <c r="D8" i="6"/>
  <c r="A8" i="6"/>
  <c r="D7" i="6"/>
  <c r="A7" i="6"/>
  <c r="D6" i="6"/>
  <c r="A6" i="6"/>
  <c r="D5" i="6"/>
  <c r="A5" i="6"/>
  <c r="D4" i="6"/>
  <c r="A4" i="6"/>
  <c r="D3" i="6"/>
  <c r="A3" i="6"/>
  <c r="D27" i="5"/>
  <c r="A27" i="5"/>
  <c r="D26" i="5"/>
  <c r="A26" i="5"/>
  <c r="D25" i="5"/>
  <c r="A25" i="5"/>
  <c r="D24" i="5"/>
  <c r="A24" i="5"/>
  <c r="D23" i="5"/>
  <c r="A23" i="5"/>
  <c r="D22" i="5"/>
  <c r="A22" i="5"/>
  <c r="D21" i="5"/>
  <c r="A21" i="5"/>
  <c r="D20" i="5"/>
  <c r="A20" i="5"/>
  <c r="D19" i="5"/>
  <c r="A19" i="5"/>
  <c r="D18" i="5"/>
  <c r="A18" i="5"/>
  <c r="D17" i="5"/>
  <c r="A17" i="5"/>
  <c r="D16" i="5"/>
  <c r="A16" i="5"/>
  <c r="D15" i="5"/>
  <c r="A15" i="5"/>
  <c r="D14" i="5"/>
  <c r="A14" i="5"/>
  <c r="D13" i="5"/>
  <c r="A13" i="5"/>
  <c r="D12" i="5"/>
  <c r="A12" i="5"/>
  <c r="D11" i="5"/>
  <c r="A11" i="5"/>
  <c r="D10" i="5"/>
  <c r="A10" i="5"/>
  <c r="D9" i="5"/>
  <c r="A9" i="5"/>
  <c r="D8" i="5"/>
  <c r="A8" i="5"/>
  <c r="D7" i="5"/>
  <c r="A7" i="5"/>
  <c r="D6" i="5"/>
  <c r="A6" i="5"/>
  <c r="D5" i="5"/>
  <c r="A5" i="5"/>
  <c r="D4" i="5"/>
  <c r="A4" i="5"/>
  <c r="D3" i="5"/>
  <c r="A3" i="5"/>
  <c r="G29" i="4"/>
  <c r="G33" i="4"/>
  <c r="G35" i="4"/>
  <c r="G38" i="4"/>
  <c r="G43" i="4"/>
  <c r="G44" i="4"/>
  <c r="G46" i="4"/>
  <c r="G48" i="4"/>
  <c r="G49" i="4"/>
  <c r="G51" i="4"/>
  <c r="G52" i="4"/>
  <c r="G53" i="4"/>
  <c r="G54" i="4"/>
  <c r="G57" i="4"/>
  <c r="G58" i="4"/>
  <c r="G59" i="4"/>
  <c r="G60" i="4"/>
  <c r="G62" i="4"/>
  <c r="G63" i="4"/>
  <c r="G64" i="4"/>
  <c r="G65" i="4"/>
  <c r="G67" i="4"/>
  <c r="G68" i="4"/>
  <c r="G69" i="4"/>
  <c r="G70" i="4"/>
  <c r="G73" i="4"/>
  <c r="G74" i="4"/>
  <c r="G75" i="4"/>
  <c r="G76" i="4"/>
  <c r="G78" i="4"/>
  <c r="G79" i="4"/>
  <c r="G80" i="4"/>
  <c r="G81" i="4"/>
  <c r="G83" i="4"/>
  <c r="G84" i="4"/>
  <c r="G85" i="4"/>
  <c r="G86" i="4"/>
  <c r="G89" i="4"/>
  <c r="G90" i="4"/>
  <c r="G91" i="4"/>
  <c r="G92" i="4"/>
  <c r="G94" i="4"/>
  <c r="G95" i="4"/>
  <c r="G96" i="4"/>
  <c r="G97" i="4"/>
  <c r="G99" i="4"/>
  <c r="G100" i="4"/>
  <c r="G101" i="4"/>
  <c r="G102" i="4"/>
  <c r="G105" i="4"/>
  <c r="G106" i="4"/>
  <c r="G107" i="4"/>
  <c r="G108" i="4"/>
  <c r="G110" i="4"/>
  <c r="G111" i="4"/>
  <c r="G112" i="4"/>
  <c r="G113" i="4"/>
  <c r="G115" i="4"/>
  <c r="G116" i="4"/>
  <c r="G117" i="4"/>
  <c r="G118" i="4"/>
  <c r="G121" i="4"/>
  <c r="G122" i="4"/>
  <c r="G123" i="4"/>
  <c r="G124" i="4"/>
  <c r="G125" i="4"/>
  <c r="G126" i="4"/>
  <c r="G1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L10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D4" i="4"/>
  <c r="E4" i="4" s="1"/>
  <c r="D5" i="4"/>
  <c r="D6" i="4"/>
  <c r="E6" i="4" s="1"/>
  <c r="D7" i="4"/>
  <c r="E7" i="4" s="1"/>
  <c r="D8" i="4"/>
  <c r="E8" i="4" s="1"/>
  <c r="D9" i="4"/>
  <c r="E9" i="4" s="1"/>
  <c r="D10" i="4"/>
  <c r="E10" i="4" s="1"/>
  <c r="D11" i="4"/>
  <c r="D12" i="4"/>
  <c r="E12" i="4" s="1"/>
  <c r="D13" i="4"/>
  <c r="D14" i="4"/>
  <c r="E14" i="4" s="1"/>
  <c r="D15" i="4"/>
  <c r="E15" i="4" s="1"/>
  <c r="D16" i="4"/>
  <c r="E16" i="4" s="1"/>
  <c r="D17" i="4"/>
  <c r="E17" i="4" s="1"/>
  <c r="D18" i="4"/>
  <c r="E18" i="4" s="1"/>
  <c r="D19" i="4"/>
  <c r="D20" i="4"/>
  <c r="E20" i="4" s="1"/>
  <c r="D21" i="4"/>
  <c r="D22" i="4"/>
  <c r="D23" i="4"/>
  <c r="E23" i="4" s="1"/>
  <c r="D24" i="4"/>
  <c r="E24" i="4" s="1"/>
  <c r="D25" i="4"/>
  <c r="E25" i="4" s="1"/>
  <c r="D26" i="4"/>
  <c r="E26" i="4" s="1"/>
  <c r="D2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3" i="4"/>
  <c r="H7" i="4" l="1"/>
  <c r="H21" i="4"/>
  <c r="H27" i="4"/>
  <c r="H19" i="4"/>
  <c r="H11" i="4"/>
  <c r="E19" i="4"/>
  <c r="H5" i="4"/>
  <c r="G37" i="4"/>
  <c r="H37" i="4" s="1"/>
  <c r="G32" i="4"/>
  <c r="I32" i="4" s="1"/>
  <c r="G47" i="4"/>
  <c r="G42" i="4"/>
  <c r="G31" i="4"/>
  <c r="G41" i="4"/>
  <c r="H41" i="4" s="1"/>
  <c r="G36" i="4"/>
  <c r="H36" i="4" s="1"/>
  <c r="G30" i="4"/>
  <c r="I30" i="4" s="1"/>
  <c r="H22" i="4"/>
  <c r="G120" i="4"/>
  <c r="H120" i="4" s="1"/>
  <c r="G109" i="4"/>
  <c r="G104" i="4"/>
  <c r="G93" i="4"/>
  <c r="H93" i="4" s="1"/>
  <c r="G88" i="4"/>
  <c r="I88" i="4" s="1"/>
  <c r="G77" i="4"/>
  <c r="H77" i="4" s="1"/>
  <c r="G72" i="4"/>
  <c r="H72" i="4" s="1"/>
  <c r="G61" i="4"/>
  <c r="H61" i="4" s="1"/>
  <c r="G56" i="4"/>
  <c r="H56" i="4" s="1"/>
  <c r="G45" i="4"/>
  <c r="G40" i="4"/>
  <c r="G28" i="4"/>
  <c r="I28" i="4" s="1"/>
  <c r="I13" i="4"/>
  <c r="I3" i="4"/>
  <c r="I12" i="4"/>
  <c r="I4" i="4"/>
  <c r="G119" i="4"/>
  <c r="I119" i="4" s="1"/>
  <c r="G114" i="4"/>
  <c r="G103" i="4"/>
  <c r="G98" i="4"/>
  <c r="I98" i="4" s="1"/>
  <c r="G87" i="4"/>
  <c r="H87" i="4" s="1"/>
  <c r="G82" i="4"/>
  <c r="I82" i="4" s="1"/>
  <c r="G71" i="4"/>
  <c r="I71" i="4" s="1"/>
  <c r="G66" i="4"/>
  <c r="I66" i="4" s="1"/>
  <c r="G55" i="4"/>
  <c r="H55" i="4" s="1"/>
  <c r="G50" i="4"/>
  <c r="G34" i="4"/>
  <c r="I26" i="4"/>
  <c r="E22" i="4"/>
  <c r="E13" i="4"/>
  <c r="E5" i="4"/>
  <c r="H26" i="4"/>
  <c r="H18" i="4"/>
  <c r="H10" i="4"/>
  <c r="I27" i="4"/>
  <c r="I19" i="4"/>
  <c r="I11" i="4"/>
  <c r="H103" i="4"/>
  <c r="H39" i="4"/>
  <c r="H33" i="4"/>
  <c r="H25" i="4"/>
  <c r="I10" i="4"/>
  <c r="H81" i="4"/>
  <c r="H49" i="4"/>
  <c r="E11" i="4"/>
  <c r="H24" i="4"/>
  <c r="H16" i="4"/>
  <c r="H8" i="4"/>
  <c r="I25" i="4"/>
  <c r="I17" i="4"/>
  <c r="I9" i="4"/>
  <c r="H123" i="4"/>
  <c r="H107" i="4"/>
  <c r="H91" i="4"/>
  <c r="H75" i="4"/>
  <c r="H59" i="4"/>
  <c r="H43" i="4"/>
  <c r="E21" i="4"/>
  <c r="H17" i="4"/>
  <c r="E3" i="4"/>
  <c r="H15" i="4"/>
  <c r="I16" i="4"/>
  <c r="H117" i="4"/>
  <c r="H69" i="4"/>
  <c r="E27" i="4"/>
  <c r="H14" i="4"/>
  <c r="I23" i="4"/>
  <c r="I7" i="4"/>
  <c r="H47" i="4"/>
  <c r="H13" i="4"/>
  <c r="I22" i="4"/>
  <c r="I6" i="4"/>
  <c r="H121" i="4"/>
  <c r="H105" i="4"/>
  <c r="H89" i="4"/>
  <c r="H73" i="4"/>
  <c r="H57" i="4"/>
  <c r="H9" i="4"/>
  <c r="H97" i="4"/>
  <c r="H65" i="4"/>
  <c r="H23" i="4"/>
  <c r="I24" i="4"/>
  <c r="I8" i="4"/>
  <c r="H85" i="4"/>
  <c r="H53" i="4"/>
  <c r="H6" i="4"/>
  <c r="I15" i="4"/>
  <c r="H111" i="4"/>
  <c r="I14" i="4"/>
  <c r="H3" i="4"/>
  <c r="H20" i="4"/>
  <c r="H12" i="4"/>
  <c r="H4" i="4"/>
  <c r="I21" i="4"/>
  <c r="I5" i="4"/>
  <c r="H115" i="4"/>
  <c r="H99" i="4"/>
  <c r="H83" i="4"/>
  <c r="H67" i="4"/>
  <c r="H51" i="4"/>
  <c r="H35" i="4"/>
  <c r="I18" i="4"/>
  <c r="H113" i="4"/>
  <c r="H101" i="4"/>
  <c r="H127" i="4"/>
  <c r="H95" i="4"/>
  <c r="H79" i="4"/>
  <c r="H63" i="4"/>
  <c r="I20" i="4"/>
  <c r="H125" i="4"/>
  <c r="H109" i="4"/>
  <c r="H45" i="4"/>
  <c r="H4" i="6"/>
  <c r="H5" i="6"/>
  <c r="H6" i="6"/>
  <c r="H7" i="6"/>
  <c r="H8" i="6"/>
  <c r="H9" i="6"/>
  <c r="H10" i="6"/>
  <c r="H30" i="6"/>
  <c r="H38" i="6"/>
  <c r="H46" i="6"/>
  <c r="H54" i="6"/>
  <c r="H62" i="6"/>
  <c r="H70" i="6"/>
  <c r="H78" i="6"/>
  <c r="H86" i="6"/>
  <c r="H94" i="6"/>
  <c r="H102" i="6"/>
  <c r="H110" i="6"/>
  <c r="H118" i="6"/>
  <c r="H126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35" i="6"/>
  <c r="H43" i="6"/>
  <c r="H51" i="6"/>
  <c r="H59" i="6"/>
  <c r="H67" i="6"/>
  <c r="H75" i="6"/>
  <c r="H83" i="6"/>
  <c r="H91" i="6"/>
  <c r="H99" i="6"/>
  <c r="H107" i="6"/>
  <c r="H115" i="6"/>
  <c r="H123" i="6"/>
  <c r="E123" i="6"/>
  <c r="H32" i="6"/>
  <c r="H40" i="6"/>
  <c r="H48" i="6"/>
  <c r="E50" i="6"/>
  <c r="H56" i="6"/>
  <c r="H64" i="6"/>
  <c r="H72" i="6"/>
  <c r="H80" i="6"/>
  <c r="H88" i="6"/>
  <c r="H96" i="6"/>
  <c r="H104" i="6"/>
  <c r="H112" i="6"/>
  <c r="H120" i="6"/>
  <c r="M10" i="6"/>
  <c r="H29" i="6"/>
  <c r="H37" i="6"/>
  <c r="H45" i="6"/>
  <c r="H53" i="6"/>
  <c r="H61" i="6"/>
  <c r="H69" i="6"/>
  <c r="E71" i="6"/>
  <c r="H77" i="6"/>
  <c r="H85" i="6"/>
  <c r="H93" i="6"/>
  <c r="H101" i="6"/>
  <c r="H109" i="6"/>
  <c r="H117" i="6"/>
  <c r="H125" i="6"/>
  <c r="H34" i="6"/>
  <c r="H42" i="6"/>
  <c r="H50" i="6"/>
  <c r="H58" i="6"/>
  <c r="H66" i="6"/>
  <c r="H74" i="6"/>
  <c r="H82" i="6"/>
  <c r="H90" i="6"/>
  <c r="E92" i="6"/>
  <c r="H98" i="6"/>
  <c r="E100" i="6"/>
  <c r="H106" i="6"/>
  <c r="H114" i="6"/>
  <c r="H122" i="6"/>
  <c r="E124" i="6"/>
  <c r="E4" i="6"/>
  <c r="F4" i="6" s="1"/>
  <c r="E5" i="6"/>
  <c r="F5" i="6" s="1"/>
  <c r="E6" i="6"/>
  <c r="F6" i="6" s="1"/>
  <c r="E8" i="6"/>
  <c r="F8" i="6" s="1"/>
  <c r="H31" i="6"/>
  <c r="H39" i="6"/>
  <c r="E41" i="6"/>
  <c r="H47" i="6"/>
  <c r="E49" i="6"/>
  <c r="H55" i="6"/>
  <c r="H63" i="6"/>
  <c r="H71" i="6"/>
  <c r="E73" i="6"/>
  <c r="H79" i="6"/>
  <c r="E81" i="6"/>
  <c r="H87" i="6"/>
  <c r="H95" i="6"/>
  <c r="E97" i="6"/>
  <c r="H103" i="6"/>
  <c r="H111" i="6"/>
  <c r="E113" i="6"/>
  <c r="H119" i="6"/>
  <c r="H127" i="6"/>
  <c r="H3" i="6"/>
  <c r="E11" i="6"/>
  <c r="F11" i="6" s="1"/>
  <c r="E17" i="6"/>
  <c r="F17" i="6" s="1"/>
  <c r="E18" i="6"/>
  <c r="F18" i="6" s="1"/>
  <c r="E19" i="6"/>
  <c r="F19" i="6" s="1"/>
  <c r="E20" i="6"/>
  <c r="F20" i="6" s="1"/>
  <c r="E22" i="6"/>
  <c r="F22" i="6" s="1"/>
  <c r="E25" i="6"/>
  <c r="F25" i="6" s="1"/>
  <c r="H28" i="6"/>
  <c r="H36" i="6"/>
  <c r="H44" i="6"/>
  <c r="E46" i="6"/>
  <c r="H52" i="6"/>
  <c r="E54" i="6"/>
  <c r="H60" i="6"/>
  <c r="H68" i="6"/>
  <c r="H76" i="6"/>
  <c r="E78" i="6"/>
  <c r="H84" i="6"/>
  <c r="E86" i="6"/>
  <c r="H92" i="6"/>
  <c r="H100" i="6"/>
  <c r="H108" i="6"/>
  <c r="H116" i="6"/>
  <c r="E118" i="6"/>
  <c r="H124" i="6"/>
  <c r="H33" i="6"/>
  <c r="H41" i="6"/>
  <c r="E43" i="6"/>
  <c r="H49" i="6"/>
  <c r="H57" i="6"/>
  <c r="H65" i="6"/>
  <c r="H73" i="6"/>
  <c r="E75" i="6"/>
  <c r="H81" i="6"/>
  <c r="E83" i="6"/>
  <c r="H89" i="6"/>
  <c r="H97" i="6"/>
  <c r="H105" i="6"/>
  <c r="E107" i="6"/>
  <c r="H113" i="6"/>
  <c r="E115" i="6"/>
  <c r="H121" i="6"/>
  <c r="E123" i="5"/>
  <c r="E115" i="5"/>
  <c r="E107" i="5"/>
  <c r="E99" i="5"/>
  <c r="E91" i="5"/>
  <c r="E83" i="5"/>
  <c r="E75" i="5"/>
  <c r="E67" i="5"/>
  <c r="E59" i="5"/>
  <c r="E51" i="5"/>
  <c r="E43" i="5"/>
  <c r="E35" i="5"/>
  <c r="E27" i="5"/>
  <c r="F27" i="5" s="1"/>
  <c r="E19" i="5"/>
  <c r="F19" i="5" s="1"/>
  <c r="E11" i="5"/>
  <c r="F11" i="5" s="1"/>
  <c r="E122" i="5"/>
  <c r="E114" i="5"/>
  <c r="E106" i="5"/>
  <c r="E98" i="5"/>
  <c r="E90" i="5"/>
  <c r="E82" i="5"/>
  <c r="E74" i="5"/>
  <c r="E66" i="5"/>
  <c r="E58" i="5"/>
  <c r="E50" i="5"/>
  <c r="E42" i="5"/>
  <c r="E34" i="5"/>
  <c r="E26" i="5"/>
  <c r="F26" i="5" s="1"/>
  <c r="E18" i="5"/>
  <c r="F18" i="5" s="1"/>
  <c r="E10" i="5"/>
  <c r="F10" i="5" s="1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F25" i="5" s="1"/>
  <c r="E17" i="5"/>
  <c r="F17" i="5" s="1"/>
  <c r="E9" i="5"/>
  <c r="F9" i="5" s="1"/>
  <c r="E3" i="5"/>
  <c r="E120" i="5"/>
  <c r="E112" i="5"/>
  <c r="E104" i="5"/>
  <c r="E96" i="5"/>
  <c r="E88" i="5"/>
  <c r="E80" i="5"/>
  <c r="E72" i="5"/>
  <c r="E64" i="5"/>
  <c r="E56" i="5"/>
  <c r="E48" i="5"/>
  <c r="E40" i="5"/>
  <c r="E32" i="5"/>
  <c r="E24" i="5"/>
  <c r="F24" i="5" s="1"/>
  <c r="E16" i="5"/>
  <c r="F16" i="5" s="1"/>
  <c r="E8" i="5"/>
  <c r="F8" i="5" s="1"/>
  <c r="E127" i="5"/>
  <c r="E119" i="5"/>
  <c r="E111" i="5"/>
  <c r="E103" i="5"/>
  <c r="E95" i="5"/>
  <c r="E87" i="5"/>
  <c r="E79" i="5"/>
  <c r="E71" i="5"/>
  <c r="E63" i="5"/>
  <c r="E55" i="5"/>
  <c r="E47" i="5"/>
  <c r="E39" i="5"/>
  <c r="E31" i="5"/>
  <c r="E23" i="5"/>
  <c r="F23" i="5" s="1"/>
  <c r="E15" i="5"/>
  <c r="F15" i="5" s="1"/>
  <c r="E7" i="5"/>
  <c r="F7" i="5" s="1"/>
  <c r="E126" i="5"/>
  <c r="E118" i="5"/>
  <c r="E110" i="5"/>
  <c r="E102" i="5"/>
  <c r="E94" i="5"/>
  <c r="E86" i="5"/>
  <c r="E78" i="5"/>
  <c r="E70" i="5"/>
  <c r="E62" i="5"/>
  <c r="E54" i="5"/>
  <c r="E46" i="5"/>
  <c r="E38" i="5"/>
  <c r="E30" i="5"/>
  <c r="E22" i="5"/>
  <c r="F22" i="5" s="1"/>
  <c r="E14" i="5"/>
  <c r="F14" i="5" s="1"/>
  <c r="E6" i="5"/>
  <c r="F6" i="5" s="1"/>
  <c r="E125" i="5"/>
  <c r="E117" i="5"/>
  <c r="E109" i="5"/>
  <c r="E101" i="5"/>
  <c r="E93" i="5"/>
  <c r="E85" i="5"/>
  <c r="E77" i="5"/>
  <c r="E69" i="5"/>
  <c r="E61" i="5"/>
  <c r="E53" i="5"/>
  <c r="E45" i="5"/>
  <c r="E37" i="5"/>
  <c r="E29" i="5"/>
  <c r="E21" i="5"/>
  <c r="F21" i="5" s="1"/>
  <c r="E13" i="5"/>
  <c r="F13" i="5" s="1"/>
  <c r="E5" i="5"/>
  <c r="F5" i="5" s="1"/>
  <c r="E124" i="5"/>
  <c r="E116" i="5"/>
  <c r="E108" i="5"/>
  <c r="E100" i="5"/>
  <c r="E92" i="5"/>
  <c r="E84" i="5"/>
  <c r="E76" i="5"/>
  <c r="E68" i="5"/>
  <c r="E60" i="5"/>
  <c r="E52" i="5"/>
  <c r="E44" i="5"/>
  <c r="E36" i="5"/>
  <c r="E28" i="5"/>
  <c r="E20" i="5"/>
  <c r="F20" i="5" s="1"/>
  <c r="E12" i="5"/>
  <c r="F12" i="5" s="1"/>
  <c r="E4" i="5"/>
  <c r="F4" i="5" s="1"/>
  <c r="F3" i="5"/>
  <c r="H4" i="5"/>
  <c r="H5" i="5"/>
  <c r="H6" i="5"/>
  <c r="H7" i="5"/>
  <c r="H8" i="5"/>
  <c r="H9" i="5"/>
  <c r="H10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32" i="5"/>
  <c r="H40" i="5"/>
  <c r="H48" i="5"/>
  <c r="H56" i="5"/>
  <c r="H64" i="5"/>
  <c r="H72" i="5"/>
  <c r="H80" i="5"/>
  <c r="H88" i="5"/>
  <c r="H96" i="5"/>
  <c r="H104" i="5"/>
  <c r="H112" i="5"/>
  <c r="H120" i="5"/>
  <c r="M10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34" i="5"/>
  <c r="H42" i="5"/>
  <c r="H50" i="5"/>
  <c r="H58" i="5"/>
  <c r="H66" i="5"/>
  <c r="H74" i="5"/>
  <c r="H82" i="5"/>
  <c r="H90" i="5"/>
  <c r="H98" i="5"/>
  <c r="H106" i="5"/>
  <c r="H114" i="5"/>
  <c r="H122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3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33" i="5"/>
  <c r="H41" i="5"/>
  <c r="H49" i="5"/>
  <c r="H57" i="5"/>
  <c r="H65" i="5"/>
  <c r="H73" i="5"/>
  <c r="H81" i="5"/>
  <c r="H89" i="5"/>
  <c r="H97" i="5"/>
  <c r="H105" i="5"/>
  <c r="H113" i="5"/>
  <c r="H121" i="5"/>
  <c r="H50" i="4"/>
  <c r="I50" i="4"/>
  <c r="H34" i="4"/>
  <c r="I34" i="4"/>
  <c r="H76" i="4"/>
  <c r="I76" i="4"/>
  <c r="H44" i="4"/>
  <c r="I44" i="4"/>
  <c r="H54" i="4"/>
  <c r="I54" i="4"/>
  <c r="H118" i="4"/>
  <c r="I118" i="4"/>
  <c r="H98" i="4"/>
  <c r="H92" i="4"/>
  <c r="I92" i="4"/>
  <c r="H102" i="4"/>
  <c r="I102" i="4"/>
  <c r="H48" i="4"/>
  <c r="I48" i="4"/>
  <c r="H86" i="4"/>
  <c r="I86" i="4"/>
  <c r="H38" i="4"/>
  <c r="I38" i="4"/>
  <c r="H112" i="4"/>
  <c r="I112" i="4"/>
  <c r="H80" i="4"/>
  <c r="I80" i="4"/>
  <c r="H32" i="4"/>
  <c r="H106" i="4"/>
  <c r="I106" i="4"/>
  <c r="H58" i="4"/>
  <c r="I58" i="4"/>
  <c r="H31" i="4"/>
  <c r="I31" i="4"/>
  <c r="H116" i="4"/>
  <c r="I116" i="4"/>
  <c r="H100" i="4"/>
  <c r="I100" i="4"/>
  <c r="H84" i="4"/>
  <c r="I84" i="4"/>
  <c r="H68" i="4"/>
  <c r="I68" i="4"/>
  <c r="H52" i="4"/>
  <c r="I52" i="4"/>
  <c r="H114" i="4"/>
  <c r="I114" i="4"/>
  <c r="H124" i="4"/>
  <c r="I124" i="4"/>
  <c r="H60" i="4"/>
  <c r="I60" i="4"/>
  <c r="H70" i="4"/>
  <c r="I70" i="4"/>
  <c r="H96" i="4"/>
  <c r="I96" i="4"/>
  <c r="H64" i="4"/>
  <c r="I64" i="4"/>
  <c r="H122" i="4"/>
  <c r="I122" i="4"/>
  <c r="H90" i="4"/>
  <c r="I90" i="4"/>
  <c r="H74" i="4"/>
  <c r="I74" i="4"/>
  <c r="H42" i="4"/>
  <c r="I42" i="4"/>
  <c r="H126" i="4"/>
  <c r="I126" i="4"/>
  <c r="H110" i="4"/>
  <c r="I110" i="4"/>
  <c r="H94" i="4"/>
  <c r="I94" i="4"/>
  <c r="H78" i="4"/>
  <c r="I78" i="4"/>
  <c r="H62" i="4"/>
  <c r="I62" i="4"/>
  <c r="H46" i="4"/>
  <c r="I46" i="4"/>
  <c r="H29" i="4"/>
  <c r="I29" i="4"/>
  <c r="H108" i="4"/>
  <c r="I108" i="4"/>
  <c r="H104" i="4"/>
  <c r="I104" i="4"/>
  <c r="H40" i="4"/>
  <c r="I40" i="4"/>
  <c r="H28" i="4"/>
  <c r="I127" i="4"/>
  <c r="I125" i="4"/>
  <c r="I123" i="4"/>
  <c r="I121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1" i="4"/>
  <c r="I89" i="4"/>
  <c r="I85" i="4"/>
  <c r="I83" i="4"/>
  <c r="I81" i="4"/>
  <c r="I79" i="4"/>
  <c r="I77" i="4"/>
  <c r="I75" i="4"/>
  <c r="I73" i="4"/>
  <c r="I69" i="4"/>
  <c r="I67" i="4"/>
  <c r="I65" i="4"/>
  <c r="I63" i="4"/>
  <c r="I59" i="4"/>
  <c r="I57" i="4"/>
  <c r="I53" i="4"/>
  <c r="I51" i="4"/>
  <c r="I49" i="4"/>
  <c r="I47" i="4"/>
  <c r="I45" i="4"/>
  <c r="I43" i="4"/>
  <c r="I39" i="4"/>
  <c r="I35" i="4"/>
  <c r="I33" i="4"/>
  <c r="I61" i="4" l="1"/>
  <c r="H66" i="4"/>
  <c r="H71" i="4"/>
  <c r="I72" i="4"/>
  <c r="H30" i="4"/>
  <c r="I37" i="4"/>
  <c r="I36" i="4"/>
  <c r="H82" i="4"/>
  <c r="I93" i="4"/>
  <c r="I55" i="4"/>
  <c r="I87" i="4"/>
  <c r="I56" i="4"/>
  <c r="I120" i="4"/>
  <c r="I41" i="4"/>
  <c r="H119" i="4"/>
  <c r="H88" i="4"/>
  <c r="E47" i="6"/>
  <c r="J47" i="6" s="1"/>
  <c r="E36" i="6"/>
  <c r="I36" i="6" s="1"/>
  <c r="E90" i="6"/>
  <c r="J90" i="6" s="1"/>
  <c r="E60" i="6"/>
  <c r="I60" i="6" s="1"/>
  <c r="E111" i="6"/>
  <c r="J111" i="6" s="1"/>
  <c r="E122" i="6"/>
  <c r="J122" i="6" s="1"/>
  <c r="E82" i="6"/>
  <c r="J82" i="6" s="1"/>
  <c r="E103" i="6"/>
  <c r="J103" i="6" s="1"/>
  <c r="E114" i="6"/>
  <c r="J114" i="6" s="1"/>
  <c r="E51" i="6"/>
  <c r="J51" i="6" s="1"/>
  <c r="E110" i="6"/>
  <c r="I110" i="6" s="1"/>
  <c r="E27" i="6"/>
  <c r="F27" i="6" s="1"/>
  <c r="E14" i="6"/>
  <c r="F14" i="6" s="1"/>
  <c r="E105" i="6"/>
  <c r="I105" i="6" s="1"/>
  <c r="E33" i="6"/>
  <c r="J33" i="6" s="1"/>
  <c r="E68" i="6"/>
  <c r="J68" i="6" s="1"/>
  <c r="E28" i="6"/>
  <c r="I28" i="6" s="1"/>
  <c r="E125" i="6"/>
  <c r="J125" i="6" s="1"/>
  <c r="E26" i="6"/>
  <c r="E12" i="6"/>
  <c r="E65" i="6"/>
  <c r="I65" i="6" s="1"/>
  <c r="E79" i="6"/>
  <c r="J79" i="6" s="1"/>
  <c r="E39" i="6"/>
  <c r="J39" i="6" s="1"/>
  <c r="E58" i="6"/>
  <c r="I58" i="6" s="1"/>
  <c r="E45" i="6"/>
  <c r="J45" i="6" s="1"/>
  <c r="E112" i="6"/>
  <c r="J112" i="6" s="1"/>
  <c r="E77" i="6"/>
  <c r="J77" i="6" s="1"/>
  <c r="E37" i="6"/>
  <c r="J37" i="6" s="1"/>
  <c r="E56" i="6"/>
  <c r="J56" i="6" s="1"/>
  <c r="E16" i="6"/>
  <c r="E57" i="6"/>
  <c r="I57" i="6" s="1"/>
  <c r="E127" i="6"/>
  <c r="J127" i="6" s="1"/>
  <c r="E95" i="6"/>
  <c r="J95" i="6" s="1"/>
  <c r="E63" i="6"/>
  <c r="J63" i="6" s="1"/>
  <c r="E106" i="6"/>
  <c r="J106" i="6" s="1"/>
  <c r="E74" i="6"/>
  <c r="J74" i="6" s="1"/>
  <c r="E42" i="6"/>
  <c r="I42" i="6" s="1"/>
  <c r="E109" i="6"/>
  <c r="I109" i="6" s="1"/>
  <c r="E69" i="6"/>
  <c r="J69" i="6" s="1"/>
  <c r="E88" i="6"/>
  <c r="J88" i="6" s="1"/>
  <c r="E48" i="6"/>
  <c r="J48" i="6" s="1"/>
  <c r="E24" i="6"/>
  <c r="E121" i="6"/>
  <c r="I121" i="6" s="1"/>
  <c r="E89" i="6"/>
  <c r="J89" i="6" s="1"/>
  <c r="E10" i="6"/>
  <c r="E31" i="6"/>
  <c r="J31" i="6" s="1"/>
  <c r="E99" i="6"/>
  <c r="J99" i="6" s="1"/>
  <c r="E67" i="6"/>
  <c r="J67" i="6" s="1"/>
  <c r="E35" i="6"/>
  <c r="I35" i="6" s="1"/>
  <c r="E102" i="6"/>
  <c r="I102" i="6" s="1"/>
  <c r="E70" i="6"/>
  <c r="J70" i="6" s="1"/>
  <c r="E38" i="6"/>
  <c r="J38" i="6" s="1"/>
  <c r="E23" i="6"/>
  <c r="E15" i="6"/>
  <c r="E9" i="6"/>
  <c r="F9" i="6" s="1"/>
  <c r="E116" i="6"/>
  <c r="I116" i="6" s="1"/>
  <c r="E84" i="6"/>
  <c r="I84" i="6" s="1"/>
  <c r="E52" i="6"/>
  <c r="I52" i="6" s="1"/>
  <c r="E119" i="6"/>
  <c r="J119" i="6" s="1"/>
  <c r="E87" i="6"/>
  <c r="J87" i="6" s="1"/>
  <c r="E55" i="6"/>
  <c r="J55" i="6" s="1"/>
  <c r="E98" i="6"/>
  <c r="I98" i="6" s="1"/>
  <c r="E66" i="6"/>
  <c r="I66" i="6" s="1"/>
  <c r="E34" i="6"/>
  <c r="I34" i="6" s="1"/>
  <c r="E101" i="6"/>
  <c r="J101" i="6" s="1"/>
  <c r="E120" i="6"/>
  <c r="I120" i="6" s="1"/>
  <c r="E80" i="6"/>
  <c r="J80" i="6" s="1"/>
  <c r="E91" i="6"/>
  <c r="J91" i="6" s="1"/>
  <c r="E59" i="6"/>
  <c r="J59" i="6" s="1"/>
  <c r="E126" i="6"/>
  <c r="J126" i="6" s="1"/>
  <c r="E94" i="6"/>
  <c r="I94" i="6" s="1"/>
  <c r="E62" i="6"/>
  <c r="J62" i="6" s="1"/>
  <c r="E30" i="6"/>
  <c r="J30" i="6" s="1"/>
  <c r="E21" i="6"/>
  <c r="F21" i="6" s="1"/>
  <c r="E13" i="6"/>
  <c r="F13" i="6" s="1"/>
  <c r="E7" i="6"/>
  <c r="F7" i="6" s="1"/>
  <c r="E108" i="6"/>
  <c r="J108" i="6" s="1"/>
  <c r="E76" i="6"/>
  <c r="J76" i="6" s="1"/>
  <c r="E44" i="6"/>
  <c r="I44" i="6" s="1"/>
  <c r="E3" i="6"/>
  <c r="F3" i="6" s="1"/>
  <c r="J123" i="6"/>
  <c r="I123" i="6"/>
  <c r="J113" i="6"/>
  <c r="I113" i="6"/>
  <c r="J20" i="6"/>
  <c r="I20" i="6"/>
  <c r="J73" i="6"/>
  <c r="I73" i="6"/>
  <c r="J41" i="6"/>
  <c r="I41" i="6"/>
  <c r="J6" i="6"/>
  <c r="I6" i="6"/>
  <c r="E104" i="6"/>
  <c r="E72" i="6"/>
  <c r="E40" i="6"/>
  <c r="J115" i="6"/>
  <c r="I115" i="6"/>
  <c r="J83" i="6"/>
  <c r="I83" i="6"/>
  <c r="J118" i="6"/>
  <c r="I118" i="6"/>
  <c r="J86" i="6"/>
  <c r="I86" i="6"/>
  <c r="J54" i="6"/>
  <c r="I54" i="6"/>
  <c r="J19" i="6"/>
  <c r="I19" i="6"/>
  <c r="J11" i="6"/>
  <c r="I11" i="6"/>
  <c r="J5" i="6"/>
  <c r="I5" i="6"/>
  <c r="I100" i="6"/>
  <c r="J100" i="6"/>
  <c r="E93" i="6"/>
  <c r="E61" i="6"/>
  <c r="E29" i="6"/>
  <c r="J22" i="6"/>
  <c r="I22" i="6"/>
  <c r="J81" i="6"/>
  <c r="I81" i="6"/>
  <c r="J8" i="6"/>
  <c r="I8" i="6"/>
  <c r="J18" i="6"/>
  <c r="I18" i="6"/>
  <c r="J97" i="6"/>
  <c r="I97" i="6"/>
  <c r="J4" i="6"/>
  <c r="I4" i="6"/>
  <c r="J71" i="6"/>
  <c r="I71" i="6"/>
  <c r="J50" i="6"/>
  <c r="I50" i="6"/>
  <c r="E96" i="6"/>
  <c r="E64" i="6"/>
  <c r="E32" i="6"/>
  <c r="J49" i="6"/>
  <c r="I49" i="6"/>
  <c r="J107" i="6"/>
  <c r="I107" i="6"/>
  <c r="J75" i="6"/>
  <c r="I75" i="6"/>
  <c r="J43" i="6"/>
  <c r="I43" i="6"/>
  <c r="J78" i="6"/>
  <c r="I78" i="6"/>
  <c r="J46" i="6"/>
  <c r="I46" i="6"/>
  <c r="J25" i="6"/>
  <c r="I25" i="6"/>
  <c r="J17" i="6"/>
  <c r="I17" i="6"/>
  <c r="I124" i="6"/>
  <c r="J124" i="6"/>
  <c r="I92" i="6"/>
  <c r="J92" i="6"/>
  <c r="E117" i="6"/>
  <c r="E85" i="6"/>
  <c r="E53" i="6"/>
  <c r="J56" i="5"/>
  <c r="I56" i="5"/>
  <c r="J99" i="5"/>
  <c r="I99" i="5"/>
  <c r="J26" i="5"/>
  <c r="I26" i="5"/>
  <c r="J18" i="5"/>
  <c r="I18" i="5"/>
  <c r="J113" i="5"/>
  <c r="I113" i="5"/>
  <c r="J81" i="5"/>
  <c r="I81" i="5"/>
  <c r="J49" i="5"/>
  <c r="I49" i="5"/>
  <c r="I116" i="5"/>
  <c r="J116" i="5"/>
  <c r="I84" i="5"/>
  <c r="J84" i="5"/>
  <c r="I52" i="5"/>
  <c r="J52" i="5"/>
  <c r="J98" i="5"/>
  <c r="I98" i="5"/>
  <c r="J66" i="5"/>
  <c r="I66" i="5"/>
  <c r="J34" i="5"/>
  <c r="I34" i="5"/>
  <c r="J67" i="5"/>
  <c r="I67" i="5"/>
  <c r="J73" i="5"/>
  <c r="I73" i="5"/>
  <c r="I3" i="5"/>
  <c r="J3" i="5"/>
  <c r="J78" i="5"/>
  <c r="I78" i="5"/>
  <c r="J87" i="5"/>
  <c r="I87" i="5"/>
  <c r="J91" i="5"/>
  <c r="I91" i="5"/>
  <c r="J105" i="5"/>
  <c r="I105" i="5"/>
  <c r="J7" i="5"/>
  <c r="I7" i="5"/>
  <c r="J111" i="5"/>
  <c r="I111" i="5"/>
  <c r="J122" i="5"/>
  <c r="I122" i="5"/>
  <c r="J35" i="5"/>
  <c r="I35" i="5"/>
  <c r="J110" i="5"/>
  <c r="I110" i="5"/>
  <c r="J10" i="5"/>
  <c r="I10" i="5"/>
  <c r="J102" i="5"/>
  <c r="I102" i="5"/>
  <c r="J6" i="5"/>
  <c r="I6" i="5"/>
  <c r="J79" i="5"/>
  <c r="I79" i="5"/>
  <c r="J17" i="5"/>
  <c r="I17" i="5"/>
  <c r="J8" i="5"/>
  <c r="I8" i="5"/>
  <c r="J41" i="5"/>
  <c r="I41" i="5"/>
  <c r="I44" i="5"/>
  <c r="J44" i="5"/>
  <c r="J70" i="5"/>
  <c r="I70" i="5"/>
  <c r="J15" i="5"/>
  <c r="I15" i="5"/>
  <c r="J47" i="5"/>
  <c r="I47" i="5"/>
  <c r="J46" i="5"/>
  <c r="I46" i="5"/>
  <c r="J55" i="5"/>
  <c r="I55" i="5"/>
  <c r="J59" i="5"/>
  <c r="I59" i="5"/>
  <c r="J16" i="5"/>
  <c r="I16" i="5"/>
  <c r="I108" i="5"/>
  <c r="J108" i="5"/>
  <c r="J38" i="5"/>
  <c r="I38" i="5"/>
  <c r="J58" i="5"/>
  <c r="I58" i="5"/>
  <c r="J25" i="5"/>
  <c r="I25" i="5"/>
  <c r="J119" i="5"/>
  <c r="I119" i="5"/>
  <c r="J9" i="5"/>
  <c r="I9" i="5"/>
  <c r="J24" i="5"/>
  <c r="I24" i="5"/>
  <c r="I76" i="5"/>
  <c r="J76" i="5"/>
  <c r="J23" i="5"/>
  <c r="I23" i="5"/>
  <c r="J90" i="5"/>
  <c r="I90" i="5"/>
  <c r="J36" i="6" l="1"/>
  <c r="I122" i="6"/>
  <c r="I47" i="6"/>
  <c r="J16" i="6"/>
  <c r="F16" i="6"/>
  <c r="I10" i="6"/>
  <c r="F10" i="6"/>
  <c r="I12" i="6"/>
  <c r="F12" i="6"/>
  <c r="J15" i="6"/>
  <c r="F15" i="6"/>
  <c r="J26" i="6"/>
  <c r="F26" i="6"/>
  <c r="I23" i="6"/>
  <c r="F23" i="6"/>
  <c r="J24" i="6"/>
  <c r="F24" i="6"/>
  <c r="I90" i="6"/>
  <c r="I37" i="6"/>
  <c r="J60" i="6"/>
  <c r="J121" i="6"/>
  <c r="I82" i="6"/>
  <c r="J110" i="6"/>
  <c r="I114" i="6"/>
  <c r="I111" i="6"/>
  <c r="I103" i="6"/>
  <c r="I51" i="6"/>
  <c r="I26" i="6"/>
  <c r="I119" i="6"/>
  <c r="I112" i="6"/>
  <c r="J14" i="6"/>
  <c r="I13" i="6"/>
  <c r="J21" i="6"/>
  <c r="I63" i="6"/>
  <c r="I125" i="6"/>
  <c r="I21" i="6"/>
  <c r="J52" i="6"/>
  <c r="J120" i="6"/>
  <c r="J10" i="6"/>
  <c r="J27" i="6"/>
  <c r="J12" i="6"/>
  <c r="I80" i="6"/>
  <c r="I67" i="6"/>
  <c r="I79" i="6"/>
  <c r="J102" i="6"/>
  <c r="I24" i="6"/>
  <c r="J65" i="6"/>
  <c r="J84" i="6"/>
  <c r="J35" i="6"/>
  <c r="J98" i="6"/>
  <c r="I95" i="6"/>
  <c r="I30" i="6"/>
  <c r="I101" i="6"/>
  <c r="J58" i="6"/>
  <c r="I45" i="6"/>
  <c r="I33" i="6"/>
  <c r="J28" i="6"/>
  <c r="I39" i="6"/>
  <c r="I68" i="6"/>
  <c r="J105" i="6"/>
  <c r="I48" i="6"/>
  <c r="I14" i="6"/>
  <c r="I27" i="6"/>
  <c r="I31" i="6"/>
  <c r="I108" i="6"/>
  <c r="J94" i="6"/>
  <c r="I59" i="6"/>
  <c r="J13" i="6"/>
  <c r="I9" i="6"/>
  <c r="I126" i="6"/>
  <c r="I62" i="6"/>
  <c r="I3" i="6"/>
  <c r="I16" i="6"/>
  <c r="J9" i="6"/>
  <c r="I15" i="6"/>
  <c r="I127" i="6"/>
  <c r="J44" i="6"/>
  <c r="I91" i="6"/>
  <c r="J109" i="6"/>
  <c r="I70" i="6"/>
  <c r="I106" i="6"/>
  <c r="I88" i="6"/>
  <c r="I7" i="6"/>
  <c r="J66" i="6"/>
  <c r="I55" i="6"/>
  <c r="I69" i="6"/>
  <c r="I99" i="6"/>
  <c r="J7" i="6"/>
  <c r="I87" i="6"/>
  <c r="J23" i="6"/>
  <c r="J42" i="6"/>
  <c r="J57" i="6"/>
  <c r="I76" i="6"/>
  <c r="J3" i="6"/>
  <c r="J34" i="6"/>
  <c r="I77" i="6"/>
  <c r="J116" i="6"/>
  <c r="I38" i="6"/>
  <c r="I56" i="6"/>
  <c r="I74" i="6"/>
  <c r="I89" i="6"/>
  <c r="J93" i="6"/>
  <c r="I93" i="6"/>
  <c r="J117" i="6"/>
  <c r="I117" i="6"/>
  <c r="J85" i="6"/>
  <c r="I85" i="6"/>
  <c r="J40" i="6"/>
  <c r="I40" i="6"/>
  <c r="J29" i="6"/>
  <c r="I29" i="6"/>
  <c r="J96" i="6"/>
  <c r="I96" i="6"/>
  <c r="J32" i="6"/>
  <c r="I32" i="6"/>
  <c r="J72" i="6"/>
  <c r="I72" i="6"/>
  <c r="J53" i="6"/>
  <c r="I53" i="6"/>
  <c r="J64" i="6"/>
  <c r="I64" i="6"/>
  <c r="J61" i="6"/>
  <c r="I61" i="6"/>
  <c r="J104" i="6"/>
  <c r="I104" i="6"/>
  <c r="J83" i="5"/>
  <c r="I83" i="5"/>
  <c r="J57" i="5"/>
  <c r="I57" i="5"/>
  <c r="J104" i="5"/>
  <c r="I104" i="5"/>
  <c r="J48" i="5"/>
  <c r="I48" i="5"/>
  <c r="J74" i="5"/>
  <c r="I74" i="5"/>
  <c r="J14" i="5"/>
  <c r="I14" i="5"/>
  <c r="J101" i="5"/>
  <c r="I101" i="5"/>
  <c r="J126" i="5"/>
  <c r="I126" i="5"/>
  <c r="J51" i="5"/>
  <c r="I51" i="5"/>
  <c r="J31" i="5"/>
  <c r="I31" i="5"/>
  <c r="J63" i="5"/>
  <c r="I63" i="5"/>
  <c r="J118" i="5"/>
  <c r="I118" i="5"/>
  <c r="J33" i="5"/>
  <c r="I33" i="5"/>
  <c r="I28" i="5"/>
  <c r="J28" i="5"/>
  <c r="J20" i="5"/>
  <c r="I20" i="5"/>
  <c r="J32" i="5"/>
  <c r="I32" i="5"/>
  <c r="I100" i="5"/>
  <c r="J100" i="5"/>
  <c r="J61" i="5"/>
  <c r="I61" i="5"/>
  <c r="J19" i="5"/>
  <c r="I19" i="5"/>
  <c r="J65" i="5"/>
  <c r="I65" i="5"/>
  <c r="J69" i="5"/>
  <c r="I69" i="5"/>
  <c r="J5" i="5"/>
  <c r="I5" i="5"/>
  <c r="J114" i="5"/>
  <c r="I114" i="5"/>
  <c r="J80" i="5"/>
  <c r="I80" i="5"/>
  <c r="J106" i="5"/>
  <c r="I106" i="5"/>
  <c r="J112" i="5"/>
  <c r="I112" i="5"/>
  <c r="J115" i="5"/>
  <c r="I115" i="5"/>
  <c r="J29" i="5"/>
  <c r="I29" i="5"/>
  <c r="J95" i="5"/>
  <c r="I95" i="5"/>
  <c r="I60" i="5"/>
  <c r="J60" i="5"/>
  <c r="J43" i="5"/>
  <c r="I43" i="5"/>
  <c r="J64" i="5"/>
  <c r="I64" i="5"/>
  <c r="J93" i="5"/>
  <c r="I93" i="5"/>
  <c r="J42" i="5"/>
  <c r="I42" i="5"/>
  <c r="J94" i="5"/>
  <c r="I94" i="5"/>
  <c r="J89" i="5"/>
  <c r="I89" i="5"/>
  <c r="J45" i="5"/>
  <c r="I45" i="5"/>
  <c r="J54" i="5"/>
  <c r="I54" i="5"/>
  <c r="J85" i="5"/>
  <c r="I85" i="5"/>
  <c r="J77" i="5"/>
  <c r="I77" i="5"/>
  <c r="J86" i="5"/>
  <c r="I86" i="5"/>
  <c r="J117" i="5"/>
  <c r="I117" i="5"/>
  <c r="J123" i="5"/>
  <c r="I123" i="5"/>
  <c r="J97" i="5"/>
  <c r="I97" i="5"/>
  <c r="J13" i="5"/>
  <c r="I13" i="5"/>
  <c r="J30" i="5"/>
  <c r="I30" i="5"/>
  <c r="J39" i="5"/>
  <c r="I39" i="5"/>
  <c r="J82" i="5"/>
  <c r="I82" i="5"/>
  <c r="J27" i="5"/>
  <c r="I27" i="5"/>
  <c r="J53" i="5"/>
  <c r="I53" i="5"/>
  <c r="J121" i="5"/>
  <c r="I121" i="5"/>
  <c r="J103" i="5"/>
  <c r="I103" i="5"/>
  <c r="I36" i="5"/>
  <c r="J36" i="5"/>
  <c r="J12" i="5"/>
  <c r="I12" i="5"/>
  <c r="J62" i="5"/>
  <c r="I62" i="5"/>
  <c r="J109" i="5"/>
  <c r="I109" i="5"/>
  <c r="J71" i="5"/>
  <c r="I71" i="5"/>
  <c r="J88" i="5"/>
  <c r="I88" i="5"/>
  <c r="J127" i="5"/>
  <c r="I127" i="5"/>
  <c r="J4" i="5"/>
  <c r="I4" i="5"/>
  <c r="I92" i="5"/>
  <c r="J92" i="5"/>
  <c r="J75" i="5"/>
  <c r="I75" i="5"/>
  <c r="J96" i="5"/>
  <c r="I96" i="5"/>
  <c r="J125" i="5"/>
  <c r="I125" i="5"/>
  <c r="J40" i="5"/>
  <c r="I40" i="5"/>
  <c r="J120" i="5"/>
  <c r="I120" i="5"/>
  <c r="J11" i="5"/>
  <c r="I11" i="5"/>
  <c r="J21" i="5"/>
  <c r="I21" i="5"/>
  <c r="J22" i="5"/>
  <c r="I22" i="5"/>
  <c r="I124" i="5"/>
  <c r="J124" i="5"/>
  <c r="J107" i="5"/>
  <c r="I107" i="5"/>
  <c r="J50" i="5"/>
  <c r="I50" i="5"/>
  <c r="I68" i="5"/>
  <c r="J68" i="5"/>
  <c r="J72" i="5"/>
  <c r="I72" i="5"/>
  <c r="J37" i="5"/>
  <c r="I37" i="5"/>
</calcChain>
</file>

<file path=xl/sharedStrings.xml><?xml version="1.0" encoding="utf-8"?>
<sst xmlns="http://schemas.openxmlformats.org/spreadsheetml/2006/main" count="101" uniqueCount="24">
  <si>
    <t>Jorge</t>
  </si>
  <si>
    <t>Ruiz</t>
  </si>
  <si>
    <t>80572714</t>
  </si>
  <si>
    <t>Year</t>
  </si>
  <si>
    <t>X</t>
  </si>
  <si>
    <t>Forecast</t>
  </si>
  <si>
    <t>Error</t>
  </si>
  <si>
    <t>X-XM</t>
  </si>
  <si>
    <t>StdErr</t>
  </si>
  <si>
    <t>Intc</t>
  </si>
  <si>
    <t>Student T</t>
  </si>
  <si>
    <t>Data Date</t>
  </si>
  <si>
    <t>Data Year - Fiscal</t>
  </si>
  <si>
    <t>Ticker Symbol</t>
  </si>
  <si>
    <t>ISO Currency Code</t>
  </si>
  <si>
    <t>Sales/Turnover (Net)</t>
  </si>
  <si>
    <t>BSX</t>
  </si>
  <si>
    <t>USD</t>
  </si>
  <si>
    <t>Sales 
($Millions)</t>
  </si>
  <si>
    <t>Low 
Limit</t>
  </si>
  <si>
    <t>High 
Limit</t>
  </si>
  <si>
    <t xml:space="preserve"> </t>
  </si>
  <si>
    <t>Int2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</si>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</sst>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44" fontId="0" fillId="0" borderId="1" xfId="1" applyFont="1" applyBorder="1" applyAlignment="1">
      <alignment horizontal="center" wrapText="1"/>
    </xf>
    <xf numFmtId="44" fontId="0" fillId="0" borderId="0" xfId="1" applyFont="1" applyFill="1"/>
    <xf numFmtId="44" fontId="0" fillId="0" borderId="0" xfId="1" applyFont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Fill="1"/>
    <xf numFmtId="0" fontId="0" fillId="0" borderId="0" xfId="0" applyNumberFormat="1" applyFill="1"/>
    <xf numFmtId="0" fontId="0" fillId="0" borderId="2" xfId="0" applyBorder="1"/>
    <xf numFmtId="0" fontId="0" fillId="0" borderId="3" xfId="0" applyFill="1" applyBorder="1"/>
    <xf numFmtId="2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>
                <a:solidFill>
                  <a:schemeClr val="tx1"/>
                </a:solidFill>
              </a:rPr>
              <a:t>BSX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68776120613098"/>
          <c:y val="8.962675473134743E-2"/>
          <c:w val="0.85038057536781209"/>
          <c:h val="0.80125004051763427"/>
        </c:manualLayout>
      </c:layout>
      <c:lineChart>
        <c:grouping val="standard"/>
        <c:varyColors val="0"/>
        <c:ser>
          <c:idx val="0"/>
          <c:order val="0"/>
          <c:tx>
            <c:v>BSX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Data!$B$2:$B$26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Data!$E$2:$E$26</c:f>
              <c:numCache>
                <c:formatCode>General</c:formatCode>
                <c:ptCount val="25"/>
                <c:pt idx="0">
                  <c:v>448.94799999999998</c:v>
                </c:pt>
                <c:pt idx="1">
                  <c:v>1106.681</c:v>
                </c:pt>
                <c:pt idx="2">
                  <c:v>1462.0429999999999</c:v>
                </c:pt>
                <c:pt idx="3">
                  <c:v>1830.778</c:v>
                </c:pt>
                <c:pt idx="4">
                  <c:v>2233.576</c:v>
                </c:pt>
                <c:pt idx="5">
                  <c:v>2842</c:v>
                </c:pt>
                <c:pt idx="6">
                  <c:v>2664</c:v>
                </c:pt>
                <c:pt idx="7">
                  <c:v>2673</c:v>
                </c:pt>
                <c:pt idx="8">
                  <c:v>2919</c:v>
                </c:pt>
                <c:pt idx="9">
                  <c:v>3476</c:v>
                </c:pt>
                <c:pt idx="10">
                  <c:v>5624</c:v>
                </c:pt>
                <c:pt idx="11">
                  <c:v>6283</c:v>
                </c:pt>
                <c:pt idx="12">
                  <c:v>7821</c:v>
                </c:pt>
                <c:pt idx="13">
                  <c:v>8357</c:v>
                </c:pt>
                <c:pt idx="14">
                  <c:v>8050</c:v>
                </c:pt>
                <c:pt idx="15">
                  <c:v>8188</c:v>
                </c:pt>
                <c:pt idx="16">
                  <c:v>7806</c:v>
                </c:pt>
                <c:pt idx="17">
                  <c:v>7622</c:v>
                </c:pt>
                <c:pt idx="18">
                  <c:v>7249</c:v>
                </c:pt>
                <c:pt idx="19">
                  <c:v>7143</c:v>
                </c:pt>
                <c:pt idx="20">
                  <c:v>7380</c:v>
                </c:pt>
                <c:pt idx="21">
                  <c:v>7477</c:v>
                </c:pt>
                <c:pt idx="22">
                  <c:v>8386</c:v>
                </c:pt>
                <c:pt idx="23">
                  <c:v>9048</c:v>
                </c:pt>
                <c:pt idx="24">
                  <c:v>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3-D44E-8BAD-650C93C197DB}"/>
            </c:ext>
          </c:extLst>
        </c:ser>
        <c:ser>
          <c:idx val="1"/>
          <c:order val="1"/>
          <c:tx>
            <c:v>Change Interval 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ChgInt!$E$3:$E$27</c:f>
              <c:numCache>
                <c:formatCode>_("$"* #,##0.00_);_("$"* \(#,##0.00\);_("$"* "-"??_);_(@_)</c:formatCode>
                <c:ptCount val="25"/>
                <c:pt idx="0">
                  <c:v>87.236141005554202</c:v>
                </c:pt>
                <c:pt idx="1">
                  <c:v>618.86857926221273</c:v>
                </c:pt>
                <c:pt idx="2">
                  <c:v>1150.5010175188713</c:v>
                </c:pt>
                <c:pt idx="3">
                  <c:v>1682.1334557755299</c:v>
                </c:pt>
                <c:pt idx="4">
                  <c:v>2213.7658940321885</c:v>
                </c:pt>
                <c:pt idx="5">
                  <c:v>2745.3983322888471</c:v>
                </c:pt>
                <c:pt idx="6">
                  <c:v>3277.0307705455057</c:v>
                </c:pt>
                <c:pt idx="7">
                  <c:v>3808.6632088021643</c:v>
                </c:pt>
                <c:pt idx="8">
                  <c:v>4340.2956470588224</c:v>
                </c:pt>
                <c:pt idx="9">
                  <c:v>4871.9280853154814</c:v>
                </c:pt>
                <c:pt idx="10">
                  <c:v>5403.5605235721405</c:v>
                </c:pt>
                <c:pt idx="11">
                  <c:v>5935.1929618287986</c:v>
                </c:pt>
                <c:pt idx="12">
                  <c:v>6466.8254000854567</c:v>
                </c:pt>
                <c:pt idx="13">
                  <c:v>6998.4578383421158</c:v>
                </c:pt>
                <c:pt idx="14">
                  <c:v>7530.0902765987748</c:v>
                </c:pt>
                <c:pt idx="15">
                  <c:v>8061.722714855433</c:v>
                </c:pt>
                <c:pt idx="16">
                  <c:v>8593.355153112092</c:v>
                </c:pt>
                <c:pt idx="17">
                  <c:v>6551.0513426150119</c:v>
                </c:pt>
                <c:pt idx="18">
                  <c:v>7082.6837808716718</c:v>
                </c:pt>
                <c:pt idx="19">
                  <c:v>7614.31621912833</c:v>
                </c:pt>
                <c:pt idx="20">
                  <c:v>8145.9486573849881</c:v>
                </c:pt>
                <c:pt idx="21">
                  <c:v>8677.5810956416481</c:v>
                </c:pt>
                <c:pt idx="22">
                  <c:v>9209.2135338983062</c:v>
                </c:pt>
                <c:pt idx="23">
                  <c:v>9740.8459721549643</c:v>
                </c:pt>
                <c:pt idx="24">
                  <c:v>10272.478410411622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A3-D44E-8BAD-650C93C197DB}"/>
            </c:ext>
          </c:extLst>
        </c:ser>
        <c:ser>
          <c:idx val="2"/>
          <c:order val="2"/>
          <c:tx>
            <c:v>Change Slope Forecast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ChgSlp!$E$3:$E$27</c:f>
              <c:numCache>
                <c:formatCode>_("$"* #,##0.00_);_("$"* \(#,##0.00\);_("$"* "-"??_);_(@_)</c:formatCode>
                <c:ptCount val="25"/>
                <c:pt idx="0">
                  <c:v>-52.459507353090601</c:v>
                </c:pt>
                <c:pt idx="1">
                  <c:v>620.98870793392223</c:v>
                </c:pt>
                <c:pt idx="2">
                  <c:v>1154.2361399569249</c:v>
                </c:pt>
                <c:pt idx="3">
                  <c:v>1687.4835719799275</c:v>
                </c:pt>
                <c:pt idx="4">
                  <c:v>2220.7310040029301</c:v>
                </c:pt>
                <c:pt idx="5">
                  <c:v>2753.9784360259328</c:v>
                </c:pt>
                <c:pt idx="6">
                  <c:v>3287.2258680489354</c:v>
                </c:pt>
                <c:pt idx="7">
                  <c:v>3820.473300071938</c:v>
                </c:pt>
                <c:pt idx="8">
                  <c:v>4353.720732094941</c:v>
                </c:pt>
                <c:pt idx="9">
                  <c:v>4886.9681641179432</c:v>
                </c:pt>
                <c:pt idx="10">
                  <c:v>5420.2155961409453</c:v>
                </c:pt>
                <c:pt idx="11">
                  <c:v>5953.4630281639484</c:v>
                </c:pt>
                <c:pt idx="12">
                  <c:v>6486.7104601869514</c:v>
                </c:pt>
                <c:pt idx="13">
                  <c:v>7019.9578922099536</c:v>
                </c:pt>
                <c:pt idx="14">
                  <c:v>7553.2053242329557</c:v>
                </c:pt>
                <c:pt idx="15">
                  <c:v>8086.4527562559588</c:v>
                </c:pt>
                <c:pt idx="16">
                  <c:v>8619.7001882789609</c:v>
                </c:pt>
                <c:pt idx="17">
                  <c:v>6629.33352154978</c:v>
                </c:pt>
                <c:pt idx="18">
                  <c:v>7022.3801703087711</c:v>
                </c:pt>
                <c:pt idx="19">
                  <c:v>7415.426819067764</c:v>
                </c:pt>
                <c:pt idx="20">
                  <c:v>7808.473467826756</c:v>
                </c:pt>
                <c:pt idx="21">
                  <c:v>8201.520116585747</c:v>
                </c:pt>
                <c:pt idx="22">
                  <c:v>8594.5667653447399</c:v>
                </c:pt>
                <c:pt idx="23">
                  <c:v>8987.6134141037328</c:v>
                </c:pt>
                <c:pt idx="24">
                  <c:v>9380.6600628627257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A3-D44E-8BAD-650C93C19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848576"/>
        <c:axId val="1055851200"/>
      </c:lineChart>
      <c:catAx>
        <c:axId val="105584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51200"/>
        <c:crosses val="autoZero"/>
        <c:auto val="1"/>
        <c:lblAlgn val="ctr"/>
        <c:lblOffset val="100"/>
        <c:noMultiLvlLbl val="0"/>
      </c:catAx>
      <c:valAx>
        <c:axId val="1055851200"/>
        <c:scaling>
          <c:orientation val="minMax"/>
          <c:max val="104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Sales in Millions of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48576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590690331044308"/>
          <c:y val="0.14653258030912888"/>
          <c:w val="0.19489482769680697"/>
          <c:h val="0.26733821070313829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Sales</a:t>
            </a:r>
            <a:r>
              <a:rPr lang="en-US" baseline="0"/>
              <a:t> Forecast BSX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8148412819155"/>
          <c:y val="7.4835275955278696E-2"/>
          <c:w val="0.8721583243282276"/>
          <c:h val="0.81604151929370294"/>
        </c:manualLayout>
      </c:layout>
      <c:lineChart>
        <c:grouping val="standard"/>
        <c:varyColors val="0"/>
        <c:ser>
          <c:idx val="0"/>
          <c:order val="0"/>
          <c:tx>
            <c:strRef>
              <c:f>LinReg!$D$2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LinReg!$A$3:$A$127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LinReg!$D$3:$D$127</c:f>
              <c:numCache>
                <c:formatCode>_("$"* #,##0.00_);_("$"* \(#,##0.00\);_("$"* "-"??_);_(@_)</c:formatCode>
                <c:ptCount val="125"/>
                <c:pt idx="0">
                  <c:v>733.5058484848488</c:v>
                </c:pt>
                <c:pt idx="1">
                  <c:v>1151.4839588744592</c:v>
                </c:pt>
                <c:pt idx="2">
                  <c:v>1569.4620692640697</c:v>
                </c:pt>
                <c:pt idx="3">
                  <c:v>1987.4401796536799</c:v>
                </c:pt>
                <c:pt idx="4">
                  <c:v>2405.4182900432902</c:v>
                </c:pt>
                <c:pt idx="5">
                  <c:v>2823.3964004329009</c:v>
                </c:pt>
                <c:pt idx="6">
                  <c:v>3241.3745108225112</c:v>
                </c:pt>
                <c:pt idx="7">
                  <c:v>3659.3526212121214</c:v>
                </c:pt>
                <c:pt idx="8">
                  <c:v>4077.3307316017317</c:v>
                </c:pt>
                <c:pt idx="9">
                  <c:v>4495.308841991342</c:v>
                </c:pt>
                <c:pt idx="10">
                  <c:v>4913.2869523809522</c:v>
                </c:pt>
                <c:pt idx="11">
                  <c:v>5331.2650627705634</c:v>
                </c:pt>
                <c:pt idx="12">
                  <c:v>5749.2431731601737</c:v>
                </c:pt>
                <c:pt idx="13">
                  <c:v>6167.2212835497839</c:v>
                </c:pt>
                <c:pt idx="14">
                  <c:v>6585.1993939393942</c:v>
                </c:pt>
                <c:pt idx="15">
                  <c:v>7003.1775043290045</c:v>
                </c:pt>
                <c:pt idx="16">
                  <c:v>7421.1556147186147</c:v>
                </c:pt>
                <c:pt idx="17">
                  <c:v>7839.133725108225</c:v>
                </c:pt>
                <c:pt idx="18">
                  <c:v>8257.1118354978353</c:v>
                </c:pt>
                <c:pt idx="19">
                  <c:v>8675.0899458874446</c:v>
                </c:pt>
                <c:pt idx="20">
                  <c:v>9093.0680562770576</c:v>
                </c:pt>
                <c:pt idx="21">
                  <c:v>9511.046166666667</c:v>
                </c:pt>
                <c:pt idx="22">
                  <c:v>9929.0242770562763</c:v>
                </c:pt>
                <c:pt idx="23">
                  <c:v>10347.002387445889</c:v>
                </c:pt>
                <c:pt idx="24">
                  <c:v>10764.980497835499</c:v>
                </c:pt>
                <c:pt idx="25">
                  <c:v>11182.958608225108</c:v>
                </c:pt>
                <c:pt idx="26">
                  <c:v>11600.936718614717</c:v>
                </c:pt>
                <c:pt idx="27">
                  <c:v>12018.91482900433</c:v>
                </c:pt>
                <c:pt idx="28">
                  <c:v>12436.89293939394</c:v>
                </c:pt>
                <c:pt idx="29">
                  <c:v>12854.871049783549</c:v>
                </c:pt>
                <c:pt idx="30">
                  <c:v>13272.849160173158</c:v>
                </c:pt>
                <c:pt idx="31">
                  <c:v>13690.827270562771</c:v>
                </c:pt>
                <c:pt idx="32">
                  <c:v>14108.805380952381</c:v>
                </c:pt>
                <c:pt idx="33">
                  <c:v>14526.78349134199</c:v>
                </c:pt>
                <c:pt idx="34">
                  <c:v>14944.761601731603</c:v>
                </c:pt>
                <c:pt idx="35">
                  <c:v>15362.739712121213</c:v>
                </c:pt>
                <c:pt idx="36">
                  <c:v>15780.717822510822</c:v>
                </c:pt>
                <c:pt idx="37">
                  <c:v>16198.695932900431</c:v>
                </c:pt>
                <c:pt idx="38">
                  <c:v>16616.674043290044</c:v>
                </c:pt>
                <c:pt idx="39">
                  <c:v>17034.652153679654</c:v>
                </c:pt>
                <c:pt idx="40">
                  <c:v>17452.630264069267</c:v>
                </c:pt>
                <c:pt idx="41">
                  <c:v>17870.608374458876</c:v>
                </c:pt>
                <c:pt idx="42">
                  <c:v>18288.586484848485</c:v>
                </c:pt>
                <c:pt idx="43">
                  <c:v>18706.564595238095</c:v>
                </c:pt>
                <c:pt idx="44">
                  <c:v>19124.542705627708</c:v>
                </c:pt>
                <c:pt idx="45">
                  <c:v>19542.520816017317</c:v>
                </c:pt>
                <c:pt idx="46">
                  <c:v>19960.498926406926</c:v>
                </c:pt>
                <c:pt idx="47">
                  <c:v>20378.477036796539</c:v>
                </c:pt>
                <c:pt idx="48">
                  <c:v>20796.455147186149</c:v>
                </c:pt>
                <c:pt idx="49">
                  <c:v>21214.433257575758</c:v>
                </c:pt>
                <c:pt idx="50">
                  <c:v>21632.411367965367</c:v>
                </c:pt>
                <c:pt idx="51">
                  <c:v>22050.38947835498</c:v>
                </c:pt>
                <c:pt idx="52">
                  <c:v>22468.36758874459</c:v>
                </c:pt>
                <c:pt idx="53">
                  <c:v>22886.345699134199</c:v>
                </c:pt>
                <c:pt idx="54">
                  <c:v>23304.323809523808</c:v>
                </c:pt>
                <c:pt idx="55">
                  <c:v>23722.301919913421</c:v>
                </c:pt>
                <c:pt idx="56">
                  <c:v>24140.280030303031</c:v>
                </c:pt>
                <c:pt idx="57">
                  <c:v>24558.25814069264</c:v>
                </c:pt>
                <c:pt idx="58">
                  <c:v>24976.236251082253</c:v>
                </c:pt>
                <c:pt idx="59">
                  <c:v>25394.214361471863</c:v>
                </c:pt>
                <c:pt idx="60">
                  <c:v>25812.192471861472</c:v>
                </c:pt>
                <c:pt idx="61">
                  <c:v>26230.170582251081</c:v>
                </c:pt>
                <c:pt idx="62">
                  <c:v>26648.148692640694</c:v>
                </c:pt>
                <c:pt idx="63">
                  <c:v>27066.126803030304</c:v>
                </c:pt>
                <c:pt idx="64">
                  <c:v>27484.104913419913</c:v>
                </c:pt>
                <c:pt idx="65">
                  <c:v>27902.083023809526</c:v>
                </c:pt>
                <c:pt idx="66">
                  <c:v>28320.061134199135</c:v>
                </c:pt>
                <c:pt idx="67">
                  <c:v>28738.039244588745</c:v>
                </c:pt>
                <c:pt idx="68">
                  <c:v>29156.017354978354</c:v>
                </c:pt>
                <c:pt idx="69">
                  <c:v>29573.995465367967</c:v>
                </c:pt>
                <c:pt idx="70">
                  <c:v>29991.973575757576</c:v>
                </c:pt>
                <c:pt idx="71">
                  <c:v>30409.951686147186</c:v>
                </c:pt>
                <c:pt idx="72">
                  <c:v>30827.929796536799</c:v>
                </c:pt>
                <c:pt idx="73">
                  <c:v>31245.907906926408</c:v>
                </c:pt>
                <c:pt idx="74">
                  <c:v>31663.886017316017</c:v>
                </c:pt>
                <c:pt idx="75">
                  <c:v>32081.864127705627</c:v>
                </c:pt>
                <c:pt idx="76">
                  <c:v>32499.84223809524</c:v>
                </c:pt>
                <c:pt idx="77">
                  <c:v>32917.820348484849</c:v>
                </c:pt>
                <c:pt idx="78">
                  <c:v>33335.798458874458</c:v>
                </c:pt>
                <c:pt idx="79">
                  <c:v>33753.776569264068</c:v>
                </c:pt>
                <c:pt idx="80">
                  <c:v>34171.754679653677</c:v>
                </c:pt>
                <c:pt idx="81">
                  <c:v>34589.732790043294</c:v>
                </c:pt>
                <c:pt idx="82">
                  <c:v>35007.710900432903</c:v>
                </c:pt>
                <c:pt idx="83">
                  <c:v>35425.689010822513</c:v>
                </c:pt>
                <c:pt idx="84">
                  <c:v>35843.667121212122</c:v>
                </c:pt>
                <c:pt idx="85">
                  <c:v>36261.645231601731</c:v>
                </c:pt>
                <c:pt idx="86">
                  <c:v>36679.623341991341</c:v>
                </c:pt>
                <c:pt idx="87">
                  <c:v>37097.60145238095</c:v>
                </c:pt>
                <c:pt idx="88">
                  <c:v>37515.579562770567</c:v>
                </c:pt>
                <c:pt idx="89">
                  <c:v>37933.557673160176</c:v>
                </c:pt>
                <c:pt idx="90">
                  <c:v>38351.535783549785</c:v>
                </c:pt>
                <c:pt idx="91">
                  <c:v>38769.513893939395</c:v>
                </c:pt>
                <c:pt idx="92">
                  <c:v>39187.492004329004</c:v>
                </c:pt>
                <c:pt idx="93">
                  <c:v>39605.470114718613</c:v>
                </c:pt>
                <c:pt idx="94">
                  <c:v>40023.448225108223</c:v>
                </c:pt>
                <c:pt idx="95">
                  <c:v>40441.426335497839</c:v>
                </c:pt>
                <c:pt idx="96">
                  <c:v>40859.404445887449</c:v>
                </c:pt>
                <c:pt idx="97">
                  <c:v>41277.382556277058</c:v>
                </c:pt>
                <c:pt idx="98">
                  <c:v>41695.360666666667</c:v>
                </c:pt>
                <c:pt idx="99">
                  <c:v>42113.338777056277</c:v>
                </c:pt>
                <c:pt idx="100">
                  <c:v>42531.316887445886</c:v>
                </c:pt>
                <c:pt idx="101">
                  <c:v>42949.294997835495</c:v>
                </c:pt>
                <c:pt idx="102">
                  <c:v>43367.273108225105</c:v>
                </c:pt>
                <c:pt idx="103">
                  <c:v>43785.251218614721</c:v>
                </c:pt>
                <c:pt idx="104">
                  <c:v>44203.229329004331</c:v>
                </c:pt>
                <c:pt idx="105">
                  <c:v>44621.20743939394</c:v>
                </c:pt>
                <c:pt idx="106">
                  <c:v>45039.18554978355</c:v>
                </c:pt>
                <c:pt idx="107">
                  <c:v>45457.163660173159</c:v>
                </c:pt>
                <c:pt idx="108">
                  <c:v>45875.141770562768</c:v>
                </c:pt>
                <c:pt idx="109">
                  <c:v>46293.119880952378</c:v>
                </c:pt>
                <c:pt idx="110">
                  <c:v>46711.097991341994</c:v>
                </c:pt>
                <c:pt idx="111">
                  <c:v>47129.076101731604</c:v>
                </c:pt>
                <c:pt idx="112">
                  <c:v>47547.054212121213</c:v>
                </c:pt>
                <c:pt idx="113">
                  <c:v>47965.032322510822</c:v>
                </c:pt>
                <c:pt idx="114">
                  <c:v>48383.010432900432</c:v>
                </c:pt>
                <c:pt idx="115">
                  <c:v>48800.988543290041</c:v>
                </c:pt>
                <c:pt idx="116">
                  <c:v>49218.96665367965</c:v>
                </c:pt>
                <c:pt idx="117">
                  <c:v>49636.944764069267</c:v>
                </c:pt>
                <c:pt idx="118">
                  <c:v>50054.922874458876</c:v>
                </c:pt>
                <c:pt idx="119">
                  <c:v>50472.900984848486</c:v>
                </c:pt>
                <c:pt idx="120">
                  <c:v>50890.879095238095</c:v>
                </c:pt>
                <c:pt idx="121">
                  <c:v>51308.857205627704</c:v>
                </c:pt>
                <c:pt idx="122">
                  <c:v>51726.835316017314</c:v>
                </c:pt>
                <c:pt idx="123">
                  <c:v>52144.813426406923</c:v>
                </c:pt>
                <c:pt idx="124">
                  <c:v>52562.79153679654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3-E144-AB7B-E4F62CE31877}"/>
            </c:ext>
          </c:extLst>
        </c:ser>
        <c:ser>
          <c:idx val="1"/>
          <c:order val="1"/>
          <c:tx>
            <c:v>Low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LinReg!$H$3:$H$127</c:f>
              <c:numCache>
                <c:formatCode>_("$"* #,##0.00_);_("$"* \(#,##0.00\);_("$"* "-"??_);_(@_)</c:formatCode>
                <c:ptCount val="125"/>
                <c:pt idx="0">
                  <c:v>-728.09726966478445</c:v>
                </c:pt>
                <c:pt idx="1">
                  <c:v>-294.78909017356864</c:v>
                </c:pt>
                <c:pt idx="2">
                  <c:v>137.04446087283509</c:v>
                </c:pt>
                <c:pt idx="3">
                  <c:v>567.36021983997716</c:v>
                </c:pt>
                <c:pt idx="4">
                  <c:v>996.11832385144112</c:v>
                </c:pt>
                <c:pt idx="5">
                  <c:v>1423.2827935563575</c:v>
                </c:pt>
                <c:pt idx="6">
                  <c:v>1848.8220900418869</c:v>
                </c:pt>
                <c:pt idx="7">
                  <c:v>2272.7096274708529</c:v>
                </c:pt>
                <c:pt idx="8">
                  <c:v>2694.9242231643057</c:v>
                </c:pt>
                <c:pt idx="9">
                  <c:v>3115.4504680785699</c:v>
                </c:pt>
                <c:pt idx="10">
                  <c:v>3534.2790029648218</c:v>
                </c:pt>
                <c:pt idx="11">
                  <c:v>3951.4066888577913</c:v>
                </c:pt>
                <c:pt idx="12">
                  <c:v>4366.8366647227476</c:v>
                </c:pt>
                <c:pt idx="13">
                  <c:v>4780.5782898085154</c:v>
                </c:pt>
                <c:pt idx="14">
                  <c:v>5192.6469731587695</c:v>
                </c:pt>
                <c:pt idx="15">
                  <c:v>5603.0638974524609</c:v>
                </c:pt>
                <c:pt idx="16">
                  <c:v>6011.8556485267654</c:v>
                </c:pt>
                <c:pt idx="17">
                  <c:v>6419.0537652945222</c:v>
                </c:pt>
                <c:pt idx="18">
                  <c:v>6824.6942271066009</c:v>
                </c:pt>
                <c:pt idx="19">
                  <c:v>7228.8168968394166</c:v>
                </c:pt>
                <c:pt idx="20">
                  <c:v>7631.4649381274248</c:v>
                </c:pt>
                <c:pt idx="21">
                  <c:v>8032.6842243212141</c:v>
                </c:pt>
                <c:pt idx="22">
                  <c:v>8432.5227551142689</c:v>
                </c:pt>
                <c:pt idx="23">
                  <c:v>8831.0300945649451</c:v>
                </c:pt>
                <c:pt idx="24">
                  <c:v>9228.256841676297</c:v>
                </c:pt>
                <c:pt idx="25">
                  <c:v>9624.2541420017824</c:v>
                </c:pt>
                <c:pt idx="26">
                  <c:v>10019.07324610566</c:v>
                </c:pt>
                <c:pt idx="27">
                  <c:v>10412.765118267213</c:v>
                </c:pt>
                <c:pt idx="28">
                  <c:v>10805.380096676459</c:v>
                </c:pt>
                <c:pt idx="29">
                  <c:v>11196.967604581792</c:v>
                </c:pt>
                <c:pt idx="30">
                  <c:v>11587.575910435811</c:v>
                </c:pt>
                <c:pt idx="31">
                  <c:v>11977.251934034688</c:v>
                </c:pt>
                <c:pt idx="32">
                  <c:v>12366.041094927725</c:v>
                </c:pt>
                <c:pt idx="33">
                  <c:v>12753.98719894476</c:v>
                </c:pt>
                <c:pt idx="34">
                  <c:v>13141.132358499965</c:v>
                </c:pt>
                <c:pt idx="35">
                  <c:v>13527.516942332231</c:v>
                </c:pt>
                <c:pt idx="36">
                  <c:v>13913.179550487414</c:v>
                </c:pt>
                <c:pt idx="37">
                  <c:v>14298.157010594166</c:v>
                </c:pt>
                <c:pt idx="38">
                  <c:v>14682.484391798087</c:v>
                </c:pt>
                <c:pt idx="39">
                  <c:v>15066.195033068505</c:v>
                </c:pt>
                <c:pt idx="40">
                  <c:v>15449.320582956652</c:v>
                </c:pt>
                <c:pt idx="41">
                  <c:v>15831.891048245418</c:v>
                </c:pt>
                <c:pt idx="42">
                  <c:v>16213.934849278066</c:v>
                </c:pt>
                <c:pt idx="43">
                  <c:v>16595.478880077357</c:v>
                </c:pt>
                <c:pt idx="44">
                  <c:v>16976.548571663403</c:v>
                </c:pt>
                <c:pt idx="45">
                  <c:v>17357.167957245299</c:v>
                </c:pt>
                <c:pt idx="46">
                  <c:v>17737.359738198134</c:v>
                </c:pt>
                <c:pt idx="47">
                  <c:v>18117.145349943657</c:v>
                </c:pt>
                <c:pt idx="48">
                  <c:v>18496.545027031716</c:v>
                </c:pt>
                <c:pt idx="49">
                  <c:v>18875.577866872583</c:v>
                </c:pt>
                <c:pt idx="50">
                  <c:v>19254.261891699742</c:v>
                </c:pt>
                <c:pt idx="51">
                  <c:v>19632.614108451427</c:v>
                </c:pt>
                <c:pt idx="52">
                  <c:v>20010.650566349475</c:v>
                </c:pt>
                <c:pt idx="53">
                  <c:v>20388.386412028467</c:v>
                </c:pt>
                <c:pt idx="54">
                  <c:v>20765.83594212844</c:v>
                </c:pt>
                <c:pt idx="55">
                  <c:v>21143.01265331345</c:v>
                </c:pt>
                <c:pt idx="56">
                  <c:v>21519.929289716802</c:v>
                </c:pt>
                <c:pt idx="57">
                  <c:v>21896.597887844349</c:v>
                </c:pt>
                <c:pt idx="58">
                  <c:v>22273.029818990417</c:v>
                </c:pt>
                <c:pt idx="59">
                  <c:v>22649.235829238583</c:v>
                </c:pt>
                <c:pt idx="60">
                  <c:v>23025.226077132407</c:v>
                </c:pt>
                <c:pt idx="61">
                  <c:v>23401.010169109883</c:v>
                </c:pt>
                <c:pt idx="62">
                  <c:v>23776.597192801266</c:v>
                </c:pt>
                <c:pt idx="63">
                  <c:v>24151.995748293142</c:v>
                </c:pt>
                <c:pt idx="64">
                  <c:v>24527.213977462754</c:v>
                </c:pt>
                <c:pt idx="65">
                  <c:v>24902.259591486163</c:v>
                </c:pt>
                <c:pt idx="66">
                  <c:v>25277.139896622379</c:v>
                </c:pt>
                <c:pt idx="67">
                  <c:v>25651.861818372996</c:v>
                </c:pt>
                <c:pt idx="68">
                  <c:v>26026.431924113702</c:v>
                </c:pt>
                <c:pt idx="69">
                  <c:v>26400.85644429033</c:v>
                </c:pt>
                <c:pt idx="70">
                  <c:v>26775.141292268203</c:v>
                </c:pt>
                <c:pt idx="71">
                  <c:v>27149.292082919339</c:v>
                </c:pt>
                <c:pt idx="72">
                  <c:v>27523.31415002764</c:v>
                </c:pt>
                <c:pt idx="73">
                  <c:v>27897.212562588113</c:v>
                </c:pt>
                <c:pt idx="74">
                  <c:v>28270.992140071783</c:v>
                </c:pt>
                <c:pt idx="75">
                  <c:v>28644.657466723704</c:v>
                </c:pt>
                <c:pt idx="76">
                  <c:v>29018.212904957632</c:v>
                </c:pt>
                <c:pt idx="77">
                  <c:v>29391.662607906786</c:v>
                </c:pt>
                <c:pt idx="78">
                  <c:v>29765.010531186566</c:v>
                </c:pt>
                <c:pt idx="79">
                  <c:v>30138.26044392135</c:v>
                </c:pt>
                <c:pt idx="80">
                  <c:v>30511.415939084236</c:v>
                </c:pt>
                <c:pt idx="81">
                  <c:v>30884.480443195323</c:v>
                </c:pt>
                <c:pt idx="82">
                  <c:v>31257.457225421047</c:v>
                </c:pt>
                <c:pt idx="83">
                  <c:v>31630.349406114376</c:v>
                </c:pt>
                <c:pt idx="84">
                  <c:v>32003.159964832779</c:v>
                </c:pt>
                <c:pt idx="85">
                  <c:v>32375.891747868573</c:v>
                </c:pt>
                <c:pt idx="86">
                  <c:v>32748.547475323732</c:v>
                </c:pt>
                <c:pt idx="87">
                  <c:v>33121.129747759223</c:v>
                </c:pt>
                <c:pt idx="88">
                  <c:v>33493.641052446648</c:v>
                </c:pt>
                <c:pt idx="89">
                  <c:v>33866.083769248246</c:v>
                </c:pt>
                <c:pt idx="90">
                  <c:v>34238.4601761495</c:v>
                </c:pt>
                <c:pt idx="91">
                  <c:v>34610.772454466809</c:v>
                </c:pt>
                <c:pt idx="92">
                  <c:v>34983.02269375122</c:v>
                </c:pt>
                <c:pt idx="93">
                  <c:v>35355.212896407822</c:v>
                </c:pt>
                <c:pt idx="94">
                  <c:v>35727.344982048977</c:v>
                </c:pt>
                <c:pt idx="95">
                  <c:v>36099.420791598342</c:v>
                </c:pt>
                <c:pt idx="96">
                  <c:v>36471.442091161458</c:v>
                </c:pt>
                <c:pt idx="97">
                  <c:v>36843.410575677772</c:v>
                </c:pt>
                <c:pt idx="98">
                  <c:v>37215.327872367583</c:v>
                </c:pt>
                <c:pt idx="99">
                  <c:v>37587.195543986905</c:v>
                </c:pt>
                <c:pt idx="100">
                  <c:v>37959.015091902133</c:v>
                </c:pt>
                <c:pt idx="101">
                  <c:v>38330.787958995526</c:v>
                </c:pt>
                <c:pt idx="102">
                  <c:v>38702.515532412122</c:v>
                </c:pt>
                <c:pt idx="103">
                  <c:v>39074.199146157494</c:v>
                </c:pt>
                <c:pt idx="104">
                  <c:v>39445.840083555617</c:v>
                </c:pt>
                <c:pt idx="105">
                  <c:v>39817.439579575228</c:v>
                </c:pt>
                <c:pt idx="106">
                  <c:v>40188.998823032496</c:v>
                </c:pt>
                <c:pt idx="107">
                  <c:v>40560.518958677494</c:v>
                </c:pt>
                <c:pt idx="108">
                  <c:v>40932.001089171266</c:v>
                </c:pt>
                <c:pt idx="109">
                  <c:v>41303.446276959992</c:v>
                </c:pt>
                <c:pt idx="110">
                  <c:v>41674.855546052277</c:v>
                </c:pt>
                <c:pt idx="111">
                  <c:v>42046.229883705149</c:v>
                </c:pt>
                <c:pt idx="112">
                  <c:v>42417.57024202418</c:v>
                </c:pt>
                <c:pt idx="113">
                  <c:v>42788.877539482426</c:v>
                </c:pt>
                <c:pt idx="114">
                  <c:v>43160.152662363151</c:v>
                </c:pt>
                <c:pt idx="115">
                  <c:v>43531.396466130347</c:v>
                </c:pt>
                <c:pt idx="116">
                  <c:v>43902.609776731355</c:v>
                </c:pt>
                <c:pt idx="117">
                  <c:v>44273.793391835279</c:v>
                </c:pt>
                <c:pt idx="118">
                  <c:v>44644.948082010786</c:v>
                </c:pt>
                <c:pt idx="119">
                  <c:v>45016.0745918467</c:v>
                </c:pt>
                <c:pt idx="120">
                  <c:v>45387.173641018489</c:v>
                </c:pt>
                <c:pt idx="121">
                  <c:v>45758.245925303614</c:v>
                </c:pt>
                <c:pt idx="122">
                  <c:v>46129.292117548539</c:v>
                </c:pt>
                <c:pt idx="123">
                  <c:v>46500.312868589986</c:v>
                </c:pt>
                <c:pt idx="124">
                  <c:v>46871.308808132948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3-E144-AB7B-E4F62CE31877}"/>
            </c:ext>
          </c:extLst>
        </c:ser>
        <c:ser>
          <c:idx val="2"/>
          <c:order val="2"/>
          <c:tx>
            <c:v>High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LinReg!$I$3:$I$127</c:f>
              <c:numCache>
                <c:formatCode>_("$"* #,##0.00_);_("$"* \(#,##0.00\);_("$"* "-"??_);_(@_)</c:formatCode>
                <c:ptCount val="125"/>
                <c:pt idx="0">
                  <c:v>2195.1089666344819</c:v>
                </c:pt>
                <c:pt idx="1">
                  <c:v>2597.757007922487</c:v>
                </c:pt>
                <c:pt idx="2">
                  <c:v>3001.8796776553045</c:v>
                </c:pt>
                <c:pt idx="3">
                  <c:v>3407.5201394673827</c:v>
                </c:pt>
                <c:pt idx="4">
                  <c:v>3814.7182562351391</c:v>
                </c:pt>
                <c:pt idx="5">
                  <c:v>4223.5100073094445</c:v>
                </c:pt>
                <c:pt idx="6">
                  <c:v>4633.926931603135</c:v>
                </c:pt>
                <c:pt idx="7">
                  <c:v>5045.99561495339</c:v>
                </c:pt>
                <c:pt idx="8">
                  <c:v>5459.7372400391578</c:v>
                </c:pt>
                <c:pt idx="9">
                  <c:v>5875.1672159041136</c:v>
                </c:pt>
                <c:pt idx="10">
                  <c:v>6292.2949017970823</c:v>
                </c:pt>
                <c:pt idx="11">
                  <c:v>6711.123436683336</c:v>
                </c:pt>
                <c:pt idx="12">
                  <c:v>7131.6496815975997</c:v>
                </c:pt>
                <c:pt idx="13">
                  <c:v>7553.8642772910525</c:v>
                </c:pt>
                <c:pt idx="14">
                  <c:v>7977.751814720019</c:v>
                </c:pt>
                <c:pt idx="15">
                  <c:v>8403.2911112055481</c:v>
                </c:pt>
                <c:pt idx="16">
                  <c:v>8830.4555809104641</c:v>
                </c:pt>
                <c:pt idx="17">
                  <c:v>9259.2136849219278</c:v>
                </c:pt>
                <c:pt idx="18">
                  <c:v>9689.5294438890705</c:v>
                </c:pt>
                <c:pt idx="19">
                  <c:v>10121.362994935473</c:v>
                </c:pt>
                <c:pt idx="20">
                  <c:v>10554.67117442669</c:v>
                </c:pt>
                <c:pt idx="21">
                  <c:v>10989.40810901212</c:v>
                </c:pt>
                <c:pt idx="22">
                  <c:v>11425.525798998284</c:v>
                </c:pt>
                <c:pt idx="23">
                  <c:v>11862.974680326834</c:v>
                </c:pt>
                <c:pt idx="24">
                  <c:v>12301.7041539947</c:v>
                </c:pt>
                <c:pt idx="25">
                  <c:v>12741.663074448434</c:v>
                </c:pt>
                <c:pt idx="26">
                  <c:v>13182.800191123775</c:v>
                </c:pt>
                <c:pt idx="27">
                  <c:v>13625.064539741448</c:v>
                </c:pt>
                <c:pt idx="28">
                  <c:v>14068.40578211142</c:v>
                </c:pt>
                <c:pt idx="29">
                  <c:v>14512.774494985306</c:v>
                </c:pt>
                <c:pt idx="30">
                  <c:v>14958.122409910506</c:v>
                </c:pt>
                <c:pt idx="31">
                  <c:v>15404.402607090855</c:v>
                </c:pt>
                <c:pt idx="32">
                  <c:v>15851.569666977037</c:v>
                </c:pt>
                <c:pt idx="33">
                  <c:v>16299.57978373922</c:v>
                </c:pt>
                <c:pt idx="34">
                  <c:v>16748.39084496324</c:v>
                </c:pt>
                <c:pt idx="35">
                  <c:v>17197.962481910192</c:v>
                </c:pt>
                <c:pt idx="36">
                  <c:v>17648.25609453423</c:v>
                </c:pt>
                <c:pt idx="37">
                  <c:v>18099.234855206698</c:v>
                </c:pt>
                <c:pt idx="38">
                  <c:v>18550.863694782001</c:v>
                </c:pt>
                <c:pt idx="39">
                  <c:v>19003.1092742908</c:v>
                </c:pt>
                <c:pt idx="40">
                  <c:v>19455.939945181879</c:v>
                </c:pt>
                <c:pt idx="41">
                  <c:v>19909.325700672332</c:v>
                </c:pt>
                <c:pt idx="42">
                  <c:v>20363.238120418904</c:v>
                </c:pt>
                <c:pt idx="43">
                  <c:v>20817.650310398833</c:v>
                </c:pt>
                <c:pt idx="44">
                  <c:v>21272.536839592012</c:v>
                </c:pt>
                <c:pt idx="45">
                  <c:v>21727.873674789334</c:v>
                </c:pt>
                <c:pt idx="46">
                  <c:v>22183.638114615718</c:v>
                </c:pt>
                <c:pt idx="47">
                  <c:v>22639.808723649421</c:v>
                </c:pt>
                <c:pt idx="48">
                  <c:v>23096.365267340581</c:v>
                </c:pt>
                <c:pt idx="49">
                  <c:v>23553.288648278933</c:v>
                </c:pt>
                <c:pt idx="50">
                  <c:v>24010.560844230993</c:v>
                </c:pt>
                <c:pt idx="51">
                  <c:v>24468.164848258533</c:v>
                </c:pt>
                <c:pt idx="52">
                  <c:v>24926.084611139704</c:v>
                </c:pt>
                <c:pt idx="53">
                  <c:v>25384.304986239931</c:v>
                </c:pt>
                <c:pt idx="54">
                  <c:v>25842.811676919177</c:v>
                </c:pt>
                <c:pt idx="55">
                  <c:v>26301.591186513393</c:v>
                </c:pt>
                <c:pt idx="56">
                  <c:v>26760.63077088926</c:v>
                </c:pt>
                <c:pt idx="57">
                  <c:v>27219.918393540931</c:v>
                </c:pt>
                <c:pt idx="58">
                  <c:v>27679.442683174089</c:v>
                </c:pt>
                <c:pt idx="59">
                  <c:v>28139.192893705142</c:v>
                </c:pt>
                <c:pt idx="60">
                  <c:v>28599.158866590536</c:v>
                </c:pt>
                <c:pt idx="61">
                  <c:v>29059.33099539228</c:v>
                </c:pt>
                <c:pt idx="62">
                  <c:v>29519.700192480122</c:v>
                </c:pt>
                <c:pt idx="63">
                  <c:v>29980.257857767465</c:v>
                </c:pt>
                <c:pt idx="64">
                  <c:v>30440.995849377072</c:v>
                </c:pt>
                <c:pt idx="65">
                  <c:v>30901.906456132889</c:v>
                </c:pt>
                <c:pt idx="66">
                  <c:v>31362.982371775892</c:v>
                </c:pt>
                <c:pt idx="67">
                  <c:v>31824.216670804493</c:v>
                </c:pt>
                <c:pt idx="68">
                  <c:v>32285.602785843006</c:v>
                </c:pt>
                <c:pt idx="69">
                  <c:v>32747.134486445604</c:v>
                </c:pt>
                <c:pt idx="70">
                  <c:v>33208.805859246946</c:v>
                </c:pt>
                <c:pt idx="71">
                  <c:v>33670.611289375032</c:v>
                </c:pt>
                <c:pt idx="72">
                  <c:v>34132.545443045958</c:v>
                </c:pt>
                <c:pt idx="73">
                  <c:v>34594.6032512647</c:v>
                </c:pt>
                <c:pt idx="74">
                  <c:v>35056.779894560255</c:v>
                </c:pt>
                <c:pt idx="75">
                  <c:v>35519.070788687546</c:v>
                </c:pt>
                <c:pt idx="76">
                  <c:v>35981.471571232847</c:v>
                </c:pt>
                <c:pt idx="77">
                  <c:v>36443.978089062912</c:v>
                </c:pt>
                <c:pt idx="78">
                  <c:v>36906.586386562347</c:v>
                </c:pt>
                <c:pt idx="79">
                  <c:v>37369.292694606782</c:v>
                </c:pt>
                <c:pt idx="80">
                  <c:v>37832.093420223115</c:v>
                </c:pt>
                <c:pt idx="81">
                  <c:v>38294.985136891264</c:v>
                </c:pt>
                <c:pt idx="82">
                  <c:v>38757.964575444756</c:v>
                </c:pt>
                <c:pt idx="83">
                  <c:v>39221.028615530653</c:v>
                </c:pt>
                <c:pt idx="84">
                  <c:v>39684.174277591461</c:v>
                </c:pt>
                <c:pt idx="85">
                  <c:v>40147.398715334893</c:v>
                </c:pt>
                <c:pt idx="86">
                  <c:v>40610.699208658945</c:v>
                </c:pt>
                <c:pt idx="87">
                  <c:v>41074.073157002676</c:v>
                </c:pt>
                <c:pt idx="88">
                  <c:v>41537.518073094485</c:v>
                </c:pt>
                <c:pt idx="89">
                  <c:v>42001.031577072106</c:v>
                </c:pt>
                <c:pt idx="90">
                  <c:v>42464.611390950071</c:v>
                </c:pt>
                <c:pt idx="91">
                  <c:v>42928.25533341198</c:v>
                </c:pt>
                <c:pt idx="92">
                  <c:v>43391.961314906788</c:v>
                </c:pt>
                <c:pt idx="93">
                  <c:v>43855.727333029405</c:v>
                </c:pt>
                <c:pt idx="94">
                  <c:v>44319.551468167469</c:v>
                </c:pt>
                <c:pt idx="95">
                  <c:v>44783.431879397336</c:v>
                </c:pt>
                <c:pt idx="96">
                  <c:v>45247.366800613439</c:v>
                </c:pt>
                <c:pt idx="97">
                  <c:v>45711.354536876344</c:v>
                </c:pt>
                <c:pt idx="98">
                  <c:v>46175.393460965752</c:v>
                </c:pt>
                <c:pt idx="99">
                  <c:v>46639.482010125648</c:v>
                </c:pt>
                <c:pt idx="100">
                  <c:v>47103.61868298964</c:v>
                </c:pt>
                <c:pt idx="101">
                  <c:v>47567.802036675464</c:v>
                </c:pt>
                <c:pt idx="102">
                  <c:v>48032.030684038087</c:v>
                </c:pt>
                <c:pt idx="103">
                  <c:v>48496.303291071948</c:v>
                </c:pt>
                <c:pt idx="104">
                  <c:v>48960.618574453045</c:v>
                </c:pt>
                <c:pt idx="105">
                  <c:v>49424.975299212652</c:v>
                </c:pt>
                <c:pt idx="106">
                  <c:v>49889.372276534603</c:v>
                </c:pt>
                <c:pt idx="107">
                  <c:v>50353.808361668824</c:v>
                </c:pt>
                <c:pt idx="108">
                  <c:v>50818.28245195427</c:v>
                </c:pt>
                <c:pt idx="109">
                  <c:v>51282.793484944763</c:v>
                </c:pt>
                <c:pt idx="110">
                  <c:v>51747.340436631712</c:v>
                </c:pt>
                <c:pt idx="111">
                  <c:v>52211.922319758058</c:v>
                </c:pt>
                <c:pt idx="112">
                  <c:v>52676.538182218246</c:v>
                </c:pt>
                <c:pt idx="113">
                  <c:v>53141.187105539218</c:v>
                </c:pt>
                <c:pt idx="114">
                  <c:v>53605.868203437713</c:v>
                </c:pt>
                <c:pt idx="115">
                  <c:v>54070.580620449735</c:v>
                </c:pt>
                <c:pt idx="116">
                  <c:v>54535.323530627946</c:v>
                </c:pt>
                <c:pt idx="117">
                  <c:v>55000.096136303255</c:v>
                </c:pt>
                <c:pt idx="118">
                  <c:v>55464.897666906967</c:v>
                </c:pt>
                <c:pt idx="119">
                  <c:v>55929.727377850271</c:v>
                </c:pt>
                <c:pt idx="120">
                  <c:v>56394.584549457701</c:v>
                </c:pt>
                <c:pt idx="121">
                  <c:v>56859.468485951795</c:v>
                </c:pt>
                <c:pt idx="122">
                  <c:v>57324.378514486089</c:v>
                </c:pt>
                <c:pt idx="123">
                  <c:v>57789.31398422386</c:v>
                </c:pt>
                <c:pt idx="124">
                  <c:v>58254.274265460132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53-E144-AB7B-E4F62CE3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052816"/>
        <c:axId val="963420336"/>
      </c:lineChart>
      <c:catAx>
        <c:axId val="105105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420336"/>
        <c:crosses val="autoZero"/>
        <c:auto val="1"/>
        <c:lblAlgn val="ctr"/>
        <c:lblOffset val="100"/>
        <c:noMultiLvlLbl val="0"/>
      </c:catAx>
      <c:valAx>
        <c:axId val="963420336"/>
        <c:scaling>
          <c:orientation val="minMax"/>
          <c:max val="59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 Sales in Millions of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52816"/>
        <c:crosses val="autoZero"/>
        <c:crossBetween val="between"/>
        <c:minorUnit val="100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21084109165952"/>
          <c:y val="0.56341057424451291"/>
          <c:w val="0.1696407604850699"/>
          <c:h val="0.20025244869514155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LinReg!$E$2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LinReg!$A$3:$A$27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LinReg!$E$3:$E$27</c:f>
              <c:numCache>
                <c:formatCode>General</c:formatCode>
                <c:ptCount val="25"/>
                <c:pt idx="0">
                  <c:v>-284.55784848484882</c:v>
                </c:pt>
                <c:pt idx="1">
                  <c:v>-44.802958874459136</c:v>
                </c:pt>
                <c:pt idx="2">
                  <c:v>-107.41906926406978</c:v>
                </c:pt>
                <c:pt idx="3">
                  <c:v>-156.66217965367991</c:v>
                </c:pt>
                <c:pt idx="4">
                  <c:v>-171.84229004329018</c:v>
                </c:pt>
                <c:pt idx="5">
                  <c:v>18.603599567099081</c:v>
                </c:pt>
                <c:pt idx="6">
                  <c:v>-577.37451082251118</c:v>
                </c:pt>
                <c:pt idx="7">
                  <c:v>-986.35262121212145</c:v>
                </c:pt>
                <c:pt idx="8">
                  <c:v>-1158.3307316017317</c:v>
                </c:pt>
                <c:pt idx="9">
                  <c:v>-1019.308841991342</c:v>
                </c:pt>
                <c:pt idx="10">
                  <c:v>710.71304761904776</c:v>
                </c:pt>
                <c:pt idx="11">
                  <c:v>951.73493722943658</c:v>
                </c:pt>
                <c:pt idx="12">
                  <c:v>2071.7568268398263</c:v>
                </c:pt>
                <c:pt idx="13">
                  <c:v>2189.7787164502161</c:v>
                </c:pt>
                <c:pt idx="14">
                  <c:v>1464.8006060606058</c:v>
                </c:pt>
                <c:pt idx="15">
                  <c:v>1184.8224956709955</c:v>
                </c:pt>
                <c:pt idx="16">
                  <c:v>384.84438528138526</c:v>
                </c:pt>
                <c:pt idx="17">
                  <c:v>-217.13372510822501</c:v>
                </c:pt>
                <c:pt idx="18">
                  <c:v>-1008.1118354978353</c:v>
                </c:pt>
                <c:pt idx="19">
                  <c:v>-1532.0899458874446</c:v>
                </c:pt>
                <c:pt idx="20">
                  <c:v>-1713.0680562770576</c:v>
                </c:pt>
                <c:pt idx="21">
                  <c:v>-2034.046166666667</c:v>
                </c:pt>
                <c:pt idx="22">
                  <c:v>-1543.0242770562763</c:v>
                </c:pt>
                <c:pt idx="23">
                  <c:v>-1299.0023874458893</c:v>
                </c:pt>
                <c:pt idx="24">
                  <c:v>-941.98049783549868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C-CA45-A588-0E1E01B37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912816"/>
        <c:axId val="674903200"/>
      </c:lineChart>
      <c:catAx>
        <c:axId val="67491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03200"/>
        <c:crosses val="autoZero"/>
        <c:auto val="1"/>
        <c:lblAlgn val="ctr"/>
        <c:lblOffset val="100"/>
        <c:noMultiLvlLbl val="0"/>
      </c:catAx>
      <c:valAx>
        <c:axId val="674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1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Interval Sales Forecast </a:t>
            </a:r>
            <a:r>
              <a:rPr lang="en-US"/>
              <a:t>BSX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64074747119009"/>
          <c:y val="7.4835275955278696E-2"/>
          <c:w val="0.85899530314105532"/>
          <c:h val="0.819258619451388"/>
        </c:manualLayout>
      </c:layout>
      <c:lineChart>
        <c:grouping val="standard"/>
        <c:varyColors val="0"/>
        <c:ser>
          <c:idx val="0"/>
          <c:order val="0"/>
          <c:tx>
            <c:strRef>
              <c:f>ChgInt!$E$2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ChgInt!$A$3:$A$127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ChgInt!$E$3:$E$127</c:f>
              <c:numCache>
                <c:formatCode>_("$"* #,##0.00_);_("$"* \(#,##0.00\);_("$"* "-"??_);_(@_)</c:formatCode>
                <c:ptCount val="125"/>
                <c:pt idx="0">
                  <c:v>87.236141005554202</c:v>
                </c:pt>
                <c:pt idx="1">
                  <c:v>618.86857926221273</c:v>
                </c:pt>
                <c:pt idx="2">
                  <c:v>1150.5010175188713</c:v>
                </c:pt>
                <c:pt idx="3">
                  <c:v>1682.1334557755299</c:v>
                </c:pt>
                <c:pt idx="4">
                  <c:v>2213.7658940321885</c:v>
                </c:pt>
                <c:pt idx="5">
                  <c:v>2745.3983322888471</c:v>
                </c:pt>
                <c:pt idx="6">
                  <c:v>3277.0307705455057</c:v>
                </c:pt>
                <c:pt idx="7">
                  <c:v>3808.6632088021643</c:v>
                </c:pt>
                <c:pt idx="8">
                  <c:v>4340.2956470588224</c:v>
                </c:pt>
                <c:pt idx="9">
                  <c:v>4871.9280853154814</c:v>
                </c:pt>
                <c:pt idx="10">
                  <c:v>5403.5605235721405</c:v>
                </c:pt>
                <c:pt idx="11">
                  <c:v>5935.1929618287986</c:v>
                </c:pt>
                <c:pt idx="12">
                  <c:v>6466.8254000854567</c:v>
                </c:pt>
                <c:pt idx="13">
                  <c:v>6998.4578383421158</c:v>
                </c:pt>
                <c:pt idx="14">
                  <c:v>7530.0902765987748</c:v>
                </c:pt>
                <c:pt idx="15">
                  <c:v>8061.722714855433</c:v>
                </c:pt>
                <c:pt idx="16">
                  <c:v>8593.355153112092</c:v>
                </c:pt>
                <c:pt idx="17">
                  <c:v>6551.0513426150119</c:v>
                </c:pt>
                <c:pt idx="18">
                  <c:v>7082.6837808716718</c:v>
                </c:pt>
                <c:pt idx="19">
                  <c:v>7614.31621912833</c:v>
                </c:pt>
                <c:pt idx="20">
                  <c:v>8145.9486573849881</c:v>
                </c:pt>
                <c:pt idx="21">
                  <c:v>8677.5810956416481</c:v>
                </c:pt>
                <c:pt idx="22">
                  <c:v>9209.2135338983062</c:v>
                </c:pt>
                <c:pt idx="23">
                  <c:v>9740.8459721549643</c:v>
                </c:pt>
                <c:pt idx="24">
                  <c:v>10272.478410411622</c:v>
                </c:pt>
                <c:pt idx="25">
                  <c:v>10804.110848668281</c:v>
                </c:pt>
                <c:pt idx="26">
                  <c:v>11335.743286924941</c:v>
                </c:pt>
                <c:pt idx="27">
                  <c:v>11867.375725181599</c:v>
                </c:pt>
                <c:pt idx="28">
                  <c:v>12399.008163438257</c:v>
                </c:pt>
                <c:pt idx="29">
                  <c:v>12930.640601694917</c:v>
                </c:pt>
                <c:pt idx="30">
                  <c:v>13462.273039951573</c:v>
                </c:pt>
                <c:pt idx="31">
                  <c:v>13993.905478208233</c:v>
                </c:pt>
                <c:pt idx="32">
                  <c:v>14525.537916464893</c:v>
                </c:pt>
                <c:pt idx="33">
                  <c:v>15057.170354721549</c:v>
                </c:pt>
                <c:pt idx="34">
                  <c:v>15588.802792978209</c:v>
                </c:pt>
                <c:pt idx="35">
                  <c:v>16120.435231234866</c:v>
                </c:pt>
                <c:pt idx="36">
                  <c:v>16652.067669491524</c:v>
                </c:pt>
                <c:pt idx="37">
                  <c:v>17183.700107748184</c:v>
                </c:pt>
                <c:pt idx="38">
                  <c:v>17715.33254600484</c:v>
                </c:pt>
                <c:pt idx="39">
                  <c:v>18246.9649842615</c:v>
                </c:pt>
                <c:pt idx="40">
                  <c:v>18778.59742251816</c:v>
                </c:pt>
                <c:pt idx="41">
                  <c:v>19310.229860774816</c:v>
                </c:pt>
                <c:pt idx="42">
                  <c:v>19841.862299031476</c:v>
                </c:pt>
                <c:pt idx="43">
                  <c:v>20373.494737288136</c:v>
                </c:pt>
                <c:pt idx="44">
                  <c:v>20905.127175544792</c:v>
                </c:pt>
                <c:pt idx="45">
                  <c:v>21436.759613801452</c:v>
                </c:pt>
                <c:pt idx="46">
                  <c:v>21968.392052058109</c:v>
                </c:pt>
                <c:pt idx="47">
                  <c:v>22500.024490314769</c:v>
                </c:pt>
                <c:pt idx="48">
                  <c:v>23031.656928571429</c:v>
                </c:pt>
                <c:pt idx="49">
                  <c:v>23563.289366828085</c:v>
                </c:pt>
                <c:pt idx="50">
                  <c:v>24094.921805084745</c:v>
                </c:pt>
                <c:pt idx="51">
                  <c:v>24626.554243341401</c:v>
                </c:pt>
                <c:pt idx="52">
                  <c:v>25158.186681598061</c:v>
                </c:pt>
                <c:pt idx="53">
                  <c:v>25689.819119854721</c:v>
                </c:pt>
                <c:pt idx="54">
                  <c:v>26221.451558111377</c:v>
                </c:pt>
                <c:pt idx="55">
                  <c:v>26753.083996368037</c:v>
                </c:pt>
                <c:pt idx="56">
                  <c:v>27284.716434624697</c:v>
                </c:pt>
                <c:pt idx="57">
                  <c:v>27816.348872881354</c:v>
                </c:pt>
                <c:pt idx="58">
                  <c:v>28347.981311138014</c:v>
                </c:pt>
                <c:pt idx="59">
                  <c:v>28879.613749394674</c:v>
                </c:pt>
                <c:pt idx="60">
                  <c:v>29411.24618765133</c:v>
                </c:pt>
                <c:pt idx="61">
                  <c:v>29942.878625907986</c:v>
                </c:pt>
                <c:pt idx="62">
                  <c:v>30474.511064164642</c:v>
                </c:pt>
                <c:pt idx="63">
                  <c:v>31006.143502421302</c:v>
                </c:pt>
                <c:pt idx="64">
                  <c:v>31537.775940677962</c:v>
                </c:pt>
                <c:pt idx="65">
                  <c:v>32069.408378934622</c:v>
                </c:pt>
                <c:pt idx="66">
                  <c:v>32601.040817191275</c:v>
                </c:pt>
                <c:pt idx="67">
                  <c:v>33132.673255447939</c:v>
                </c:pt>
                <c:pt idx="68">
                  <c:v>33664.305693704599</c:v>
                </c:pt>
                <c:pt idx="69">
                  <c:v>34195.938131961258</c:v>
                </c:pt>
                <c:pt idx="70">
                  <c:v>34727.570570217918</c:v>
                </c:pt>
                <c:pt idx="71">
                  <c:v>35259.203008474571</c:v>
                </c:pt>
                <c:pt idx="72">
                  <c:v>35790.835446731231</c:v>
                </c:pt>
                <c:pt idx="73">
                  <c:v>36322.467884987891</c:v>
                </c:pt>
                <c:pt idx="74">
                  <c:v>36854.100323244551</c:v>
                </c:pt>
                <c:pt idx="75">
                  <c:v>37385.732761501211</c:v>
                </c:pt>
                <c:pt idx="76">
                  <c:v>37917.365199757871</c:v>
                </c:pt>
                <c:pt idx="77">
                  <c:v>38448.997638014524</c:v>
                </c:pt>
                <c:pt idx="78">
                  <c:v>38980.630076271183</c:v>
                </c:pt>
                <c:pt idx="79">
                  <c:v>39512.262514527843</c:v>
                </c:pt>
                <c:pt idx="80">
                  <c:v>40043.894952784503</c:v>
                </c:pt>
                <c:pt idx="81">
                  <c:v>40575.527391041163</c:v>
                </c:pt>
                <c:pt idx="82">
                  <c:v>41107.159829297816</c:v>
                </c:pt>
                <c:pt idx="83">
                  <c:v>41638.792267554476</c:v>
                </c:pt>
                <c:pt idx="84">
                  <c:v>42170.424705811136</c:v>
                </c:pt>
                <c:pt idx="85">
                  <c:v>42702.057144067796</c:v>
                </c:pt>
                <c:pt idx="86">
                  <c:v>43233.689582324456</c:v>
                </c:pt>
                <c:pt idx="87">
                  <c:v>43765.322020581116</c:v>
                </c:pt>
                <c:pt idx="88">
                  <c:v>44296.954458837768</c:v>
                </c:pt>
                <c:pt idx="89">
                  <c:v>44828.586897094428</c:v>
                </c:pt>
                <c:pt idx="90">
                  <c:v>45360.219335351088</c:v>
                </c:pt>
                <c:pt idx="91">
                  <c:v>45891.851773607748</c:v>
                </c:pt>
                <c:pt idx="92">
                  <c:v>46423.484211864408</c:v>
                </c:pt>
                <c:pt idx="93">
                  <c:v>46955.116650121061</c:v>
                </c:pt>
                <c:pt idx="94">
                  <c:v>47486.749088377721</c:v>
                </c:pt>
                <c:pt idx="95">
                  <c:v>48018.381526634381</c:v>
                </c:pt>
                <c:pt idx="96">
                  <c:v>48550.013964891041</c:v>
                </c:pt>
                <c:pt idx="97">
                  <c:v>49081.646403147701</c:v>
                </c:pt>
                <c:pt idx="98">
                  <c:v>49613.278841404353</c:v>
                </c:pt>
                <c:pt idx="99">
                  <c:v>50144.911279661013</c:v>
                </c:pt>
                <c:pt idx="100">
                  <c:v>50676.543717917673</c:v>
                </c:pt>
                <c:pt idx="101">
                  <c:v>51208.176156174333</c:v>
                </c:pt>
                <c:pt idx="102">
                  <c:v>51739.808594430993</c:v>
                </c:pt>
                <c:pt idx="103">
                  <c:v>52271.441032687646</c:v>
                </c:pt>
                <c:pt idx="104">
                  <c:v>52803.073470944306</c:v>
                </c:pt>
                <c:pt idx="105">
                  <c:v>53334.705909200966</c:v>
                </c:pt>
                <c:pt idx="106">
                  <c:v>53866.338347457626</c:v>
                </c:pt>
                <c:pt idx="107">
                  <c:v>54397.970785714286</c:v>
                </c:pt>
                <c:pt idx="108">
                  <c:v>54929.603223970946</c:v>
                </c:pt>
                <c:pt idx="109">
                  <c:v>55461.235662227598</c:v>
                </c:pt>
                <c:pt idx="110">
                  <c:v>55992.868100484258</c:v>
                </c:pt>
                <c:pt idx="111">
                  <c:v>56524.500538740918</c:v>
                </c:pt>
                <c:pt idx="112">
                  <c:v>57056.132976997578</c:v>
                </c:pt>
                <c:pt idx="113">
                  <c:v>57587.765415254238</c:v>
                </c:pt>
                <c:pt idx="114">
                  <c:v>58119.397853510891</c:v>
                </c:pt>
                <c:pt idx="115">
                  <c:v>58651.030291767551</c:v>
                </c:pt>
                <c:pt idx="116">
                  <c:v>59182.662730024211</c:v>
                </c:pt>
                <c:pt idx="117">
                  <c:v>59714.295168280871</c:v>
                </c:pt>
                <c:pt idx="118">
                  <c:v>60245.927606537531</c:v>
                </c:pt>
                <c:pt idx="119">
                  <c:v>60777.560044794191</c:v>
                </c:pt>
                <c:pt idx="120">
                  <c:v>61309.192483050843</c:v>
                </c:pt>
                <c:pt idx="121">
                  <c:v>61840.824921307503</c:v>
                </c:pt>
                <c:pt idx="122">
                  <c:v>62372.457359564163</c:v>
                </c:pt>
                <c:pt idx="123">
                  <c:v>62904.089797820816</c:v>
                </c:pt>
                <c:pt idx="124">
                  <c:v>63435.722236077483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E-B544-9508-2919FF6D6643}"/>
            </c:ext>
          </c:extLst>
        </c:ser>
        <c:ser>
          <c:idx val="1"/>
          <c:order val="1"/>
          <c:tx>
            <c:v>High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94E-B544-9508-2919FF6D6643}"/>
              </c:ext>
            </c:extLst>
          </c:dPt>
          <c:cat>
            <c:numRef>
              <c:f>ChgInt!$A$3:$A$127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ChgInt!$J$3:$J$127</c:f>
              <c:numCache>
                <c:formatCode>_("$"* #,##0.00_);_("$"* \(#,##0.00\);_("$"* "-"??_);_(@_)</c:formatCode>
                <c:ptCount val="125"/>
                <c:pt idx="0">
                  <c:v>1181.6330249688585</c:v>
                </c:pt>
                <c:pt idx="1">
                  <c:v>1701.815310854262</c:v>
                </c:pt>
                <c:pt idx="2">
                  <c:v>2223.0992714181148</c:v>
                </c:pt>
                <c:pt idx="3">
                  <c:v>2745.5170704856705</c:v>
                </c:pt>
                <c:pt idx="4">
                  <c:v>3269.0984088183086</c:v>
                </c:pt>
                <c:pt idx="5">
                  <c:v>3793.8700908308128</c:v>
                </c:pt>
                <c:pt idx="6">
                  <c:v>4319.8556106408405</c:v>
                </c:pt>
                <c:pt idx="7">
                  <c:v>4847.0747711145905</c:v>
                </c:pt>
                <c:pt idx="8">
                  <c:v>5375.5433494628887</c:v>
                </c:pt>
                <c:pt idx="9">
                  <c:v>5905.272822025433</c:v>
                </c:pt>
                <c:pt idx="10">
                  <c:v>6436.2701591444602</c:v>
                </c:pt>
                <c:pt idx="11">
                  <c:v>6968.5376985387502</c:v>
                </c:pt>
                <c:pt idx="12">
                  <c:v>7502.0731024895231</c:v>
                </c:pt>
                <c:pt idx="13">
                  <c:v>8036.869400654542</c:v>
                </c:pt>
                <c:pt idx="14">
                  <c:v>8572.9151166941101</c:v>
                </c:pt>
                <c:pt idx="15">
                  <c:v>9110.1944733973978</c:v>
                </c:pt>
                <c:pt idx="16">
                  <c:v>9648.6876678982117</c:v>
                </c:pt>
                <c:pt idx="17">
                  <c:v>7614.4349573251529</c:v>
                </c:pt>
                <c:pt idx="18">
                  <c:v>8155.2820347709157</c:v>
                </c:pt>
                <c:pt idx="19">
                  <c:v>8697.2629507203783</c:v>
                </c:pt>
                <c:pt idx="20">
                  <c:v>9240.3455413482916</c:v>
                </c:pt>
                <c:pt idx="21">
                  <c:v>9784.4956193316084</c:v>
                </c:pt>
                <c:pt idx="22">
                  <c:v>10329.677407857413</c:v>
                </c:pt>
                <c:pt idx="23">
                  <c:v>10875.853958868545</c:v>
                </c:pt>
                <c:pt idx="24">
                  <c:v>11422.987547239436</c:v>
                </c:pt>
                <c:pt idx="25">
                  <c:v>11971.04003457008</c:v>
                </c:pt>
                <c:pt idx="26">
                  <c:v>12519.973198242455</c:v>
                </c:pt>
                <c:pt idx="27">
                  <c:v>13069.749023194006</c:v>
                </c:pt>
                <c:pt idx="28">
                  <c:v>13620.329955453723</c:v>
                </c:pt>
                <c:pt idx="29">
                  <c:v>14171.679117815589</c:v>
                </c:pt>
                <c:pt idx="30">
                  <c:v>14723.760489077653</c:v>
                </c:pt>
                <c:pt idx="31">
                  <c:v>15276.539049059527</c:v>
                </c:pt>
                <c:pt idx="32">
                  <c:v>15829.980892148904</c:v>
                </c:pt>
                <c:pt idx="33">
                  <c:v>16384.053312450851</c:v>
                </c:pt>
                <c:pt idx="34">
                  <c:v>16938.724863757874</c:v>
                </c:pt>
                <c:pt idx="35">
                  <c:v>17493.965397561093</c:v>
                </c:pt>
                <c:pt idx="36">
                  <c:v>18049.746082218408</c:v>
                </c:pt>
                <c:pt idx="37">
                  <c:v>18606.039406214557</c:v>
                </c:pt>
                <c:pt idx="38">
                  <c:v>19162.819168217768</c:v>
                </c:pt>
                <c:pt idx="39">
                  <c:v>19720.060456379128</c:v>
                </c:pt>
                <c:pt idx="40">
                  <c:v>20277.739619051237</c:v>
                </c:pt>
                <c:pt idx="41">
                  <c:v>20835.834228834592</c:v>
                </c:pt>
                <c:pt idx="42">
                  <c:v>21394.323041602642</c:v>
                </c:pt>
                <c:pt idx="43">
                  <c:v>21953.185951915431</c:v>
                </c:pt>
                <c:pt idx="44">
                  <c:v>22512.403946011284</c:v>
                </c:pt>
                <c:pt idx="45">
                  <c:v>23071.959053367227</c:v>
                </c:pt>
                <c:pt idx="46">
                  <c:v>23631.83429764277</c:v>
                </c:pt>
                <c:pt idx="47">
                  <c:v>24192.013647667663</c:v>
                </c:pt>
                <c:pt idx="48">
                  <c:v>24752.481969000659</c:v>
                </c:pt>
                <c:pt idx="49">
                  <c:v>25313.224976472415</c:v>
                </c:pt>
                <c:pt idx="50">
                  <c:v>25874.229188028672</c:v>
                </c:pt>
                <c:pt idx="51">
                  <c:v>26435.481880108764</c:v>
                </c:pt>
                <c:pt idx="52">
                  <c:v>26996.971044726928</c:v>
                </c:pt>
                <c:pt idx="53">
                  <c:v>27558.685348368206</c:v>
                </c:pt>
                <c:pt idx="54">
                  <c:v>28120.614092765449</c:v>
                </c:pt>
                <c:pt idx="55">
                  <c:v>28682.747177587404</c:v>
                </c:pt>
                <c:pt idx="56">
                  <c:v>29245.075065038556</c:v>
                </c:pt>
                <c:pt idx="57">
                  <c:v>29807.588746348902</c:v>
                </c:pt>
                <c:pt idx="58">
                  <c:v>30370.279710113915</c:v>
                </c:pt>
                <c:pt idx="59">
                  <c:v>30933.13991243191</c:v>
                </c:pt>
                <c:pt idx="60">
                  <c:v>31496.161748776256</c:v>
                </c:pt>
                <c:pt idx="61">
                  <c:v>32059.338027533209</c:v>
                </c:pt>
                <c:pt idx="62">
                  <c:v>32622.661945131622</c:v>
                </c:pt>
                <c:pt idx="63">
                  <c:v>33186.127062688473</c:v>
                </c:pt>
                <c:pt idx="64">
                  <c:v>33749.727284092987</c:v>
                </c:pt>
                <c:pt idx="65">
                  <c:v>34313.456835452533</c:v>
                </c:pt>
                <c:pt idx="66">
                  <c:v>34877.31024582441</c:v>
                </c:pt>
                <c:pt idx="67">
                  <c:v>35441.282329159578</c:v>
                </c:pt>
                <c:pt idx="68">
                  <c:v>36005.368167386601</c:v>
                </c:pt>
                <c:pt idx="69">
                  <c:v>36569.563094566969</c:v>
                </c:pt>
                <c:pt idx="70">
                  <c:v>37133.862682055616</c:v>
                </c:pt>
                <c:pt idx="71">
                  <c:v>37698.262724603759</c:v>
                </c:pt>
                <c:pt idx="72">
                  <c:v>38262.75922734433</c:v>
                </c:pt>
                <c:pt idx="73">
                  <c:v>38827.348393603301</c:v>
                </c:pt>
                <c:pt idx="74">
                  <c:v>39392.026613483635</c:v>
                </c:pt>
                <c:pt idx="75">
                  <c:v>39956.790453171423</c:v>
                </c:pt>
                <c:pt idx="76">
                  <c:v>40521.636644916936</c:v>
                </c:pt>
                <c:pt idx="77">
                  <c:v>41086.562077646231</c:v>
                </c:pt>
                <c:pt idx="78">
                  <c:v>41651.563788161657</c:v>
                </c:pt>
                <c:pt idx="79">
                  <c:v>42216.638952892303</c:v>
                </c:pt>
                <c:pt idx="80">
                  <c:v>42781.784880157982</c:v>
                </c:pt>
                <c:pt idx="81">
                  <c:v>43346.999002912722</c:v>
                </c:pt>
                <c:pt idx="82">
                  <c:v>43912.278871935974</c:v>
                </c:pt>
                <c:pt idx="83">
                  <c:v>44477.622149441908</c:v>
                </c:pt>
                <c:pt idx="84">
                  <c:v>45043.026603079066</c:v>
                </c:pt>
                <c:pt idx="85">
                  <c:v>45608.490100294737</c:v>
                </c:pt>
                <c:pt idx="86">
                  <c:v>46174.010603039933</c:v>
                </c:pt>
                <c:pt idx="87">
                  <c:v>46739.586162792613</c:v>
                </c:pt>
                <c:pt idx="88">
                  <c:v>47305.214915878241</c:v>
                </c:pt>
                <c:pt idx="89">
                  <c:v>47870.895079068454</c:v>
                </c:pt>
                <c:pt idx="90">
                  <c:v>48436.624945439478</c:v>
                </c:pt>
                <c:pt idx="91">
                  <c:v>49002.40288047371</c:v>
                </c:pt>
                <c:pt idx="92">
                  <c:v>49568.227318388577</c:v>
                </c:pt>
                <c:pt idx="93">
                  <c:v>50134.096758678206</c:v>
                </c:pt>
                <c:pt idx="94">
                  <c:v>50700.009762854228</c:v>
                </c:pt>
                <c:pt idx="95">
                  <c:v>51265.964951372982</c:v>
                </c:pt>
                <c:pt idx="96">
                  <c:v>51831.961000737465</c:v>
                </c:pt>
                <c:pt idx="97">
                  <c:v>52397.996640762809</c:v>
                </c:pt>
                <c:pt idx="98">
                  <c:v>52964.070651995244</c:v>
                </c:pt>
                <c:pt idx="99">
                  <c:v>53530.181863274775</c:v>
                </c:pt>
                <c:pt idx="100">
                  <c:v>54096.329149432764</c:v>
                </c:pt>
                <c:pt idx="101">
                  <c:v>54662.511429116079</c:v>
                </c:pt>
                <c:pt idx="102">
                  <c:v>55228.727662730038</c:v>
                </c:pt>
                <c:pt idx="103">
                  <c:v>55794.976850492872</c:v>
                </c:pt>
                <c:pt idx="104">
                  <c:v>56361.258030594981</c:v>
                </c:pt>
                <c:pt idx="105">
                  <c:v>56927.570277456623</c:v>
                </c:pt>
                <c:pt idx="106">
                  <c:v>57493.912700078159</c:v>
                </c:pt>
                <c:pt idx="107">
                  <c:v>58060.284440477335</c:v>
                </c:pt>
                <c:pt idx="108">
                  <c:v>58626.684672208459</c:v>
                </c:pt>
                <c:pt idx="109">
                  <c:v>59193.112598958578</c:v>
                </c:pt>
                <c:pt idx="110">
                  <c:v>59759.567453216267</c:v>
                </c:pt>
                <c:pt idx="111">
                  <c:v>60326.048495008647</c:v>
                </c:pt>
                <c:pt idx="112">
                  <c:v>60892.555010702868</c:v>
                </c:pt>
                <c:pt idx="113">
                  <c:v>61459.08631186821</c:v>
                </c:pt>
                <c:pt idx="114">
                  <c:v>62025.641734195393</c:v>
                </c:pt>
                <c:pt idx="115">
                  <c:v>62592.220636469858</c:v>
                </c:pt>
                <c:pt idx="116">
                  <c:v>63158.822399595942</c:v>
                </c:pt>
                <c:pt idx="117">
                  <c:v>63725.446425669121</c:v>
                </c:pt>
                <c:pt idx="118">
                  <c:v>64292.092137093641</c:v>
                </c:pt>
                <c:pt idx="119">
                  <c:v>64858.758975743025</c:v>
                </c:pt>
                <c:pt idx="120">
                  <c:v>65425.446402161033</c:v>
                </c:pt>
                <c:pt idx="121">
                  <c:v>65992.153894800998</c:v>
                </c:pt>
                <c:pt idx="122">
                  <c:v>66558.880949301296</c:v>
                </c:pt>
                <c:pt idx="123">
                  <c:v>67125.627077795143</c:v>
                </c:pt>
                <c:pt idx="124">
                  <c:v>67692.391808252782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E-B544-9508-2919FF6D6643}"/>
            </c:ext>
          </c:extLst>
        </c:ser>
        <c:ser>
          <c:idx val="2"/>
          <c:order val="2"/>
          <c:tx>
            <c:v>Low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ChgInt!$A$3:$A$127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ChgInt!$I$3:$I$127</c:f>
              <c:numCache>
                <c:formatCode>_("$"* #,##0.00_);_("$"* \(#,##0.00\);_("$"* "-"??_);_(@_)</c:formatCode>
                <c:ptCount val="125"/>
                <c:pt idx="0">
                  <c:v>-1007.1607429577502</c:v>
                </c:pt>
                <c:pt idx="1">
                  <c:v>-464.07815232983648</c:v>
                </c:pt>
                <c:pt idx="2">
                  <c:v>77.902763619627649</c:v>
                </c:pt>
                <c:pt idx="3">
                  <c:v>618.74984106538932</c:v>
                </c:pt>
                <c:pt idx="4">
                  <c:v>1158.4333792460684</c:v>
                </c:pt>
                <c:pt idx="5">
                  <c:v>1696.9265737468813</c:v>
                </c:pt>
                <c:pt idx="6">
                  <c:v>2234.2059304501709</c:v>
                </c:pt>
                <c:pt idx="7">
                  <c:v>2770.2516464897381</c:v>
                </c:pt>
                <c:pt idx="8">
                  <c:v>3305.0479446547556</c:v>
                </c:pt>
                <c:pt idx="9">
                  <c:v>3838.5833486055299</c:v>
                </c:pt>
                <c:pt idx="10">
                  <c:v>4370.8508879998208</c:v>
                </c:pt>
                <c:pt idx="11">
                  <c:v>4901.848225118847</c:v>
                </c:pt>
                <c:pt idx="12">
                  <c:v>5431.5776976813904</c:v>
                </c:pt>
                <c:pt idx="13">
                  <c:v>5960.0462760296896</c:v>
                </c:pt>
                <c:pt idx="14">
                  <c:v>6487.2654365034396</c:v>
                </c:pt>
                <c:pt idx="15">
                  <c:v>7013.2509563134672</c:v>
                </c:pt>
                <c:pt idx="16">
                  <c:v>7538.0226383259724</c:v>
                </c:pt>
                <c:pt idx="17">
                  <c:v>5487.6677279048708</c:v>
                </c:pt>
                <c:pt idx="18">
                  <c:v>6010.0855269724279</c:v>
                </c:pt>
                <c:pt idx="19">
                  <c:v>6531.3694875362808</c:v>
                </c:pt>
                <c:pt idx="20">
                  <c:v>7051.5517734216837</c:v>
                </c:pt>
                <c:pt idx="21">
                  <c:v>7570.6665719516877</c:v>
                </c:pt>
                <c:pt idx="22">
                  <c:v>8088.7496599391998</c:v>
                </c:pt>
                <c:pt idx="23">
                  <c:v>8605.8379854413834</c:v>
                </c:pt>
                <c:pt idx="24">
                  <c:v>9121.9692735838089</c:v>
                </c:pt>
                <c:pt idx="25">
                  <c:v>9637.1816627664812</c:v>
                </c:pt>
                <c:pt idx="26">
                  <c:v>10151.513375607426</c:v>
                </c:pt>
                <c:pt idx="27">
                  <c:v>10665.002427169191</c:v>
                </c:pt>
                <c:pt idx="28">
                  <c:v>11177.686371422791</c:v>
                </c:pt>
                <c:pt idx="29">
                  <c:v>11689.602085574244</c:v>
                </c:pt>
                <c:pt idx="30">
                  <c:v>12200.785590825493</c:v>
                </c:pt>
                <c:pt idx="31">
                  <c:v>12711.271907356939</c:v>
                </c:pt>
                <c:pt idx="32">
                  <c:v>13221.094940780882</c:v>
                </c:pt>
                <c:pt idx="33">
                  <c:v>13730.287396992248</c:v>
                </c:pt>
                <c:pt idx="34">
                  <c:v>14238.880722198544</c:v>
                </c:pt>
                <c:pt idx="35">
                  <c:v>14746.905064908638</c:v>
                </c:pt>
                <c:pt idx="36">
                  <c:v>15254.389256764642</c:v>
                </c:pt>
                <c:pt idx="37">
                  <c:v>15761.36080928181</c:v>
                </c:pt>
                <c:pt idx="38">
                  <c:v>16267.845923791912</c:v>
                </c:pt>
                <c:pt idx="39">
                  <c:v>16773.869512143872</c:v>
                </c:pt>
                <c:pt idx="40">
                  <c:v>17279.455225985083</c:v>
                </c:pt>
                <c:pt idx="41">
                  <c:v>17784.62549271504</c:v>
                </c:pt>
                <c:pt idx="42">
                  <c:v>18289.401556460311</c:v>
                </c:pt>
                <c:pt idx="43">
                  <c:v>18793.803522660841</c:v>
                </c:pt>
                <c:pt idx="44">
                  <c:v>19297.850405078301</c:v>
                </c:pt>
                <c:pt idx="45">
                  <c:v>19801.560174235678</c:v>
                </c:pt>
                <c:pt idx="46">
                  <c:v>20304.949806473447</c:v>
                </c:pt>
                <c:pt idx="47">
                  <c:v>20808.035332961874</c:v>
                </c:pt>
                <c:pt idx="48">
                  <c:v>21310.831888142198</c:v>
                </c:pt>
                <c:pt idx="49">
                  <c:v>21813.353757183755</c:v>
                </c:pt>
                <c:pt idx="50">
                  <c:v>22315.614422140818</c:v>
                </c:pt>
                <c:pt idx="51">
                  <c:v>22817.626606574038</c:v>
                </c:pt>
                <c:pt idx="52">
                  <c:v>23319.402318469194</c:v>
                </c:pt>
                <c:pt idx="53">
                  <c:v>23820.952891341236</c:v>
                </c:pt>
                <c:pt idx="54">
                  <c:v>24322.289023457306</c:v>
                </c:pt>
                <c:pt idx="55">
                  <c:v>24823.420815148671</c:v>
                </c:pt>
                <c:pt idx="56">
                  <c:v>25324.357804210838</c:v>
                </c:pt>
                <c:pt idx="57">
                  <c:v>25825.108999413806</c:v>
                </c:pt>
                <c:pt idx="58">
                  <c:v>26325.682912162112</c:v>
                </c:pt>
                <c:pt idx="59">
                  <c:v>26826.087586357437</c:v>
                </c:pt>
                <c:pt idx="60">
                  <c:v>27326.330626526404</c:v>
                </c:pt>
                <c:pt idx="61">
                  <c:v>27826.419224282763</c:v>
                </c:pt>
                <c:pt idx="62">
                  <c:v>28326.360183197663</c:v>
                </c:pt>
                <c:pt idx="63">
                  <c:v>28826.159942154132</c:v>
                </c:pt>
                <c:pt idx="64">
                  <c:v>29325.824597262937</c:v>
                </c:pt>
                <c:pt idx="65">
                  <c:v>29825.359922416708</c:v>
                </c:pt>
                <c:pt idx="66">
                  <c:v>30324.77138855814</c:v>
                </c:pt>
                <c:pt idx="67">
                  <c:v>30824.064181736299</c:v>
                </c:pt>
                <c:pt idx="68">
                  <c:v>31323.243220022599</c:v>
                </c:pt>
                <c:pt idx="69">
                  <c:v>31822.313169355548</c:v>
                </c:pt>
                <c:pt idx="70">
                  <c:v>32321.27845838022</c:v>
                </c:pt>
                <c:pt idx="71">
                  <c:v>32820.143292345383</c:v>
                </c:pt>
                <c:pt idx="72">
                  <c:v>33318.911666118132</c:v>
                </c:pt>
                <c:pt idx="73">
                  <c:v>33817.587376372481</c:v>
                </c:pt>
                <c:pt idx="74">
                  <c:v>34316.174033005467</c:v>
                </c:pt>
                <c:pt idx="75">
                  <c:v>34814.675069830999</c:v>
                </c:pt>
                <c:pt idx="76">
                  <c:v>35313.093754598805</c:v>
                </c:pt>
                <c:pt idx="77">
                  <c:v>35811.433198382816</c:v>
                </c:pt>
                <c:pt idx="78">
                  <c:v>36309.69636438071</c:v>
                </c:pt>
                <c:pt idx="79">
                  <c:v>36807.886076163384</c:v>
                </c:pt>
                <c:pt idx="80">
                  <c:v>37306.005025411025</c:v>
                </c:pt>
                <c:pt idx="81">
                  <c:v>37804.055779169605</c:v>
                </c:pt>
                <c:pt idx="82">
                  <c:v>38302.040786659658</c:v>
                </c:pt>
                <c:pt idx="83">
                  <c:v>38799.962385667044</c:v>
                </c:pt>
                <c:pt idx="84">
                  <c:v>39297.822808543206</c:v>
                </c:pt>
                <c:pt idx="85">
                  <c:v>39795.624187840855</c:v>
                </c:pt>
                <c:pt idx="86">
                  <c:v>40293.368561608979</c:v>
                </c:pt>
                <c:pt idx="87">
                  <c:v>40791.057878369618</c:v>
                </c:pt>
                <c:pt idx="88">
                  <c:v>41288.694001797296</c:v>
                </c:pt>
                <c:pt idx="89">
                  <c:v>41786.278715120403</c:v>
                </c:pt>
                <c:pt idx="90">
                  <c:v>42283.813725262698</c:v>
                </c:pt>
                <c:pt idx="91">
                  <c:v>42781.300666741787</c:v>
                </c:pt>
                <c:pt idx="92">
                  <c:v>43278.741105340239</c:v>
                </c:pt>
                <c:pt idx="93">
                  <c:v>43776.136541563916</c:v>
                </c:pt>
                <c:pt idx="94">
                  <c:v>44273.488413901214</c:v>
                </c:pt>
                <c:pt idx="95">
                  <c:v>44770.79810189578</c:v>
                </c:pt>
                <c:pt idx="96">
                  <c:v>45268.066929044617</c:v>
                </c:pt>
                <c:pt idx="97">
                  <c:v>45765.296165532593</c:v>
                </c:pt>
                <c:pt idx="98">
                  <c:v>46262.487030813463</c:v>
                </c:pt>
                <c:pt idx="99">
                  <c:v>46759.640696047252</c:v>
                </c:pt>
                <c:pt idx="100">
                  <c:v>47256.758286402583</c:v>
                </c:pt>
                <c:pt idx="101">
                  <c:v>47753.840883232588</c:v>
                </c:pt>
                <c:pt idx="102">
                  <c:v>48250.889526131949</c:v>
                </c:pt>
                <c:pt idx="103">
                  <c:v>48747.905214882419</c:v>
                </c:pt>
                <c:pt idx="104">
                  <c:v>49244.88891129363</c:v>
                </c:pt>
                <c:pt idx="105">
                  <c:v>49741.841540945308</c:v>
                </c:pt>
                <c:pt idx="106">
                  <c:v>50238.763994837092</c:v>
                </c:pt>
                <c:pt idx="107">
                  <c:v>50735.657130951236</c:v>
                </c:pt>
                <c:pt idx="108">
                  <c:v>51232.521775733432</c:v>
                </c:pt>
                <c:pt idx="109">
                  <c:v>51729.358725496619</c:v>
                </c:pt>
                <c:pt idx="110">
                  <c:v>52226.16874775225</c:v>
                </c:pt>
                <c:pt idx="111">
                  <c:v>52722.95258247319</c:v>
                </c:pt>
                <c:pt idx="112">
                  <c:v>53219.710943292288</c:v>
                </c:pt>
                <c:pt idx="113">
                  <c:v>53716.444518640266</c:v>
                </c:pt>
                <c:pt idx="114">
                  <c:v>54213.153972826389</c:v>
                </c:pt>
                <c:pt idx="115">
                  <c:v>54709.839947065244</c:v>
                </c:pt>
                <c:pt idx="116">
                  <c:v>55206.50306045248</c:v>
                </c:pt>
                <c:pt idx="117">
                  <c:v>55703.143910892621</c:v>
                </c:pt>
                <c:pt idx="118">
                  <c:v>56199.76307598142</c:v>
                </c:pt>
                <c:pt idx="119">
                  <c:v>56696.361113845356</c:v>
                </c:pt>
                <c:pt idx="120">
                  <c:v>57192.938563940654</c:v>
                </c:pt>
                <c:pt idx="121">
                  <c:v>57689.495947814008</c:v>
                </c:pt>
                <c:pt idx="122">
                  <c:v>58186.03376982703</c:v>
                </c:pt>
                <c:pt idx="123">
                  <c:v>58682.552517846481</c:v>
                </c:pt>
                <c:pt idx="124">
                  <c:v>59179.052663902177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E-B544-9508-2919FF6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422176"/>
        <c:axId val="1121951552"/>
      </c:lineChart>
      <c:catAx>
        <c:axId val="111642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51552"/>
        <c:crosses val="autoZero"/>
        <c:auto val="1"/>
        <c:lblAlgn val="ctr"/>
        <c:lblOffset val="100"/>
        <c:noMultiLvlLbl val="0"/>
      </c:catAx>
      <c:valAx>
        <c:axId val="1121951552"/>
        <c:scaling>
          <c:orientation val="minMax"/>
          <c:max val="70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</a:t>
                </a:r>
                <a:r>
                  <a:rPr lang="en-US" baseline="0"/>
                  <a:t> Sales in Millions of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40636392543316"/>
          <c:y val="0.49139786791441903"/>
          <c:w val="0.14668681015640034"/>
          <c:h val="0.20504401645111286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ChgInt!$F$2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ChgInt!$A$3:$A$27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ChgInt!$F$3:$F$27</c:f>
              <c:numCache>
                <c:formatCode>General</c:formatCode>
                <c:ptCount val="25"/>
                <c:pt idx="0">
                  <c:v>361.71185899444578</c:v>
                </c:pt>
                <c:pt idx="1">
                  <c:v>487.81242073778731</c:v>
                </c:pt>
                <c:pt idx="2">
                  <c:v>311.54198248112857</c:v>
                </c:pt>
                <c:pt idx="3">
                  <c:v>148.64454422447011</c:v>
                </c:pt>
                <c:pt idx="4">
                  <c:v>19.810105967811523</c:v>
                </c:pt>
                <c:pt idx="5">
                  <c:v>96.601667711152913</c:v>
                </c:pt>
                <c:pt idx="6">
                  <c:v>-613.03077054550567</c:v>
                </c:pt>
                <c:pt idx="7">
                  <c:v>-1135.6632088021643</c:v>
                </c:pt>
                <c:pt idx="8">
                  <c:v>-1421.2956470588224</c:v>
                </c:pt>
                <c:pt idx="9">
                  <c:v>-1395.9280853154814</c:v>
                </c:pt>
                <c:pt idx="10">
                  <c:v>220.43947642785952</c:v>
                </c:pt>
                <c:pt idx="11">
                  <c:v>347.80703817120138</c:v>
                </c:pt>
                <c:pt idx="12">
                  <c:v>1354.1745999145433</c:v>
                </c:pt>
                <c:pt idx="13">
                  <c:v>1358.5421616578842</c:v>
                </c:pt>
                <c:pt idx="14">
                  <c:v>519.90972340122516</c:v>
                </c:pt>
                <c:pt idx="15">
                  <c:v>126.27728514456703</c:v>
                </c:pt>
                <c:pt idx="16">
                  <c:v>-787.35515311209201</c:v>
                </c:pt>
                <c:pt idx="17">
                  <c:v>1070.9486573849881</c:v>
                </c:pt>
                <c:pt idx="18">
                  <c:v>166.31621912832816</c:v>
                </c:pt>
                <c:pt idx="19">
                  <c:v>-471.31621912832998</c:v>
                </c:pt>
                <c:pt idx="20">
                  <c:v>-765.94865738498811</c:v>
                </c:pt>
                <c:pt idx="21">
                  <c:v>-1200.5810956416481</c:v>
                </c:pt>
                <c:pt idx="22">
                  <c:v>-823.2135338983062</c:v>
                </c:pt>
                <c:pt idx="23">
                  <c:v>-692.84597215496433</c:v>
                </c:pt>
                <c:pt idx="24">
                  <c:v>-449.47841041162246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C-BA40-8F61-4685D70D5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046064"/>
        <c:axId val="1123498944"/>
      </c:lineChart>
      <c:catAx>
        <c:axId val="102604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8944"/>
        <c:crosses val="autoZero"/>
        <c:auto val="1"/>
        <c:lblAlgn val="ctr"/>
        <c:lblOffset val="100"/>
        <c:noMultiLvlLbl val="0"/>
      </c:catAx>
      <c:valAx>
        <c:axId val="1123498944"/>
        <c:scaling>
          <c:orientation val="minMax"/>
          <c:max val="1500"/>
          <c:min val="-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Change Slope Sales Forecast BSX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8148412819155"/>
          <c:y val="7.4835275955278696E-2"/>
          <c:w val="0.87000827014787574"/>
          <c:h val="0.80605733864924689"/>
        </c:manualLayout>
      </c:layout>
      <c:lineChart>
        <c:grouping val="standard"/>
        <c:varyColors val="0"/>
        <c:ser>
          <c:idx val="0"/>
          <c:order val="0"/>
          <c:tx>
            <c:strRef>
              <c:f>ChgSlp!$E$2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ChgSlp!$A$3:$A$127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ChgSlp!$E$3:$E$127</c:f>
              <c:numCache>
                <c:formatCode>_("$"* #,##0.00_);_("$"* \(#,##0.00\);_("$"* "-"??_);_(@_)</c:formatCode>
                <c:ptCount val="125"/>
                <c:pt idx="0">
                  <c:v>-52.459507353090601</c:v>
                </c:pt>
                <c:pt idx="1">
                  <c:v>620.98870793392223</c:v>
                </c:pt>
                <c:pt idx="2">
                  <c:v>1154.2361399569249</c:v>
                </c:pt>
                <c:pt idx="3">
                  <c:v>1687.4835719799275</c:v>
                </c:pt>
                <c:pt idx="4">
                  <c:v>2220.7310040029301</c:v>
                </c:pt>
                <c:pt idx="5">
                  <c:v>2753.9784360259328</c:v>
                </c:pt>
                <c:pt idx="6">
                  <c:v>3287.2258680489354</c:v>
                </c:pt>
                <c:pt idx="7">
                  <c:v>3820.473300071938</c:v>
                </c:pt>
                <c:pt idx="8">
                  <c:v>4353.720732094941</c:v>
                </c:pt>
                <c:pt idx="9">
                  <c:v>4886.9681641179432</c:v>
                </c:pt>
                <c:pt idx="10">
                  <c:v>5420.2155961409453</c:v>
                </c:pt>
                <c:pt idx="11">
                  <c:v>5953.4630281639484</c:v>
                </c:pt>
                <c:pt idx="12">
                  <c:v>6486.7104601869514</c:v>
                </c:pt>
                <c:pt idx="13">
                  <c:v>7019.9578922099536</c:v>
                </c:pt>
                <c:pt idx="14">
                  <c:v>7553.2053242329557</c:v>
                </c:pt>
                <c:pt idx="15">
                  <c:v>8086.4527562559588</c:v>
                </c:pt>
                <c:pt idx="16">
                  <c:v>8619.7001882789609</c:v>
                </c:pt>
                <c:pt idx="17">
                  <c:v>6629.33352154978</c:v>
                </c:pt>
                <c:pt idx="18">
                  <c:v>7022.3801703087711</c:v>
                </c:pt>
                <c:pt idx="19">
                  <c:v>7415.426819067764</c:v>
                </c:pt>
                <c:pt idx="20">
                  <c:v>7808.473467826756</c:v>
                </c:pt>
                <c:pt idx="21">
                  <c:v>8201.520116585747</c:v>
                </c:pt>
                <c:pt idx="22">
                  <c:v>8594.5667653447399</c:v>
                </c:pt>
                <c:pt idx="23">
                  <c:v>8987.6134141037328</c:v>
                </c:pt>
                <c:pt idx="24">
                  <c:v>9380.6600628627257</c:v>
                </c:pt>
                <c:pt idx="25">
                  <c:v>9773.7067116217186</c:v>
                </c:pt>
                <c:pt idx="26">
                  <c:v>10166.75336038071</c:v>
                </c:pt>
                <c:pt idx="27">
                  <c:v>10559.800009139703</c:v>
                </c:pt>
                <c:pt idx="28">
                  <c:v>10952.846657898695</c:v>
                </c:pt>
                <c:pt idx="29">
                  <c:v>11345.893306657686</c:v>
                </c:pt>
                <c:pt idx="30">
                  <c:v>11738.939955416679</c:v>
                </c:pt>
                <c:pt idx="31">
                  <c:v>12131.986604175674</c:v>
                </c:pt>
                <c:pt idx="32">
                  <c:v>12525.033252934667</c:v>
                </c:pt>
                <c:pt idx="33">
                  <c:v>12918.07990169366</c:v>
                </c:pt>
                <c:pt idx="34">
                  <c:v>13311.126550452653</c:v>
                </c:pt>
                <c:pt idx="35">
                  <c:v>13704.173199211646</c:v>
                </c:pt>
                <c:pt idx="36">
                  <c:v>14097.219847970635</c:v>
                </c:pt>
                <c:pt idx="37">
                  <c:v>14490.266496729628</c:v>
                </c:pt>
                <c:pt idx="38">
                  <c:v>14883.313145488621</c:v>
                </c:pt>
                <c:pt idx="39">
                  <c:v>15276.359794247614</c:v>
                </c:pt>
                <c:pt idx="40">
                  <c:v>15669.406443006606</c:v>
                </c:pt>
                <c:pt idx="41">
                  <c:v>16062.453091765597</c:v>
                </c:pt>
                <c:pt idx="42">
                  <c:v>16455.499740524592</c:v>
                </c:pt>
                <c:pt idx="43">
                  <c:v>16848.54638928358</c:v>
                </c:pt>
                <c:pt idx="44">
                  <c:v>17241.593038042574</c:v>
                </c:pt>
                <c:pt idx="45">
                  <c:v>17634.639686801565</c:v>
                </c:pt>
                <c:pt idx="46">
                  <c:v>18027.68633556056</c:v>
                </c:pt>
                <c:pt idx="47">
                  <c:v>18420.732984319551</c:v>
                </c:pt>
                <c:pt idx="48">
                  <c:v>18813.779633078546</c:v>
                </c:pt>
                <c:pt idx="49">
                  <c:v>19206.826281837537</c:v>
                </c:pt>
                <c:pt idx="50">
                  <c:v>19599.872930596532</c:v>
                </c:pt>
                <c:pt idx="51">
                  <c:v>19992.919579355523</c:v>
                </c:pt>
                <c:pt idx="52">
                  <c:v>20385.966228114514</c:v>
                </c:pt>
                <c:pt idx="53">
                  <c:v>20779.012876873505</c:v>
                </c:pt>
                <c:pt idx="54">
                  <c:v>21172.0595256325</c:v>
                </c:pt>
                <c:pt idx="55">
                  <c:v>21565.106174391491</c:v>
                </c:pt>
                <c:pt idx="56">
                  <c:v>21958.152823150485</c:v>
                </c:pt>
                <c:pt idx="57">
                  <c:v>22351.199471909476</c:v>
                </c:pt>
                <c:pt idx="58">
                  <c:v>22744.246120668467</c:v>
                </c:pt>
                <c:pt idx="59">
                  <c:v>23137.292769427459</c:v>
                </c:pt>
                <c:pt idx="60">
                  <c:v>23530.33941818645</c:v>
                </c:pt>
                <c:pt idx="61">
                  <c:v>23923.386066945444</c:v>
                </c:pt>
                <c:pt idx="62">
                  <c:v>24316.432715704439</c:v>
                </c:pt>
                <c:pt idx="63">
                  <c:v>24709.47936446343</c:v>
                </c:pt>
                <c:pt idx="64">
                  <c:v>25102.526013222421</c:v>
                </c:pt>
                <c:pt idx="65">
                  <c:v>25495.572661981416</c:v>
                </c:pt>
                <c:pt idx="66">
                  <c:v>25888.619310740411</c:v>
                </c:pt>
                <c:pt idx="67">
                  <c:v>26281.665959499402</c:v>
                </c:pt>
                <c:pt idx="68">
                  <c:v>26674.712608258393</c:v>
                </c:pt>
                <c:pt idx="69">
                  <c:v>27067.759257017387</c:v>
                </c:pt>
                <c:pt idx="70">
                  <c:v>27460.805905776382</c:v>
                </c:pt>
                <c:pt idx="71">
                  <c:v>27853.852554535373</c:v>
                </c:pt>
                <c:pt idx="72">
                  <c:v>28246.899203294357</c:v>
                </c:pt>
                <c:pt idx="73">
                  <c:v>28639.945852053352</c:v>
                </c:pt>
                <c:pt idx="74">
                  <c:v>29032.992500812346</c:v>
                </c:pt>
                <c:pt idx="75">
                  <c:v>29426.039149571337</c:v>
                </c:pt>
                <c:pt idx="76">
                  <c:v>29819.085798330329</c:v>
                </c:pt>
                <c:pt idx="77">
                  <c:v>30212.132447089323</c:v>
                </c:pt>
                <c:pt idx="78">
                  <c:v>30605.179095848318</c:v>
                </c:pt>
                <c:pt idx="79">
                  <c:v>30998.225744607309</c:v>
                </c:pt>
                <c:pt idx="80">
                  <c:v>31391.2723933663</c:v>
                </c:pt>
                <c:pt idx="81">
                  <c:v>31784.319042125295</c:v>
                </c:pt>
                <c:pt idx="82">
                  <c:v>32177.365690884286</c:v>
                </c:pt>
                <c:pt idx="83">
                  <c:v>32570.412339643277</c:v>
                </c:pt>
                <c:pt idx="84">
                  <c:v>32963.458988402272</c:v>
                </c:pt>
                <c:pt idx="85">
                  <c:v>33356.505637161266</c:v>
                </c:pt>
                <c:pt idx="86">
                  <c:v>33749.552285920261</c:v>
                </c:pt>
                <c:pt idx="87">
                  <c:v>34142.598934679241</c:v>
                </c:pt>
                <c:pt idx="88">
                  <c:v>34535.645583438236</c:v>
                </c:pt>
                <c:pt idx="89">
                  <c:v>34928.692232197231</c:v>
                </c:pt>
                <c:pt idx="90">
                  <c:v>35321.738880956225</c:v>
                </c:pt>
                <c:pt idx="91">
                  <c:v>35714.785529715213</c:v>
                </c:pt>
                <c:pt idx="92">
                  <c:v>36107.832178474207</c:v>
                </c:pt>
                <c:pt idx="93">
                  <c:v>36500.878827233202</c:v>
                </c:pt>
                <c:pt idx="94">
                  <c:v>36893.92547599219</c:v>
                </c:pt>
                <c:pt idx="95">
                  <c:v>37286.972124751184</c:v>
                </c:pt>
                <c:pt idx="96">
                  <c:v>37680.018773510179</c:v>
                </c:pt>
                <c:pt idx="97">
                  <c:v>38073.065422269174</c:v>
                </c:pt>
                <c:pt idx="98">
                  <c:v>38466.112071028168</c:v>
                </c:pt>
                <c:pt idx="99">
                  <c:v>38859.158719787156</c:v>
                </c:pt>
                <c:pt idx="100">
                  <c:v>39252.205368546151</c:v>
                </c:pt>
                <c:pt idx="101">
                  <c:v>39645.252017305145</c:v>
                </c:pt>
                <c:pt idx="102">
                  <c:v>40038.298666064133</c:v>
                </c:pt>
                <c:pt idx="103">
                  <c:v>40431.345314823127</c:v>
                </c:pt>
                <c:pt idx="104">
                  <c:v>40824.391963582115</c:v>
                </c:pt>
                <c:pt idx="105">
                  <c:v>41217.43861234111</c:v>
                </c:pt>
                <c:pt idx="106">
                  <c:v>41610.485261100097</c:v>
                </c:pt>
                <c:pt idx="107">
                  <c:v>42003.531909859092</c:v>
                </c:pt>
                <c:pt idx="108">
                  <c:v>42396.578558618086</c:v>
                </c:pt>
                <c:pt idx="109">
                  <c:v>42789.625207377081</c:v>
                </c:pt>
                <c:pt idx="110">
                  <c:v>43182.671856136076</c:v>
                </c:pt>
                <c:pt idx="111">
                  <c:v>43575.718504895063</c:v>
                </c:pt>
                <c:pt idx="112">
                  <c:v>43968.765153654058</c:v>
                </c:pt>
                <c:pt idx="113">
                  <c:v>44361.811802413053</c:v>
                </c:pt>
                <c:pt idx="114">
                  <c:v>44754.85845117204</c:v>
                </c:pt>
                <c:pt idx="115">
                  <c:v>45147.905099931035</c:v>
                </c:pt>
                <c:pt idx="116">
                  <c:v>45540.951748690029</c:v>
                </c:pt>
                <c:pt idx="117">
                  <c:v>45933.998397449017</c:v>
                </c:pt>
                <c:pt idx="118">
                  <c:v>46327.045046208019</c:v>
                </c:pt>
                <c:pt idx="119">
                  <c:v>46720.091694966999</c:v>
                </c:pt>
                <c:pt idx="120">
                  <c:v>47113.138343725994</c:v>
                </c:pt>
                <c:pt idx="121">
                  <c:v>47506.184992484981</c:v>
                </c:pt>
                <c:pt idx="122">
                  <c:v>47899.231641243983</c:v>
                </c:pt>
                <c:pt idx="123">
                  <c:v>48292.278290002971</c:v>
                </c:pt>
                <c:pt idx="124">
                  <c:v>48685.324938761973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2-3641-8737-1C219E64304C}"/>
            </c:ext>
          </c:extLst>
        </c:ser>
        <c:ser>
          <c:idx val="1"/>
          <c:order val="1"/>
          <c:tx>
            <c:v>High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ChgSlp!$A$3:$A$127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ChgSlp!$J$3:$J$127</c:f>
              <c:numCache>
                <c:formatCode>_("$"* #,##0.00_);_("$"* \(#,##0.00\);_("$"* "-"??_);_(@_)</c:formatCode>
                <c:ptCount val="125"/>
                <c:pt idx="0">
                  <c:v>934.65082367426385</c:v>
                </c:pt>
                <c:pt idx="1">
                  <c:v>1597.6821429765723</c:v>
                </c:pt>
                <c:pt idx="2">
                  <c:v>2121.5141080182188</c:v>
                </c:pt>
                <c:pt idx="3">
                  <c:v>2646.3770019006138</c:v>
                </c:pt>
                <c:pt idx="4">
                  <c:v>3172.2980764682538</c:v>
                </c:pt>
                <c:pt idx="5">
                  <c:v>3699.3019350791897</c:v>
                </c:pt>
                <c:pt idx="6">
                  <c:v>4227.4101496295498</c:v>
                </c:pt>
                <c:pt idx="7">
                  <c:v>4756.6409078255474</c:v>
                </c:pt>
                <c:pt idx="8">
                  <c:v>5287.0087033502623</c:v>
                </c:pt>
                <c:pt idx="9">
                  <c:v>5818.5240807324681</c:v>
                </c:pt>
                <c:pt idx="10">
                  <c:v>6351.1934451127017</c:v>
                </c:pt>
                <c:pt idx="11">
                  <c:v>6885.0189447784733</c:v>
                </c:pt>
                <c:pt idx="12">
                  <c:v>7419.9984314422727</c:v>
                </c:pt>
                <c:pt idx="13">
                  <c:v>7956.125499963563</c:v>
                </c:pt>
                <c:pt idx="14">
                  <c:v>8493.3896058135706</c:v>
                </c:pt>
                <c:pt idx="15">
                  <c:v>9031.7762553092161</c:v>
                </c:pt>
                <c:pt idx="16">
                  <c:v>9571.2672607442855</c:v>
                </c:pt>
                <c:pt idx="17">
                  <c:v>7588.2269514704658</c:v>
                </c:pt>
                <c:pt idx="18">
                  <c:v>7989.658138370065</c:v>
                </c:pt>
                <c:pt idx="19">
                  <c:v>8392.120254110414</c:v>
                </c:pt>
                <c:pt idx="20">
                  <c:v>8795.5837988541098</c:v>
                </c:pt>
                <c:pt idx="21">
                  <c:v>9200.0174306499121</c:v>
                </c:pt>
                <c:pt idx="22">
                  <c:v>9605.3883657138012</c:v>
                </c:pt>
                <c:pt idx="23">
                  <c:v>10011.662763675755</c:v>
                </c:pt>
                <c:pt idx="24">
                  <c:v>10418.806090140195</c:v>
                </c:pt>
                <c:pt idx="25">
                  <c:v>10826.783450777988</c:v>
                </c:pt>
                <c:pt idx="26">
                  <c:v>11235.559892994965</c:v>
                </c:pt>
                <c:pt idx="27">
                  <c:v>11645.100672906527</c:v>
                </c:pt>
                <c:pt idx="28">
                  <c:v>12055.371486822474</c:v>
                </c:pt>
                <c:pt idx="29">
                  <c:v>12466.338667673119</c:v>
                </c:pt>
                <c:pt idx="30">
                  <c:v>12877.969347774706</c:v>
                </c:pt>
                <c:pt idx="31">
                  <c:v>13290.231590047353</c:v>
                </c:pt>
                <c:pt idx="32">
                  <c:v>13703.094490284057</c:v>
                </c:pt>
                <c:pt idx="33">
                  <c:v>14116.52825335524</c:v>
                </c:pt>
                <c:pt idx="34">
                  <c:v>14530.504246354312</c:v>
                </c:pt>
                <c:pt idx="35">
                  <c:v>14944.995031680523</c:v>
                </c:pt>
                <c:pt idx="36">
                  <c:v>15359.974382948552</c:v>
                </c:pt>
                <c:pt idx="37">
                  <c:v>15775.417286438784</c:v>
                </c:pt>
                <c:pt idx="38">
                  <c:v>16191.299930582314</c:v>
                </c:pt>
                <c:pt idx="39">
                  <c:v>16607.599685730853</c:v>
                </c:pt>
                <c:pt idx="40">
                  <c:v>17024.295076208527</c:v>
                </c:pt>
                <c:pt idx="41">
                  <c:v>17441.365746392472</c:v>
                </c:pt>
                <c:pt idx="42">
                  <c:v>17858.792422329563</c:v>
                </c:pt>
                <c:pt idx="43">
                  <c:v>18276.556870173528</c:v>
                </c:pt>
                <c:pt idx="44">
                  <c:v>18694.641852522873</c:v>
                </c:pt>
                <c:pt idx="45">
                  <c:v>19113.03108355702</c:v>
                </c:pt>
                <c:pt idx="46">
                  <c:v>19531.709183706622</c:v>
                </c:pt>
                <c:pt idx="47">
                  <c:v>19950.661634452339</c:v>
                </c:pt>
                <c:pt idx="48">
                  <c:v>20369.874733724962</c:v>
                </c:pt>
                <c:pt idx="49">
                  <c:v>20789.335552275254</c:v>
                </c:pt>
                <c:pt idx="50">
                  <c:v>21209.031891294246</c:v>
                </c:pt>
                <c:pt idx="51">
                  <c:v>21628.95224149069</c:v>
                </c:pt>
                <c:pt idx="52">
                  <c:v>22049.085743771557</c:v>
                </c:pt>
                <c:pt idx="53">
                  <c:v>22469.422151621027</c:v>
                </c:pt>
                <c:pt idx="54">
                  <c:v>22889.951795232799</c:v>
                </c:pt>
                <c:pt idx="55">
                  <c:v>23310.665547417622</c:v>
                </c:pt>
                <c:pt idx="56">
                  <c:v>23731.554791282131</c:v>
                </c:pt>
                <c:pt idx="57">
                  <c:v>24152.611389654532</c:v>
                </c:pt>
                <c:pt idx="58">
                  <c:v>24573.827656217381</c:v>
                </c:pt>
                <c:pt idx="59">
                  <c:v>24995.196328295904</c:v>
                </c:pt>
                <c:pt idx="60">
                  <c:v>25416.71054124189</c:v>
                </c:pt>
                <c:pt idx="61">
                  <c:v>25838.363804347566</c:v>
                </c:pt>
                <c:pt idx="62">
                  <c:v>26260.14997821999</c:v>
                </c:pt>
                <c:pt idx="63">
                  <c:v>26682.063253544715</c:v>
                </c:pt>
                <c:pt idx="64">
                  <c:v>27104.098131166724</c:v>
                </c:pt>
                <c:pt idx="65">
                  <c:v>27526.249403417121</c:v>
                </c:pt>
                <c:pt idx="66">
                  <c:v>27948.512136615271</c:v>
                </c:pt>
                <c:pt idx="67">
                  <c:v>28370.881654677953</c:v>
                </c:pt>
                <c:pt idx="68">
                  <c:v>28793.353523769321</c:v>
                </c:pt>
                <c:pt idx="69">
                  <c:v>29215.923537928058</c:v>
                </c:pt>
                <c:pt idx="70">
                  <c:v>29638.587705610986</c:v>
                </c:pt>
                <c:pt idx="71">
                  <c:v>30061.342237095207</c:v>
                </c:pt>
                <c:pt idx="72">
                  <c:v>30484.183532683961</c:v>
                </c:pt>
                <c:pt idx="73">
                  <c:v>30907.108171664226</c:v>
                </c:pt>
                <c:pt idx="74">
                  <c:v>31330.112901967088</c:v>
                </c:pt>
                <c:pt idx="75">
                  <c:v>31753.194630484933</c:v>
                </c:pt>
                <c:pt idx="76">
                  <c:v>32176.350414002049</c:v>
                </c:pt>
                <c:pt idx="77">
                  <c:v>32599.577450698118</c:v>
                </c:pt>
                <c:pt idx="78">
                  <c:v>33022.873072186543</c:v>
                </c:pt>
                <c:pt idx="79">
                  <c:v>33446.234736052109</c:v>
                </c:pt>
                <c:pt idx="80">
                  <c:v>33869.660018854687</c:v>
                </c:pt>
                <c:pt idx="81">
                  <c:v>34293.146609567943</c:v>
                </c:pt>
                <c:pt idx="82">
                  <c:v>34716.692303424177</c:v>
                </c:pt>
                <c:pt idx="83">
                  <c:v>35140.294996138196</c:v>
                </c:pt>
                <c:pt idx="84">
                  <c:v>35563.952678485046</c:v>
                </c:pt>
                <c:pt idx="85">
                  <c:v>35987.663431208239</c:v>
                </c:pt>
                <c:pt idx="86">
                  <c:v>36411.425420236563</c:v>
                </c:pt>
                <c:pt idx="87">
                  <c:v>36835.23689218903</c:v>
                </c:pt>
                <c:pt idx="88">
                  <c:v>37259.096170149336</c:v>
                </c:pt>
                <c:pt idx="89">
                  <c:v>37683.001649691651</c:v>
                </c:pt>
                <c:pt idx="90">
                  <c:v>38106.951795141918</c:v>
                </c:pt>
                <c:pt idx="91">
                  <c:v>38530.94513605893</c:v>
                </c:pt>
                <c:pt idx="92">
                  <c:v>38954.980263921134</c:v>
                </c:pt>
                <c:pt idx="93">
                  <c:v>39379.055829005869</c:v>
                </c:pt>
                <c:pt idx="94">
                  <c:v>39803.170537448685</c:v>
                </c:pt>
                <c:pt idx="95">
                  <c:v>40227.323148471281</c:v>
                </c:pt>
                <c:pt idx="96">
                  <c:v>40651.512471767259</c:v>
                </c:pt>
                <c:pt idx="97">
                  <c:v>41075.737365035835</c:v>
                </c:pt>
                <c:pt idx="98">
                  <c:v>41499.996731654144</c:v>
                </c:pt>
                <c:pt idx="99">
                  <c:v>41924.28951847944</c:v>
                </c:pt>
                <c:pt idx="100">
                  <c:v>42348.614713773182</c:v>
                </c:pt>
                <c:pt idx="101">
                  <c:v>42772.971345239399</c:v>
                </c:pt>
                <c:pt idx="102">
                  <c:v>43197.358478170347</c:v>
                </c:pt>
                <c:pt idx="103">
                  <c:v>43621.775213692956</c:v>
                </c:pt>
                <c:pt idx="104">
                  <c:v>44046.220687109708</c:v>
                </c:pt>
                <c:pt idx="105">
                  <c:v>44470.694066328579</c:v>
                </c:pt>
                <c:pt idx="106">
                  <c:v>44895.194550376378</c:v>
                </c:pt>
                <c:pt idx="107">
                  <c:v>45319.721367990736</c:v>
                </c:pt>
                <c:pt idx="108">
                  <c:v>45744.273776285896</c:v>
                </c:pt>
                <c:pt idx="109">
                  <c:v>46168.851059488072</c:v>
                </c:pt>
                <c:pt idx="110">
                  <c:v>46593.452527736277</c:v>
                </c:pt>
                <c:pt idx="111">
                  <c:v>47018.077515944708</c:v>
                </c:pt>
                <c:pt idx="112">
                  <c:v>47442.725382723293</c:v>
                </c:pt>
                <c:pt idx="113">
                  <c:v>47867.395509352842</c:v>
                </c:pt>
                <c:pt idx="114">
                  <c:v>48292.087298811894</c:v>
                </c:pt>
                <c:pt idx="115">
                  <c:v>48716.800174852164</c:v>
                </c:pt>
                <c:pt idx="116">
                  <c:v>49141.533581119882</c:v>
                </c:pt>
                <c:pt idx="117">
                  <c:v>49566.286980320496</c:v>
                </c:pt>
                <c:pt idx="118">
                  <c:v>49991.059853424267</c:v>
                </c:pt>
                <c:pt idx="119">
                  <c:v>50415.851698910468</c:v>
                </c:pt>
                <c:pt idx="120">
                  <c:v>50840.66203204824</c:v>
                </c:pt>
                <c:pt idx="121">
                  <c:v>51265.490384211706</c:v>
                </c:pt>
                <c:pt idx="122">
                  <c:v>51690.336302227988</c:v>
                </c:pt>
                <c:pt idx="123">
                  <c:v>52115.199347755872</c:v>
                </c:pt>
                <c:pt idx="124">
                  <c:v>52540.079096693888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3641-8737-1C219E64304C}"/>
            </c:ext>
          </c:extLst>
        </c:ser>
        <c:ser>
          <c:idx val="2"/>
          <c:order val="2"/>
          <c:tx>
            <c:v>Low Limit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ChgSlp!$A$3:$A$127</c:f>
              <c:numCache>
                <c:formatCode>General</c:formatCode>
                <c:ptCount val="1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  <c:pt idx="29">
                  <c:v>2023</c:v>
                </c:pt>
                <c:pt idx="30">
                  <c:v>2024</c:v>
                </c:pt>
                <c:pt idx="31">
                  <c:v>2025</c:v>
                </c:pt>
                <c:pt idx="32">
                  <c:v>2026</c:v>
                </c:pt>
                <c:pt idx="33">
                  <c:v>2027</c:v>
                </c:pt>
                <c:pt idx="34">
                  <c:v>2028</c:v>
                </c:pt>
                <c:pt idx="35">
                  <c:v>2029</c:v>
                </c:pt>
                <c:pt idx="36">
                  <c:v>2030</c:v>
                </c:pt>
                <c:pt idx="37">
                  <c:v>2031</c:v>
                </c:pt>
                <c:pt idx="38">
                  <c:v>2032</c:v>
                </c:pt>
                <c:pt idx="39">
                  <c:v>2033</c:v>
                </c:pt>
                <c:pt idx="40">
                  <c:v>2034</c:v>
                </c:pt>
                <c:pt idx="41">
                  <c:v>2035</c:v>
                </c:pt>
                <c:pt idx="42">
                  <c:v>2036</c:v>
                </c:pt>
                <c:pt idx="43">
                  <c:v>2037</c:v>
                </c:pt>
                <c:pt idx="44">
                  <c:v>2038</c:v>
                </c:pt>
                <c:pt idx="45">
                  <c:v>2039</c:v>
                </c:pt>
                <c:pt idx="46">
                  <c:v>2040</c:v>
                </c:pt>
                <c:pt idx="47">
                  <c:v>2041</c:v>
                </c:pt>
                <c:pt idx="48">
                  <c:v>2042</c:v>
                </c:pt>
                <c:pt idx="49">
                  <c:v>2043</c:v>
                </c:pt>
                <c:pt idx="50">
                  <c:v>2044</c:v>
                </c:pt>
                <c:pt idx="51">
                  <c:v>2045</c:v>
                </c:pt>
                <c:pt idx="52">
                  <c:v>2046</c:v>
                </c:pt>
                <c:pt idx="53">
                  <c:v>2047</c:v>
                </c:pt>
                <c:pt idx="54">
                  <c:v>2048</c:v>
                </c:pt>
                <c:pt idx="55">
                  <c:v>2049</c:v>
                </c:pt>
                <c:pt idx="56">
                  <c:v>2050</c:v>
                </c:pt>
                <c:pt idx="57">
                  <c:v>2051</c:v>
                </c:pt>
                <c:pt idx="58">
                  <c:v>2052</c:v>
                </c:pt>
                <c:pt idx="59">
                  <c:v>2053</c:v>
                </c:pt>
                <c:pt idx="60">
                  <c:v>2054</c:v>
                </c:pt>
                <c:pt idx="61">
                  <c:v>2055</c:v>
                </c:pt>
                <c:pt idx="62">
                  <c:v>2056</c:v>
                </c:pt>
                <c:pt idx="63">
                  <c:v>2057</c:v>
                </c:pt>
                <c:pt idx="64">
                  <c:v>2058</c:v>
                </c:pt>
                <c:pt idx="65">
                  <c:v>2059</c:v>
                </c:pt>
                <c:pt idx="66">
                  <c:v>2060</c:v>
                </c:pt>
                <c:pt idx="67">
                  <c:v>2061</c:v>
                </c:pt>
                <c:pt idx="68">
                  <c:v>2062</c:v>
                </c:pt>
                <c:pt idx="69">
                  <c:v>2063</c:v>
                </c:pt>
                <c:pt idx="70">
                  <c:v>2064</c:v>
                </c:pt>
                <c:pt idx="71">
                  <c:v>2065</c:v>
                </c:pt>
                <c:pt idx="72">
                  <c:v>2066</c:v>
                </c:pt>
                <c:pt idx="73">
                  <c:v>2067</c:v>
                </c:pt>
                <c:pt idx="74">
                  <c:v>2068</c:v>
                </c:pt>
                <c:pt idx="75">
                  <c:v>2069</c:v>
                </c:pt>
                <c:pt idx="76">
                  <c:v>2070</c:v>
                </c:pt>
                <c:pt idx="77">
                  <c:v>2071</c:v>
                </c:pt>
                <c:pt idx="78">
                  <c:v>2072</c:v>
                </c:pt>
                <c:pt idx="79">
                  <c:v>2073</c:v>
                </c:pt>
                <c:pt idx="80">
                  <c:v>2074</c:v>
                </c:pt>
                <c:pt idx="81">
                  <c:v>2075</c:v>
                </c:pt>
                <c:pt idx="82">
                  <c:v>2076</c:v>
                </c:pt>
                <c:pt idx="83">
                  <c:v>2077</c:v>
                </c:pt>
                <c:pt idx="84">
                  <c:v>2078</c:v>
                </c:pt>
                <c:pt idx="85">
                  <c:v>2079</c:v>
                </c:pt>
                <c:pt idx="86">
                  <c:v>2080</c:v>
                </c:pt>
                <c:pt idx="87">
                  <c:v>2081</c:v>
                </c:pt>
                <c:pt idx="88">
                  <c:v>2082</c:v>
                </c:pt>
                <c:pt idx="89">
                  <c:v>2083</c:v>
                </c:pt>
                <c:pt idx="90">
                  <c:v>2084</c:v>
                </c:pt>
                <c:pt idx="91">
                  <c:v>2085</c:v>
                </c:pt>
                <c:pt idx="92">
                  <c:v>2086</c:v>
                </c:pt>
                <c:pt idx="93">
                  <c:v>2087</c:v>
                </c:pt>
                <c:pt idx="94">
                  <c:v>2088</c:v>
                </c:pt>
                <c:pt idx="95">
                  <c:v>2089</c:v>
                </c:pt>
                <c:pt idx="96">
                  <c:v>2090</c:v>
                </c:pt>
                <c:pt idx="97">
                  <c:v>2091</c:v>
                </c:pt>
                <c:pt idx="98">
                  <c:v>2092</c:v>
                </c:pt>
                <c:pt idx="99">
                  <c:v>2093</c:v>
                </c:pt>
                <c:pt idx="100">
                  <c:v>2094</c:v>
                </c:pt>
                <c:pt idx="101">
                  <c:v>2095</c:v>
                </c:pt>
                <c:pt idx="102">
                  <c:v>2096</c:v>
                </c:pt>
                <c:pt idx="103">
                  <c:v>2097</c:v>
                </c:pt>
                <c:pt idx="104">
                  <c:v>2098</c:v>
                </c:pt>
                <c:pt idx="105">
                  <c:v>2099</c:v>
                </c:pt>
                <c:pt idx="106">
                  <c:v>2100</c:v>
                </c:pt>
                <c:pt idx="107">
                  <c:v>2101</c:v>
                </c:pt>
                <c:pt idx="108">
                  <c:v>2102</c:v>
                </c:pt>
                <c:pt idx="109">
                  <c:v>2103</c:v>
                </c:pt>
                <c:pt idx="110">
                  <c:v>2104</c:v>
                </c:pt>
                <c:pt idx="111">
                  <c:v>2105</c:v>
                </c:pt>
                <c:pt idx="112">
                  <c:v>2106</c:v>
                </c:pt>
                <c:pt idx="113">
                  <c:v>2107</c:v>
                </c:pt>
                <c:pt idx="114">
                  <c:v>2108</c:v>
                </c:pt>
                <c:pt idx="115">
                  <c:v>2109</c:v>
                </c:pt>
                <c:pt idx="116">
                  <c:v>2110</c:v>
                </c:pt>
                <c:pt idx="117">
                  <c:v>2111</c:v>
                </c:pt>
                <c:pt idx="118">
                  <c:v>2112</c:v>
                </c:pt>
                <c:pt idx="119">
                  <c:v>2113</c:v>
                </c:pt>
                <c:pt idx="120">
                  <c:v>2114</c:v>
                </c:pt>
                <c:pt idx="121">
                  <c:v>2115</c:v>
                </c:pt>
                <c:pt idx="122">
                  <c:v>2116</c:v>
                </c:pt>
                <c:pt idx="123">
                  <c:v>2117</c:v>
                </c:pt>
                <c:pt idx="124">
                  <c:v>2118</c:v>
                </c:pt>
              </c:numCache>
            </c:numRef>
          </c:cat>
          <c:val>
            <c:numRef>
              <c:f>ChgSlp!$I$3:$I$127</c:f>
              <c:numCache>
                <c:formatCode>_("$"* #,##0.00_);_("$"* \(#,##0.00\);_("$"* "-"??_);_(@_)</c:formatCode>
                <c:ptCount val="125"/>
                <c:pt idx="0">
                  <c:v>-1039.5698383804452</c:v>
                </c:pt>
                <c:pt idx="1">
                  <c:v>-355.70472710872787</c:v>
                </c:pt>
                <c:pt idx="2">
                  <c:v>186.95817189563093</c:v>
                </c:pt>
                <c:pt idx="3">
                  <c:v>728.59014205924143</c:v>
                </c:pt>
                <c:pt idx="4">
                  <c:v>1269.1639315376065</c:v>
                </c:pt>
                <c:pt idx="5">
                  <c:v>1808.6549369726758</c:v>
                </c:pt>
                <c:pt idx="6">
                  <c:v>2347.0415864683209</c:v>
                </c:pt>
                <c:pt idx="7">
                  <c:v>2884.3056923183285</c:v>
                </c:pt>
                <c:pt idx="8">
                  <c:v>3420.4327608396197</c:v>
                </c:pt>
                <c:pt idx="9">
                  <c:v>3955.4122475034183</c:v>
                </c:pt>
                <c:pt idx="10">
                  <c:v>4489.2377471691889</c:v>
                </c:pt>
                <c:pt idx="11">
                  <c:v>5021.9071115494235</c:v>
                </c:pt>
                <c:pt idx="12">
                  <c:v>5553.4224889316301</c:v>
                </c:pt>
                <c:pt idx="13">
                  <c:v>6083.7902844563441</c:v>
                </c:pt>
                <c:pt idx="14">
                  <c:v>6613.0210426523417</c:v>
                </c:pt>
                <c:pt idx="15">
                  <c:v>7141.1292572027023</c:v>
                </c:pt>
                <c:pt idx="16">
                  <c:v>7668.1331158136372</c:v>
                </c:pt>
                <c:pt idx="17">
                  <c:v>5670.4400916290942</c:v>
                </c:pt>
                <c:pt idx="18">
                  <c:v>6055.1022022474772</c:v>
                </c:pt>
                <c:pt idx="19">
                  <c:v>6438.733384025114</c:v>
                </c:pt>
                <c:pt idx="20">
                  <c:v>6821.3631367994012</c:v>
                </c:pt>
                <c:pt idx="21">
                  <c:v>7203.022802521582</c:v>
                </c:pt>
                <c:pt idx="22">
                  <c:v>7583.7451649756786</c:v>
                </c:pt>
                <c:pt idx="23">
                  <c:v>7963.5640645317098</c:v>
                </c:pt>
                <c:pt idx="24">
                  <c:v>8342.5140355852564</c:v>
                </c:pt>
                <c:pt idx="25">
                  <c:v>8720.6299724654491</c:v>
                </c:pt>
                <c:pt idx="26">
                  <c:v>9097.9468277664546</c:v>
                </c:pt>
                <c:pt idx="27">
                  <c:v>9474.4993453728785</c:v>
                </c:pt>
                <c:pt idx="28">
                  <c:v>9850.3218289749166</c:v>
                </c:pt>
                <c:pt idx="29">
                  <c:v>10225.447945642254</c:v>
                </c:pt>
                <c:pt idx="30">
                  <c:v>10599.910563058653</c:v>
                </c:pt>
                <c:pt idx="31">
                  <c:v>10973.741618303995</c:v>
                </c:pt>
                <c:pt idx="32">
                  <c:v>11346.972015585277</c:v>
                </c:pt>
                <c:pt idx="33">
                  <c:v>11719.63155003208</c:v>
                </c:pt>
                <c:pt idx="34">
                  <c:v>12091.748854550993</c:v>
                </c:pt>
                <c:pt idx="35">
                  <c:v>12463.351366742769</c:v>
                </c:pt>
                <c:pt idx="36">
                  <c:v>12834.465312992717</c:v>
                </c:pt>
                <c:pt idx="37">
                  <c:v>13205.115707020472</c:v>
                </c:pt>
                <c:pt idx="38">
                  <c:v>13575.326360394927</c:v>
                </c:pt>
                <c:pt idx="39">
                  <c:v>13945.119902764374</c:v>
                </c:pt>
                <c:pt idx="40">
                  <c:v>14314.517809804685</c:v>
                </c:pt>
                <c:pt idx="41">
                  <c:v>14683.540437138725</c:v>
                </c:pt>
                <c:pt idx="42">
                  <c:v>15052.207058719621</c:v>
                </c:pt>
                <c:pt idx="43">
                  <c:v>15420.535908393631</c:v>
                </c:pt>
                <c:pt idx="44">
                  <c:v>15788.544223562276</c:v>
                </c:pt>
                <c:pt idx="45">
                  <c:v>16156.248290046111</c:v>
                </c:pt>
                <c:pt idx="46">
                  <c:v>16523.663487414498</c:v>
                </c:pt>
                <c:pt idx="47">
                  <c:v>16890.804334186763</c:v>
                </c:pt>
                <c:pt idx="48">
                  <c:v>17257.684532432129</c:v>
                </c:pt>
                <c:pt idx="49">
                  <c:v>17624.31701139982</c:v>
                </c:pt>
                <c:pt idx="50">
                  <c:v>17990.713969898818</c:v>
                </c:pt>
                <c:pt idx="51">
                  <c:v>18356.886917220356</c:v>
                </c:pt>
                <c:pt idx="52">
                  <c:v>18722.846712457471</c:v>
                </c:pt>
                <c:pt idx="53">
                  <c:v>19088.603602125982</c:v>
                </c:pt>
                <c:pt idx="54">
                  <c:v>19454.1672560322</c:v>
                </c:pt>
                <c:pt idx="55">
                  <c:v>19819.546801365359</c:v>
                </c:pt>
                <c:pt idx="56">
                  <c:v>20184.75085501884</c:v>
                </c:pt>
                <c:pt idx="57">
                  <c:v>20549.787554164421</c:v>
                </c:pt>
                <c:pt idx="58">
                  <c:v>20914.664585119554</c:v>
                </c:pt>
                <c:pt idx="59">
                  <c:v>21279.389210559013</c:v>
                </c:pt>
                <c:pt idx="60">
                  <c:v>21643.96829513101</c:v>
                </c:pt>
                <c:pt idx="61">
                  <c:v>22008.408329543323</c:v>
                </c:pt>
                <c:pt idx="62">
                  <c:v>22372.715453188888</c:v>
                </c:pt>
                <c:pt idx="63">
                  <c:v>22736.895475382145</c:v>
                </c:pt>
                <c:pt idx="64">
                  <c:v>23100.953895278119</c:v>
                </c:pt>
                <c:pt idx="65">
                  <c:v>23464.89592054571</c:v>
                </c:pt>
                <c:pt idx="66">
                  <c:v>23828.72648486555</c:v>
                </c:pt>
                <c:pt idx="67">
                  <c:v>24192.450264320851</c:v>
                </c:pt>
                <c:pt idx="68">
                  <c:v>24556.071692747464</c:v>
                </c:pt>
                <c:pt idx="69">
                  <c:v>24919.594976106717</c:v>
                </c:pt>
                <c:pt idx="70">
                  <c:v>25283.024105941779</c:v>
                </c:pt>
                <c:pt idx="71">
                  <c:v>25646.36287197554</c:v>
                </c:pt>
                <c:pt idx="72">
                  <c:v>26009.614873904753</c:v>
                </c:pt>
                <c:pt idx="73">
                  <c:v>26372.783532442478</c:v>
                </c:pt>
                <c:pt idx="74">
                  <c:v>26735.872099657605</c:v>
                </c:pt>
                <c:pt idx="75">
                  <c:v>27098.883668657742</c:v>
                </c:pt>
                <c:pt idx="76">
                  <c:v>27461.821182658608</c:v>
                </c:pt>
                <c:pt idx="77">
                  <c:v>27824.687443480529</c:v>
                </c:pt>
                <c:pt idx="78">
                  <c:v>28187.485119510089</c:v>
                </c:pt>
                <c:pt idx="79">
                  <c:v>28550.216753162505</c:v>
                </c:pt>
                <c:pt idx="80">
                  <c:v>28912.884767877917</c:v>
                </c:pt>
                <c:pt idx="81">
                  <c:v>29275.491474682647</c:v>
                </c:pt>
                <c:pt idx="82">
                  <c:v>29638.039078344391</c:v>
                </c:pt>
                <c:pt idx="83">
                  <c:v>30000.529683148357</c:v>
                </c:pt>
                <c:pt idx="84">
                  <c:v>30362.965298319501</c:v>
                </c:pt>
                <c:pt idx="85">
                  <c:v>30725.34784311429</c:v>
                </c:pt>
                <c:pt idx="86">
                  <c:v>31087.679151603963</c:v>
                </c:pt>
                <c:pt idx="87">
                  <c:v>31449.960977169449</c:v>
                </c:pt>
                <c:pt idx="88">
                  <c:v>31812.194996727136</c:v>
                </c:pt>
                <c:pt idx="89">
                  <c:v>32174.382814702811</c:v>
                </c:pt>
                <c:pt idx="90">
                  <c:v>32536.525966770532</c:v>
                </c:pt>
                <c:pt idx="91">
                  <c:v>32898.625923371495</c:v>
                </c:pt>
                <c:pt idx="92">
                  <c:v>33260.684093027281</c:v>
                </c:pt>
                <c:pt idx="93">
                  <c:v>33622.701825460535</c:v>
                </c:pt>
                <c:pt idx="94">
                  <c:v>33984.680414535695</c:v>
                </c:pt>
                <c:pt idx="95">
                  <c:v>34346.621101031087</c:v>
                </c:pt>
                <c:pt idx="96">
                  <c:v>34708.525075253099</c:v>
                </c:pt>
                <c:pt idx="97">
                  <c:v>35070.393479502512</c:v>
                </c:pt>
                <c:pt idx="98">
                  <c:v>35432.227410402193</c:v>
                </c:pt>
                <c:pt idx="99">
                  <c:v>35794.027921094872</c:v>
                </c:pt>
                <c:pt idx="100">
                  <c:v>36155.796023319119</c:v>
                </c:pt>
                <c:pt idx="101">
                  <c:v>36517.532689370892</c:v>
                </c:pt>
                <c:pt idx="102">
                  <c:v>36879.238853957919</c:v>
                </c:pt>
                <c:pt idx="103">
                  <c:v>37240.915415953299</c:v>
                </c:pt>
                <c:pt idx="104">
                  <c:v>37602.563240054522</c:v>
                </c:pt>
                <c:pt idx="105">
                  <c:v>37964.18315835364</c:v>
                </c:pt>
                <c:pt idx="106">
                  <c:v>38325.775971823816</c:v>
                </c:pt>
                <c:pt idx="107">
                  <c:v>38687.342451727447</c:v>
                </c:pt>
                <c:pt idx="108">
                  <c:v>39048.883340950277</c:v>
                </c:pt>
                <c:pt idx="109">
                  <c:v>39410.39935526609</c:v>
                </c:pt>
                <c:pt idx="110">
                  <c:v>39771.891184535874</c:v>
                </c:pt>
                <c:pt idx="111">
                  <c:v>40133.359493845419</c:v>
                </c:pt>
                <c:pt idx="112">
                  <c:v>40494.804924584823</c:v>
                </c:pt>
                <c:pt idx="113">
                  <c:v>40856.228095473263</c:v>
                </c:pt>
                <c:pt idx="114">
                  <c:v>41217.629603532187</c:v>
                </c:pt>
                <c:pt idx="115">
                  <c:v>41579.010025009906</c:v>
                </c:pt>
                <c:pt idx="116">
                  <c:v>41940.369916260177</c:v>
                </c:pt>
                <c:pt idx="117">
                  <c:v>42301.709814577538</c:v>
                </c:pt>
                <c:pt idx="118">
                  <c:v>42663.030238991771</c:v>
                </c:pt>
                <c:pt idx="119">
                  <c:v>43024.33169102353</c:v>
                </c:pt>
                <c:pt idx="120">
                  <c:v>43385.614655403748</c:v>
                </c:pt>
                <c:pt idx="121">
                  <c:v>43746.879600758257</c:v>
                </c:pt>
                <c:pt idx="122">
                  <c:v>44108.126980259978</c:v>
                </c:pt>
                <c:pt idx="123">
                  <c:v>44469.35723225007</c:v>
                </c:pt>
                <c:pt idx="124">
                  <c:v>44830.570780830058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3641-8737-1C219E643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558784"/>
        <c:axId val="1170317760"/>
      </c:lineChart>
      <c:catAx>
        <c:axId val="117055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317760"/>
        <c:crosses val="autoZero"/>
        <c:auto val="1"/>
        <c:lblAlgn val="ctr"/>
        <c:lblOffset val="100"/>
        <c:noMultiLvlLbl val="0"/>
      </c:catAx>
      <c:valAx>
        <c:axId val="1170317760"/>
        <c:scaling>
          <c:orientation val="minMax"/>
          <c:max val="55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 Sales</a:t>
                </a:r>
                <a:r>
                  <a:rPr lang="en-US" baseline="0"/>
                  <a:t> in Millions of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94590867227681"/>
          <c:y val="0.54991804315398163"/>
          <c:w val="0.1693574494730358"/>
          <c:h val="0.20504401645111286"/>
        </c:manualLayout>
      </c:layout>
      <c:overlay val="0"/>
      <c:spPr>
        <a:solidFill>
          <a:schemeClr val="bg1"/>
        </a:solidFill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ChgSlp!$F$2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ChgSlp!$A$3:$A$27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ChgSlp!$F$3:$F$27</c:f>
              <c:numCache>
                <c:formatCode>0.00</c:formatCode>
                <c:ptCount val="25"/>
                <c:pt idx="0">
                  <c:v>501.40750735309058</c:v>
                </c:pt>
                <c:pt idx="1">
                  <c:v>485.69229206607781</c:v>
                </c:pt>
                <c:pt idx="2">
                  <c:v>307.80686004307495</c:v>
                </c:pt>
                <c:pt idx="3">
                  <c:v>143.29442802007247</c:v>
                </c:pt>
                <c:pt idx="4">
                  <c:v>12.844995997069873</c:v>
                </c:pt>
                <c:pt idx="5">
                  <c:v>88.021563974067249</c:v>
                </c:pt>
                <c:pt idx="6">
                  <c:v>-623.22586804893535</c:v>
                </c:pt>
                <c:pt idx="7">
                  <c:v>-1147.473300071938</c:v>
                </c:pt>
                <c:pt idx="8">
                  <c:v>-1434.720732094941</c:v>
                </c:pt>
                <c:pt idx="9">
                  <c:v>-1410.9681641179432</c:v>
                </c:pt>
                <c:pt idx="10">
                  <c:v>203.78440385905469</c:v>
                </c:pt>
                <c:pt idx="11">
                  <c:v>329.53697183605163</c:v>
                </c:pt>
                <c:pt idx="12">
                  <c:v>1334.2895398130486</c:v>
                </c:pt>
                <c:pt idx="13">
                  <c:v>1337.0421077900464</c:v>
                </c:pt>
                <c:pt idx="14">
                  <c:v>496.79467576704428</c:v>
                </c:pt>
                <c:pt idx="15">
                  <c:v>101.54724374404122</c:v>
                </c:pt>
                <c:pt idx="16">
                  <c:v>-813.70018827896092</c:v>
                </c:pt>
                <c:pt idx="17">
                  <c:v>992.66647845021998</c:v>
                </c:pt>
                <c:pt idx="18">
                  <c:v>226.61982969122892</c:v>
                </c:pt>
                <c:pt idx="19">
                  <c:v>-272.42681906776397</c:v>
                </c:pt>
                <c:pt idx="20">
                  <c:v>-428.47346782675595</c:v>
                </c:pt>
                <c:pt idx="21">
                  <c:v>-724.52011658574702</c:v>
                </c:pt>
                <c:pt idx="22">
                  <c:v>-208.56676534473991</c:v>
                </c:pt>
                <c:pt idx="23">
                  <c:v>60.386585896267206</c:v>
                </c:pt>
                <c:pt idx="24">
                  <c:v>442.33993713727432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A8-4A44-9960-EEC17EB0A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443952"/>
        <c:axId val="673217984"/>
      </c:lineChart>
      <c:catAx>
        <c:axId val="66144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7984"/>
        <c:crosses val="autoZero"/>
        <c:auto val="1"/>
        <c:lblAlgn val="ctr"/>
        <c:lblOffset val="100"/>
        <c:noMultiLvlLbl val="0"/>
      </c:catAx>
      <c:valAx>
        <c:axId val="6732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B86E76-4A2E-3349-B07F-2862959A1396}">
  <sheetPr/>
  <sheetViews>
    <sheetView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6614A5-3F29-FE45-A4A5-C2BF6015846B}">
  <sheetPr/>
  <sheetViews>
    <sheetView zoomScale="12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6C2F65-1BAB-7E42-9BFC-2AFB6D9E2D1F}">
  <sheetPr/>
  <sheetViews>
    <sheetView zoomScale="12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07BE09-ED23-3841-96BB-E4AE3682F5C8}">
  <sheetPr/>
  <sheetViews>
    <sheetView zoomScale="12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372982-31B0-C64C-99FD-94FB9164FE7A}">
  <sheetPr/>
  <sheetViews>
    <sheetView zoomScale="12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768CFA-8132-1940-ACEB-CD2DED7D3EF7}">
  <sheetPr/>
  <sheetViews>
    <sheetView zoomScale="12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979093-DC9C-534A-8921-3C106291B9E4}">
  <sheetPr/>
  <sheetViews>
    <sheetView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85282-4875-9541-92C8-DE1937319F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F369D-60B2-A846-A1A1-681069BDE3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0.26544</cdr:x>
      <cdr:y>0.27205</cdr:y>
    </cdr:from>
    <cdr:to>
      <cdr:x>0.26544</cdr:x>
      <cdr:y>0.89088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29C6F67-EBA6-9B4F-A9CE-3EB4D3668F46}"/>
            </a:ext>
          </a:extLst>
        </cdr:cNvPr>
        <cdr:cNvCxnSpPr/>
      </cdr:nvCxnSpPr>
      <cdr:spPr>
        <a:xfrm xmlns:a="http://schemas.openxmlformats.org/drawingml/2006/main" flipV="1">
          <a:off x="2304814" y="1712148"/>
          <a:ext cx="0" cy="389466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0.26544</cdr:x>
      <cdr:y>0.26906</cdr:y>
    </cdr:from>
    <cdr:to>
      <cdr:x>0.37053</cdr:x>
      <cdr:y>0.26906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2A5268C1-878D-964B-BE8C-87E32D37B32C}"/>
            </a:ext>
          </a:extLst>
        </cdr:cNvPr>
        <cdr:cNvCxnSpPr/>
      </cdr:nvCxnSpPr>
      <cdr:spPr>
        <a:xfrm xmlns:a="http://schemas.openxmlformats.org/drawingml/2006/main">
          <a:off x="2304815" y="1693333"/>
          <a:ext cx="912518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0.37811</cdr:x>
      <cdr:y>0.21674</cdr:y>
    </cdr:from>
    <cdr:to>
      <cdr:x>0.57096</cdr:x>
      <cdr:y>0.33184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49B3D1CA-E51B-5140-8760-574592C2729C}"/>
            </a:ext>
          </a:extLst>
        </cdr:cNvPr>
        <cdr:cNvSpPr txBox="1"/>
      </cdr:nvSpPr>
      <cdr:spPr>
        <a:xfrm xmlns:a="http://schemas.openxmlformats.org/drawingml/2006/main">
          <a:off x="3283185" y="1364074"/>
          <a:ext cx="1674519" cy="724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0.37378</cdr:x>
      <cdr:y>0.2287</cdr:y>
    </cdr:from>
    <cdr:to>
      <cdr:x>0.56988</cdr:x>
      <cdr:y>0.31091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7CEA9AD4-2D59-7E45-85D6-B5F4ABD62E8B}"/>
            </a:ext>
          </a:extLst>
        </cdr:cNvPr>
        <cdr:cNvSpPr txBox="1"/>
      </cdr:nvSpPr>
      <cdr:spPr>
        <a:xfrm xmlns:a="http://schemas.openxmlformats.org/drawingml/2006/main">
          <a:off x="3245555" y="1439333"/>
          <a:ext cx="1702741" cy="517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Foreacast</a:t>
          </a:r>
          <a:r>
            <a:rPr lang="en-US" sz="1100" baseline="0"/>
            <a:t> values after</a:t>
          </a:r>
        </a:p>
        <a:p xmlns:a="http://schemas.openxmlformats.org/drawingml/2006/main">
          <a:r>
            <a:rPr lang="en-US" sz="1100"/>
            <a:t>2018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0D463-A8CF-C147-82CC-71085131C5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E6070-D099-EF48-9456-FFA7A48389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0.28155</cdr:x>
      <cdr:y>0.29933</cdr:y>
    </cdr:from>
    <cdr:to>
      <cdr:x>0.28277</cdr:x>
      <cdr:y>0.86267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F399A10-2138-3A49-BBA5-EC74591FFFC6}"/>
            </a:ext>
          </a:extLst>
        </cdr:cNvPr>
        <cdr:cNvCxnSpPr/>
      </cdr:nvCxnSpPr>
      <cdr:spPr>
        <a:xfrm xmlns:a="http://schemas.openxmlformats.org/drawingml/2006/main" flipV="1">
          <a:off x="2444750" y="1883833"/>
          <a:ext cx="10583" cy="354541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0.28277</cdr:x>
      <cdr:y>0.29596</cdr:y>
    </cdr:from>
    <cdr:to>
      <cdr:x>0.4071</cdr:x>
      <cdr:y>0.29765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3129724F-79D3-6044-BB87-AC34D63F6141}"/>
            </a:ext>
          </a:extLst>
        </cdr:cNvPr>
        <cdr:cNvCxnSpPr/>
      </cdr:nvCxnSpPr>
      <cdr:spPr>
        <a:xfrm xmlns:a="http://schemas.openxmlformats.org/drawingml/2006/main" flipV="1">
          <a:off x="2455333" y="1862667"/>
          <a:ext cx="1079500" cy="1058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0.41807</cdr:x>
      <cdr:y>0.24383</cdr:y>
    </cdr:from>
    <cdr:to>
      <cdr:x>0.59724</cdr:x>
      <cdr:y>0.35482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623AECB4-376F-464E-B266-1CBEFD332CCD}"/>
            </a:ext>
          </a:extLst>
        </cdr:cNvPr>
        <cdr:cNvSpPr txBox="1"/>
      </cdr:nvSpPr>
      <cdr:spPr>
        <a:xfrm xmlns:a="http://schemas.openxmlformats.org/drawingml/2006/main">
          <a:off x="3630083" y="1534583"/>
          <a:ext cx="1555750" cy="698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0.41807</cdr:x>
      <cdr:y>0.25897</cdr:y>
    </cdr:from>
    <cdr:to>
      <cdr:x>0.58871</cdr:x>
      <cdr:y>0.3296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50E56D0-D45B-694C-A55C-458C5FF140C4}"/>
            </a:ext>
          </a:extLst>
        </cdr:cNvPr>
        <cdr:cNvSpPr txBox="1"/>
      </cdr:nvSpPr>
      <cdr:spPr>
        <a:xfrm xmlns:a="http://schemas.openxmlformats.org/drawingml/2006/main">
          <a:off x="3630083" y="1629833"/>
          <a:ext cx="1481667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Forecast value</a:t>
          </a:r>
          <a:r>
            <a:rPr lang="en-US" sz="1100" baseline="0"/>
            <a:t>s after 2018</a:t>
          </a:r>
          <a:endParaRPr 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029A2-AD44-704A-A206-A4A7530D0B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1BBB7-B018-7A4C-81EC-847723F978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0.2779</cdr:x>
      <cdr:y>0.2926</cdr:y>
    </cdr:from>
    <cdr:to>
      <cdr:x>0.2779</cdr:x>
      <cdr:y>0.95179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302C955-26E4-3A45-9C01-748C8E9F1392}"/>
            </a:ext>
          </a:extLst>
        </cdr:cNvPr>
        <cdr:cNvCxnSpPr/>
      </cdr:nvCxnSpPr>
      <cdr:spPr>
        <a:xfrm xmlns:a="http://schemas.openxmlformats.org/drawingml/2006/main">
          <a:off x="2413000" y="1841500"/>
          <a:ext cx="0" cy="41486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0.2779</cdr:x>
      <cdr:y>0.2926</cdr:y>
    </cdr:from>
    <cdr:to>
      <cdr:x>0.3815</cdr:x>
      <cdr:y>0.2926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59F7FEAF-E9EB-C643-918B-605C294DDB7D}"/>
            </a:ext>
          </a:extLst>
        </cdr:cNvPr>
        <cdr:cNvCxnSpPr/>
      </cdr:nvCxnSpPr>
      <cdr:spPr>
        <a:xfrm xmlns:a="http://schemas.openxmlformats.org/drawingml/2006/main">
          <a:off x="2413000" y="1841500"/>
          <a:ext cx="899583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0.38881</cdr:x>
      <cdr:y>0.2472</cdr:y>
    </cdr:from>
    <cdr:to>
      <cdr:x>0.61064</cdr:x>
      <cdr:y>0.36323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F525F96-E6AC-6C4B-AE5B-E5791646C2C6}"/>
            </a:ext>
          </a:extLst>
        </cdr:cNvPr>
        <cdr:cNvSpPr txBox="1"/>
      </cdr:nvSpPr>
      <cdr:spPr>
        <a:xfrm xmlns:a="http://schemas.openxmlformats.org/drawingml/2006/main">
          <a:off x="3376083" y="1555750"/>
          <a:ext cx="1926167" cy="730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0.39125</cdr:x>
      <cdr:y>0.26401</cdr:y>
    </cdr:from>
    <cdr:to>
      <cdr:x>0.57408</cdr:x>
      <cdr:y>0.3565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BAA2E38-AA92-A64C-BACB-36B723AD22CF}"/>
            </a:ext>
          </a:extLst>
        </cdr:cNvPr>
        <cdr:cNvSpPr txBox="1"/>
      </cdr:nvSpPr>
      <cdr:spPr>
        <a:xfrm xmlns:a="http://schemas.openxmlformats.org/drawingml/2006/main">
          <a:off x="3397250" y="1661583"/>
          <a:ext cx="1587500" cy="5820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Forecast Values after 2018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BE120-B3D1-BD40-9F87-40C4D22C93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C9C1-68CF-400C-B367-E7D56517CC2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43856.443252314813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3839-D9F7-435A-87EA-A77A66EECE89}">
  <dimension ref="A1:E2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ht="6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">
      <c r="A2">
        <v>19941231</v>
      </c>
      <c r="B2">
        <v>1994</v>
      </c>
      <c r="C2" t="s">
        <v>16</v>
      </c>
      <c r="D2" t="s">
        <v>17</v>
      </c>
      <c r="E2">
        <v>448.94799999999998</v>
      </c>
    </row>
    <row r="3" spans="1:5" x14ac:dyDescent="0.2">
      <c r="A3">
        <v>19951231</v>
      </c>
      <c r="B3">
        <v>1995</v>
      </c>
      <c r="C3" t="s">
        <v>16</v>
      </c>
      <c r="D3" t="s">
        <v>17</v>
      </c>
      <c r="E3">
        <v>1106.681</v>
      </c>
    </row>
    <row r="4" spans="1:5" x14ac:dyDescent="0.2">
      <c r="A4">
        <v>19961231</v>
      </c>
      <c r="B4">
        <v>1996</v>
      </c>
      <c r="C4" t="s">
        <v>16</v>
      </c>
      <c r="D4" t="s">
        <v>17</v>
      </c>
      <c r="E4">
        <v>1462.0429999999999</v>
      </c>
    </row>
    <row r="5" spans="1:5" x14ac:dyDescent="0.2">
      <c r="A5">
        <v>19971231</v>
      </c>
      <c r="B5">
        <v>1997</v>
      </c>
      <c r="C5" t="s">
        <v>16</v>
      </c>
      <c r="D5" t="s">
        <v>17</v>
      </c>
      <c r="E5">
        <v>1830.778</v>
      </c>
    </row>
    <row r="6" spans="1:5" x14ac:dyDescent="0.2">
      <c r="A6">
        <v>19981231</v>
      </c>
      <c r="B6">
        <v>1998</v>
      </c>
      <c r="C6" t="s">
        <v>16</v>
      </c>
      <c r="D6" t="s">
        <v>17</v>
      </c>
      <c r="E6">
        <v>2233.576</v>
      </c>
    </row>
    <row r="7" spans="1:5" x14ac:dyDescent="0.2">
      <c r="A7">
        <v>19991231</v>
      </c>
      <c r="B7">
        <v>1999</v>
      </c>
      <c r="C7" t="s">
        <v>16</v>
      </c>
      <c r="D7" t="s">
        <v>17</v>
      </c>
      <c r="E7">
        <v>2842</v>
      </c>
    </row>
    <row r="8" spans="1:5" x14ac:dyDescent="0.2">
      <c r="A8">
        <v>20001231</v>
      </c>
      <c r="B8">
        <v>2000</v>
      </c>
      <c r="C8" t="s">
        <v>16</v>
      </c>
      <c r="D8" t="s">
        <v>17</v>
      </c>
      <c r="E8">
        <v>2664</v>
      </c>
    </row>
    <row r="9" spans="1:5" x14ac:dyDescent="0.2">
      <c r="A9">
        <v>20011231</v>
      </c>
      <c r="B9">
        <v>2001</v>
      </c>
      <c r="C9" t="s">
        <v>16</v>
      </c>
      <c r="D9" t="s">
        <v>17</v>
      </c>
      <c r="E9">
        <v>2673</v>
      </c>
    </row>
    <row r="10" spans="1:5" x14ac:dyDescent="0.2">
      <c r="A10">
        <v>20021231</v>
      </c>
      <c r="B10">
        <v>2002</v>
      </c>
      <c r="C10" t="s">
        <v>16</v>
      </c>
      <c r="D10" t="s">
        <v>17</v>
      </c>
      <c r="E10">
        <v>2919</v>
      </c>
    </row>
    <row r="11" spans="1:5" x14ac:dyDescent="0.2">
      <c r="A11">
        <v>20031231</v>
      </c>
      <c r="B11">
        <v>2003</v>
      </c>
      <c r="C11" t="s">
        <v>16</v>
      </c>
      <c r="D11" t="s">
        <v>17</v>
      </c>
      <c r="E11">
        <v>3476</v>
      </c>
    </row>
    <row r="12" spans="1:5" x14ac:dyDescent="0.2">
      <c r="A12">
        <v>20041231</v>
      </c>
      <c r="B12">
        <v>2004</v>
      </c>
      <c r="C12" t="s">
        <v>16</v>
      </c>
      <c r="D12" t="s">
        <v>17</v>
      </c>
      <c r="E12">
        <v>5624</v>
      </c>
    </row>
    <row r="13" spans="1:5" x14ac:dyDescent="0.2">
      <c r="A13">
        <v>20051231</v>
      </c>
      <c r="B13">
        <v>2005</v>
      </c>
      <c r="C13" t="s">
        <v>16</v>
      </c>
      <c r="D13" t="s">
        <v>17</v>
      </c>
      <c r="E13">
        <v>6283</v>
      </c>
    </row>
    <row r="14" spans="1:5" x14ac:dyDescent="0.2">
      <c r="A14">
        <v>20061231</v>
      </c>
      <c r="B14">
        <v>2006</v>
      </c>
      <c r="C14" t="s">
        <v>16</v>
      </c>
      <c r="D14" t="s">
        <v>17</v>
      </c>
      <c r="E14">
        <v>7821</v>
      </c>
    </row>
    <row r="15" spans="1:5" x14ac:dyDescent="0.2">
      <c r="A15">
        <v>20071231</v>
      </c>
      <c r="B15">
        <v>2007</v>
      </c>
      <c r="C15" t="s">
        <v>16</v>
      </c>
      <c r="D15" t="s">
        <v>17</v>
      </c>
      <c r="E15">
        <v>8357</v>
      </c>
    </row>
    <row r="16" spans="1:5" x14ac:dyDescent="0.2">
      <c r="A16">
        <v>20081231</v>
      </c>
      <c r="B16">
        <v>2008</v>
      </c>
      <c r="C16" t="s">
        <v>16</v>
      </c>
      <c r="D16" t="s">
        <v>17</v>
      </c>
      <c r="E16">
        <v>8050</v>
      </c>
    </row>
    <row r="17" spans="1:5" x14ac:dyDescent="0.2">
      <c r="A17">
        <v>20091231</v>
      </c>
      <c r="B17">
        <v>2009</v>
      </c>
      <c r="C17" t="s">
        <v>16</v>
      </c>
      <c r="D17" t="s">
        <v>17</v>
      </c>
      <c r="E17">
        <v>8188</v>
      </c>
    </row>
    <row r="18" spans="1:5" x14ac:dyDescent="0.2">
      <c r="A18">
        <v>20101231</v>
      </c>
      <c r="B18">
        <v>2010</v>
      </c>
      <c r="C18" t="s">
        <v>16</v>
      </c>
      <c r="D18" t="s">
        <v>17</v>
      </c>
      <c r="E18">
        <v>7806</v>
      </c>
    </row>
    <row r="19" spans="1:5" x14ac:dyDescent="0.2">
      <c r="A19">
        <v>20111231</v>
      </c>
      <c r="B19">
        <v>2011</v>
      </c>
      <c r="C19" t="s">
        <v>16</v>
      </c>
      <c r="D19" t="s">
        <v>17</v>
      </c>
      <c r="E19">
        <v>7622</v>
      </c>
    </row>
    <row r="20" spans="1:5" x14ac:dyDescent="0.2">
      <c r="A20">
        <v>20121231</v>
      </c>
      <c r="B20">
        <v>2012</v>
      </c>
      <c r="C20" t="s">
        <v>16</v>
      </c>
      <c r="D20" t="s">
        <v>17</v>
      </c>
      <c r="E20">
        <v>7249</v>
      </c>
    </row>
    <row r="21" spans="1:5" x14ac:dyDescent="0.2">
      <c r="A21">
        <v>20131231</v>
      </c>
      <c r="B21">
        <v>2013</v>
      </c>
      <c r="C21" t="s">
        <v>16</v>
      </c>
      <c r="D21" t="s">
        <v>17</v>
      </c>
      <c r="E21">
        <v>7143</v>
      </c>
    </row>
    <row r="22" spans="1:5" x14ac:dyDescent="0.2">
      <c r="A22">
        <v>20141231</v>
      </c>
      <c r="B22">
        <v>2014</v>
      </c>
      <c r="C22" t="s">
        <v>16</v>
      </c>
      <c r="D22" t="s">
        <v>17</v>
      </c>
      <c r="E22">
        <v>7380</v>
      </c>
    </row>
    <row r="23" spans="1:5" x14ac:dyDescent="0.2">
      <c r="A23">
        <v>20151231</v>
      </c>
      <c r="B23">
        <v>2015</v>
      </c>
      <c r="C23" t="s">
        <v>16</v>
      </c>
      <c r="D23" t="s">
        <v>17</v>
      </c>
      <c r="E23">
        <v>7477</v>
      </c>
    </row>
    <row r="24" spans="1:5" x14ac:dyDescent="0.2">
      <c r="A24">
        <v>20161231</v>
      </c>
      <c r="B24">
        <v>2016</v>
      </c>
      <c r="C24" t="s">
        <v>16</v>
      </c>
      <c r="D24" t="s">
        <v>17</v>
      </c>
      <c r="E24">
        <v>8386</v>
      </c>
    </row>
    <row r="25" spans="1:5" x14ac:dyDescent="0.2">
      <c r="A25">
        <v>20171231</v>
      </c>
      <c r="B25">
        <v>2017</v>
      </c>
      <c r="C25" t="s">
        <v>16</v>
      </c>
      <c r="D25" t="s">
        <v>17</v>
      </c>
      <c r="E25">
        <v>9048</v>
      </c>
    </row>
    <row r="26" spans="1:5" x14ac:dyDescent="0.2">
      <c r="A26">
        <v>20181231</v>
      </c>
      <c r="B26">
        <v>2018</v>
      </c>
      <c r="C26" t="s">
        <v>16</v>
      </c>
      <c r="D26" t="s">
        <v>17</v>
      </c>
      <c r="E26">
        <v>9823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D91B-AB7C-4F1C-8201-5943D5E08E64}">
  <dimension ref="A2:L127"/>
  <sheetViews>
    <sheetView workbookViewId="0">
      <selection activeCell="F25" sqref="F25"/>
    </sheetView>
  </sheetViews>
  <sheetFormatPr baseColWidth="10" defaultColWidth="8.83203125" defaultRowHeight="15" x14ac:dyDescent="0.2"/>
  <cols>
    <col min="3" max="3" width="13.1640625" style="9" customWidth="1"/>
    <col min="4" max="4" width="11.1640625" style="9" bestFit="1" customWidth="1"/>
    <col min="5" max="5" width="12.6640625" bestFit="1" customWidth="1"/>
    <col min="7" max="7" width="12.1640625" bestFit="1" customWidth="1"/>
    <col min="8" max="9" width="11.1640625" bestFit="1" customWidth="1"/>
    <col min="11" max="11" width="12.1640625" bestFit="1" customWidth="1"/>
    <col min="12" max="12" width="11.1640625" bestFit="1" customWidth="1"/>
  </cols>
  <sheetData>
    <row r="2" spans="1:12" s="12" customFormat="1" ht="32" x14ac:dyDescent="0.2">
      <c r="A2" s="10" t="s">
        <v>3</v>
      </c>
      <c r="B2" s="10" t="s">
        <v>4</v>
      </c>
      <c r="C2" s="7" t="s">
        <v>18</v>
      </c>
      <c r="D2" s="11" t="s">
        <v>5</v>
      </c>
      <c r="E2" s="10" t="s">
        <v>6</v>
      </c>
      <c r="F2" s="10" t="s">
        <v>7</v>
      </c>
      <c r="G2" s="10" t="s">
        <v>8</v>
      </c>
      <c r="H2" s="3" t="s">
        <v>19</v>
      </c>
      <c r="I2" s="3" t="s">
        <v>20</v>
      </c>
      <c r="K2" s="10" t="s">
        <v>4</v>
      </c>
      <c r="L2" s="10" t="s">
        <v>9</v>
      </c>
    </row>
    <row r="3" spans="1:12" x14ac:dyDescent="0.2">
      <c r="A3" s="4">
        <f>Data!B2</f>
        <v>1994</v>
      </c>
      <c r="B3" s="4">
        <v>1</v>
      </c>
      <c r="C3" s="8">
        <f>Data!E2</f>
        <v>448.94799999999998</v>
      </c>
      <c r="D3" s="8">
        <f>$L$3+$K$3*B3</f>
        <v>733.5058484848488</v>
      </c>
      <c r="E3" s="14">
        <f>C3-D3</f>
        <v>-284.55784848484882</v>
      </c>
      <c r="F3" s="4">
        <f>B3-AVERAGE($B$3:$B$23)</f>
        <v>-10</v>
      </c>
      <c r="G3" s="4">
        <f>$L$5*SQRT(1+1/$L$6+F3^2/SUMSQ($F$3:$F$23))</f>
        <v>1231.7268089462386</v>
      </c>
      <c r="H3" s="13">
        <f>D3-$L$10*G3</f>
        <v>-728.09726966478445</v>
      </c>
      <c r="I3" s="13">
        <f>D3+$L$10*G3</f>
        <v>2195.1089666344819</v>
      </c>
      <c r="K3" s="4">
        <f t="array" ref="K3:L7">LINEST(C3:C23,B3:B23,1,1)</f>
        <v>417.97811038961038</v>
      </c>
      <c r="L3" s="4">
        <v>315.52773809523842</v>
      </c>
    </row>
    <row r="4" spans="1:12" x14ac:dyDescent="0.2">
      <c r="A4" s="4">
        <f>Data!B3</f>
        <v>1995</v>
      </c>
      <c r="B4" s="4">
        <v>2</v>
      </c>
      <c r="C4" s="8">
        <f>Data!E3</f>
        <v>1106.681</v>
      </c>
      <c r="D4" s="8">
        <f t="shared" ref="D4:D67" si="0">$L$3+$K$3*B4</f>
        <v>1151.4839588744592</v>
      </c>
      <c r="E4" s="14">
        <f t="shared" ref="E4:E27" si="1">C4-D4</f>
        <v>-44.802958874459136</v>
      </c>
      <c r="F4" s="4">
        <f t="shared" ref="F4:F67" si="2">B4-AVERAGE($B$3:$B$23)</f>
        <v>-9</v>
      </c>
      <c r="G4" s="4">
        <f t="shared" ref="G4:G67" si="3">$L$5*SQRT(1+1/$L$6+F4^2/SUMSQ($F$3:$F$23))</f>
        <v>1218.8078045592265</v>
      </c>
      <c r="H4" s="13">
        <f t="shared" ref="H4:H27" si="4">D4-$L$10*G4</f>
        <v>-294.78909017356864</v>
      </c>
      <c r="I4" s="13">
        <f t="shared" ref="I4:I27" si="5">D4+$L$10*G4</f>
        <v>2597.757007922487</v>
      </c>
      <c r="K4" s="4">
        <v>40.819543450347943</v>
      </c>
      <c r="L4" s="4">
        <v>512.55218118258006</v>
      </c>
    </row>
    <row r="5" spans="1:12" x14ac:dyDescent="0.2">
      <c r="A5" s="4">
        <f>Data!B4</f>
        <v>1996</v>
      </c>
      <c r="B5" s="4">
        <v>3</v>
      </c>
      <c r="C5" s="8">
        <f>Data!E4</f>
        <v>1462.0429999999999</v>
      </c>
      <c r="D5" s="8">
        <f t="shared" si="0"/>
        <v>1569.4620692640697</v>
      </c>
      <c r="E5" s="14">
        <f t="shared" si="1"/>
        <v>-107.41906926406978</v>
      </c>
      <c r="F5" s="4">
        <f t="shared" si="2"/>
        <v>-8</v>
      </c>
      <c r="G5" s="4">
        <f t="shared" si="3"/>
        <v>1207.1315037256998</v>
      </c>
      <c r="H5" s="13">
        <f t="shared" si="4"/>
        <v>137.04446087283509</v>
      </c>
      <c r="I5" s="13">
        <f t="shared" si="5"/>
        <v>3001.8796776553045</v>
      </c>
      <c r="K5" s="4">
        <v>0.84658931974240514</v>
      </c>
      <c r="L5" s="4">
        <v>1132.696361860066</v>
      </c>
    </row>
    <row r="6" spans="1:12" x14ac:dyDescent="0.2">
      <c r="A6" s="4">
        <f>Data!B5</f>
        <v>1997</v>
      </c>
      <c r="B6" s="4">
        <v>4</v>
      </c>
      <c r="C6" s="8">
        <f>Data!E5</f>
        <v>1830.778</v>
      </c>
      <c r="D6" s="8">
        <f t="shared" si="0"/>
        <v>1987.4401796536799</v>
      </c>
      <c r="E6" s="14">
        <f t="shared" si="1"/>
        <v>-156.66217965367991</v>
      </c>
      <c r="F6" s="4">
        <f t="shared" si="2"/>
        <v>-7</v>
      </c>
      <c r="G6" s="4">
        <f t="shared" si="3"/>
        <v>1196.7342814403901</v>
      </c>
      <c r="H6" s="13">
        <f t="shared" si="4"/>
        <v>567.36021983997716</v>
      </c>
      <c r="I6" s="13">
        <f t="shared" si="5"/>
        <v>3407.5201394673827</v>
      </c>
      <c r="K6" s="4">
        <v>104.85056873547998</v>
      </c>
      <c r="L6" s="4">
        <v>19</v>
      </c>
    </row>
    <row r="7" spans="1:12" x14ac:dyDescent="0.2">
      <c r="A7" s="4">
        <f>Data!B6</f>
        <v>1998</v>
      </c>
      <c r="B7" s="4">
        <v>5</v>
      </c>
      <c r="C7" s="8">
        <f>Data!E6</f>
        <v>2233.576</v>
      </c>
      <c r="D7" s="8">
        <f t="shared" si="0"/>
        <v>2405.4182900432902</v>
      </c>
      <c r="E7" s="14">
        <f t="shared" si="1"/>
        <v>-171.84229004329018</v>
      </c>
      <c r="F7" s="4">
        <f t="shared" si="2"/>
        <v>-6</v>
      </c>
      <c r="G7" s="4">
        <f t="shared" si="3"/>
        <v>1187.6497310727661</v>
      </c>
      <c r="H7" s="13">
        <f t="shared" si="4"/>
        <v>996.11832385144112</v>
      </c>
      <c r="I7" s="13">
        <f t="shared" si="5"/>
        <v>3814.7182562351391</v>
      </c>
      <c r="K7" s="4">
        <v>134523389.58894941</v>
      </c>
      <c r="L7" s="4">
        <v>24377019.915249564</v>
      </c>
    </row>
    <row r="8" spans="1:12" x14ac:dyDescent="0.2">
      <c r="A8" s="4">
        <f>Data!B7</f>
        <v>1999</v>
      </c>
      <c r="B8" s="4">
        <v>6</v>
      </c>
      <c r="C8" s="8">
        <f>Data!E7</f>
        <v>2842</v>
      </c>
      <c r="D8" s="8">
        <f t="shared" si="0"/>
        <v>2823.3964004329009</v>
      </c>
      <c r="E8" s="14">
        <f t="shared" si="1"/>
        <v>18.603599567099081</v>
      </c>
      <c r="F8" s="4">
        <f t="shared" si="2"/>
        <v>-5</v>
      </c>
      <c r="G8" s="4">
        <f t="shared" si="3"/>
        <v>1179.9081732553473</v>
      </c>
      <c r="H8" s="13">
        <f t="shared" si="4"/>
        <v>1423.2827935563575</v>
      </c>
      <c r="I8" s="13">
        <f t="shared" si="5"/>
        <v>4223.5100073094445</v>
      </c>
    </row>
    <row r="9" spans="1:12" x14ac:dyDescent="0.2">
      <c r="A9" s="4">
        <f>Data!B8</f>
        <v>2000</v>
      </c>
      <c r="B9" s="4">
        <v>7</v>
      </c>
      <c r="C9" s="8">
        <f>Data!E8</f>
        <v>2664</v>
      </c>
      <c r="D9" s="8">
        <f t="shared" si="0"/>
        <v>3241.3745108225112</v>
      </c>
      <c r="E9" s="14">
        <f t="shared" si="1"/>
        <v>-577.37451082251118</v>
      </c>
      <c r="F9" s="4">
        <f t="shared" si="2"/>
        <v>-4</v>
      </c>
      <c r="G9" s="4">
        <f t="shared" si="3"/>
        <v>1173.5361865606517</v>
      </c>
      <c r="H9" s="13">
        <f t="shared" si="4"/>
        <v>1848.8220900418869</v>
      </c>
      <c r="I9" s="13">
        <f t="shared" si="5"/>
        <v>4633.926931603135</v>
      </c>
    </row>
    <row r="10" spans="1:12" x14ac:dyDescent="0.2">
      <c r="A10" s="4">
        <f>Data!B9</f>
        <v>2001</v>
      </c>
      <c r="B10" s="4">
        <v>8</v>
      </c>
      <c r="C10" s="8">
        <f>Data!E9</f>
        <v>2673</v>
      </c>
      <c r="D10" s="8">
        <f t="shared" si="0"/>
        <v>3659.3526212121214</v>
      </c>
      <c r="E10" s="14">
        <f t="shared" si="1"/>
        <v>-986.35262121212145</v>
      </c>
      <c r="F10" s="4">
        <f t="shared" si="2"/>
        <v>-3</v>
      </c>
      <c r="G10" s="4">
        <f t="shared" si="3"/>
        <v>1168.5561754895882</v>
      </c>
      <c r="H10" s="13">
        <f t="shared" si="4"/>
        <v>2272.7096274708529</v>
      </c>
      <c r="I10" s="13">
        <f t="shared" si="5"/>
        <v>5045.99561495339</v>
      </c>
      <c r="K10" s="15" t="s">
        <v>10</v>
      </c>
      <c r="L10" s="16">
        <f>TINV(0.25,L6)</f>
        <v>1.1866292976119091</v>
      </c>
    </row>
    <row r="11" spans="1:12" x14ac:dyDescent="0.2">
      <c r="A11" s="4">
        <f>Data!B10</f>
        <v>2002</v>
      </c>
      <c r="B11" s="4">
        <v>9</v>
      </c>
      <c r="C11" s="8">
        <f>Data!E10</f>
        <v>2919</v>
      </c>
      <c r="D11" s="8">
        <f t="shared" si="0"/>
        <v>4077.3307316017317</v>
      </c>
      <c r="E11" s="14">
        <f t="shared" si="1"/>
        <v>-1158.3307316017317</v>
      </c>
      <c r="F11" s="4">
        <f t="shared" si="2"/>
        <v>-2</v>
      </c>
      <c r="G11" s="4">
        <f t="shared" si="3"/>
        <v>1164.9859911764513</v>
      </c>
      <c r="H11" s="13">
        <f t="shared" si="4"/>
        <v>2694.9242231643057</v>
      </c>
      <c r="I11" s="13">
        <f t="shared" si="5"/>
        <v>5459.7372400391578</v>
      </c>
    </row>
    <row r="12" spans="1:12" x14ac:dyDescent="0.2">
      <c r="A12" s="4">
        <f>Data!B11</f>
        <v>2003</v>
      </c>
      <c r="B12" s="4">
        <v>10</v>
      </c>
      <c r="C12" s="8">
        <f>Data!E11</f>
        <v>3476</v>
      </c>
      <c r="D12" s="8">
        <f t="shared" si="0"/>
        <v>4495.308841991342</v>
      </c>
      <c r="E12" s="14">
        <f t="shared" si="1"/>
        <v>-1019.308841991342</v>
      </c>
      <c r="F12" s="4">
        <f t="shared" si="2"/>
        <v>-1</v>
      </c>
      <c r="G12" s="4">
        <f t="shared" si="3"/>
        <v>1162.8386191793313</v>
      </c>
      <c r="H12" s="13">
        <f t="shared" si="4"/>
        <v>3115.4504680785699</v>
      </c>
      <c r="I12" s="13">
        <f t="shared" si="5"/>
        <v>5875.1672159041136</v>
      </c>
    </row>
    <row r="13" spans="1:12" x14ac:dyDescent="0.2">
      <c r="A13" s="4">
        <f>Data!B12</f>
        <v>2004</v>
      </c>
      <c r="B13" s="4">
        <v>11</v>
      </c>
      <c r="C13" s="8">
        <f>Data!E12</f>
        <v>5624</v>
      </c>
      <c r="D13" s="8">
        <f t="shared" si="0"/>
        <v>4913.2869523809522</v>
      </c>
      <c r="E13" s="14">
        <f t="shared" si="1"/>
        <v>710.71304761904776</v>
      </c>
      <c r="F13" s="4">
        <f t="shared" si="2"/>
        <v>0</v>
      </c>
      <c r="G13" s="4">
        <f t="shared" si="3"/>
        <v>1162.1219467540398</v>
      </c>
      <c r="H13" s="13">
        <f t="shared" si="4"/>
        <v>3534.2790029648218</v>
      </c>
      <c r="I13" s="13">
        <f t="shared" si="5"/>
        <v>6292.2949017970823</v>
      </c>
    </row>
    <row r="14" spans="1:12" x14ac:dyDescent="0.2">
      <c r="A14" s="4">
        <f>Data!B13</f>
        <v>2005</v>
      </c>
      <c r="B14" s="4">
        <v>12</v>
      </c>
      <c r="C14" s="8">
        <f>Data!E13</f>
        <v>6283</v>
      </c>
      <c r="D14" s="8">
        <f t="shared" si="0"/>
        <v>5331.2650627705634</v>
      </c>
      <c r="E14" s="14">
        <f t="shared" si="1"/>
        <v>951.73493722943658</v>
      </c>
      <c r="F14" s="4">
        <f t="shared" si="2"/>
        <v>1</v>
      </c>
      <c r="G14" s="4">
        <f t="shared" si="3"/>
        <v>1162.8386191793313</v>
      </c>
      <c r="H14" s="13">
        <f t="shared" si="4"/>
        <v>3951.4066888577913</v>
      </c>
      <c r="I14" s="13">
        <f t="shared" si="5"/>
        <v>6711.123436683336</v>
      </c>
    </row>
    <row r="15" spans="1:12" x14ac:dyDescent="0.2">
      <c r="A15" s="4">
        <f>Data!B14</f>
        <v>2006</v>
      </c>
      <c r="B15" s="4">
        <v>13</v>
      </c>
      <c r="C15" s="8">
        <f>Data!E14</f>
        <v>7821</v>
      </c>
      <c r="D15" s="8">
        <f t="shared" si="0"/>
        <v>5749.2431731601737</v>
      </c>
      <c r="E15" s="14">
        <f t="shared" si="1"/>
        <v>2071.7568268398263</v>
      </c>
      <c r="F15" s="4">
        <f t="shared" si="2"/>
        <v>2</v>
      </c>
      <c r="G15" s="4">
        <f t="shared" si="3"/>
        <v>1164.9859911764513</v>
      </c>
      <c r="H15" s="13">
        <f t="shared" si="4"/>
        <v>4366.8366647227476</v>
      </c>
      <c r="I15" s="13">
        <f t="shared" si="5"/>
        <v>7131.6496815975997</v>
      </c>
    </row>
    <row r="16" spans="1:12" x14ac:dyDescent="0.2">
      <c r="A16" s="4">
        <f>Data!B15</f>
        <v>2007</v>
      </c>
      <c r="B16" s="4">
        <v>14</v>
      </c>
      <c r="C16" s="8">
        <f>Data!E15</f>
        <v>8357</v>
      </c>
      <c r="D16" s="8">
        <f t="shared" si="0"/>
        <v>6167.2212835497839</v>
      </c>
      <c r="E16" s="14">
        <f t="shared" si="1"/>
        <v>2189.7787164502161</v>
      </c>
      <c r="F16" s="4">
        <f t="shared" si="2"/>
        <v>3</v>
      </c>
      <c r="G16" s="4">
        <f t="shared" si="3"/>
        <v>1168.5561754895882</v>
      </c>
      <c r="H16" s="13">
        <f t="shared" si="4"/>
        <v>4780.5782898085154</v>
      </c>
      <c r="I16" s="13">
        <f t="shared" si="5"/>
        <v>7553.8642772910525</v>
      </c>
    </row>
    <row r="17" spans="1:9" x14ac:dyDescent="0.2">
      <c r="A17" s="4">
        <f>Data!B16</f>
        <v>2008</v>
      </c>
      <c r="B17" s="4">
        <v>15</v>
      </c>
      <c r="C17" s="8">
        <f>Data!E16</f>
        <v>8050</v>
      </c>
      <c r="D17" s="8">
        <f t="shared" si="0"/>
        <v>6585.1993939393942</v>
      </c>
      <c r="E17" s="14">
        <f t="shared" si="1"/>
        <v>1464.8006060606058</v>
      </c>
      <c r="F17" s="4">
        <f t="shared" si="2"/>
        <v>4</v>
      </c>
      <c r="G17" s="4">
        <f t="shared" si="3"/>
        <v>1173.5361865606517</v>
      </c>
      <c r="H17" s="13">
        <f t="shared" si="4"/>
        <v>5192.6469731587695</v>
      </c>
      <c r="I17" s="13">
        <f t="shared" si="5"/>
        <v>7977.751814720019</v>
      </c>
    </row>
    <row r="18" spans="1:9" x14ac:dyDescent="0.2">
      <c r="A18" s="4">
        <f>Data!B17</f>
        <v>2009</v>
      </c>
      <c r="B18" s="4">
        <v>16</v>
      </c>
      <c r="C18" s="8">
        <f>Data!E17</f>
        <v>8188</v>
      </c>
      <c r="D18" s="8">
        <f t="shared" si="0"/>
        <v>7003.1775043290045</v>
      </c>
      <c r="E18" s="14">
        <f t="shared" si="1"/>
        <v>1184.8224956709955</v>
      </c>
      <c r="F18" s="4">
        <f t="shared" si="2"/>
        <v>5</v>
      </c>
      <c r="G18" s="4">
        <f t="shared" si="3"/>
        <v>1179.9081732553473</v>
      </c>
      <c r="H18" s="13">
        <f t="shared" si="4"/>
        <v>5603.0638974524609</v>
      </c>
      <c r="I18" s="13">
        <f t="shared" si="5"/>
        <v>8403.2911112055481</v>
      </c>
    </row>
    <row r="19" spans="1:9" x14ac:dyDescent="0.2">
      <c r="A19" s="4">
        <f>Data!B18</f>
        <v>2010</v>
      </c>
      <c r="B19" s="4">
        <v>17</v>
      </c>
      <c r="C19" s="8">
        <f>Data!E18</f>
        <v>7806</v>
      </c>
      <c r="D19" s="8">
        <f t="shared" si="0"/>
        <v>7421.1556147186147</v>
      </c>
      <c r="E19" s="14">
        <f t="shared" si="1"/>
        <v>384.84438528138526</v>
      </c>
      <c r="F19" s="4">
        <f t="shared" si="2"/>
        <v>6</v>
      </c>
      <c r="G19" s="4">
        <f t="shared" si="3"/>
        <v>1187.6497310727661</v>
      </c>
      <c r="H19" s="13">
        <f t="shared" si="4"/>
        <v>6011.8556485267654</v>
      </c>
      <c r="I19" s="13">
        <f t="shared" si="5"/>
        <v>8830.4555809104641</v>
      </c>
    </row>
    <row r="20" spans="1:9" x14ac:dyDescent="0.2">
      <c r="A20" s="4">
        <f>Data!B19</f>
        <v>2011</v>
      </c>
      <c r="B20" s="4">
        <v>18</v>
      </c>
      <c r="C20" s="8">
        <f>Data!E19</f>
        <v>7622</v>
      </c>
      <c r="D20" s="8">
        <f t="shared" si="0"/>
        <v>7839.133725108225</v>
      </c>
      <c r="E20" s="14">
        <f t="shared" si="1"/>
        <v>-217.13372510822501</v>
      </c>
      <c r="F20" s="4">
        <f t="shared" si="2"/>
        <v>7</v>
      </c>
      <c r="G20" s="4">
        <f t="shared" si="3"/>
        <v>1196.7342814403901</v>
      </c>
      <c r="H20" s="13">
        <f t="shared" si="4"/>
        <v>6419.0537652945222</v>
      </c>
      <c r="I20" s="13">
        <f t="shared" si="5"/>
        <v>9259.2136849219278</v>
      </c>
    </row>
    <row r="21" spans="1:9" x14ac:dyDescent="0.2">
      <c r="A21" s="4">
        <f>Data!B20</f>
        <v>2012</v>
      </c>
      <c r="B21" s="4">
        <v>19</v>
      </c>
      <c r="C21" s="8">
        <f>Data!E20</f>
        <v>7249</v>
      </c>
      <c r="D21" s="8">
        <f t="shared" si="0"/>
        <v>8257.1118354978353</v>
      </c>
      <c r="E21" s="14">
        <f t="shared" si="1"/>
        <v>-1008.1118354978353</v>
      </c>
      <c r="F21" s="4">
        <f t="shared" si="2"/>
        <v>8</v>
      </c>
      <c r="G21" s="4">
        <f t="shared" si="3"/>
        <v>1207.1315037256998</v>
      </c>
      <c r="H21" s="13">
        <f t="shared" si="4"/>
        <v>6824.6942271066009</v>
      </c>
      <c r="I21" s="13">
        <f t="shared" si="5"/>
        <v>9689.5294438890705</v>
      </c>
    </row>
    <row r="22" spans="1:9" x14ac:dyDescent="0.2">
      <c r="A22" s="5">
        <f>Data!B21</f>
        <v>2013</v>
      </c>
      <c r="B22" s="5">
        <v>20</v>
      </c>
      <c r="C22" s="8">
        <f>Data!E21</f>
        <v>7143</v>
      </c>
      <c r="D22" s="8">
        <f t="shared" si="0"/>
        <v>8675.0899458874446</v>
      </c>
      <c r="E22" s="14">
        <f t="shared" si="1"/>
        <v>-1532.0899458874446</v>
      </c>
      <c r="F22" s="4">
        <f t="shared" si="2"/>
        <v>9</v>
      </c>
      <c r="G22" s="4">
        <f t="shared" si="3"/>
        <v>1218.8078045592265</v>
      </c>
      <c r="H22" s="13">
        <f t="shared" si="4"/>
        <v>7228.8168968394166</v>
      </c>
      <c r="I22" s="13">
        <f t="shared" si="5"/>
        <v>10121.362994935473</v>
      </c>
    </row>
    <row r="23" spans="1:9" x14ac:dyDescent="0.2">
      <c r="A23" s="6">
        <f>Data!B22</f>
        <v>2014</v>
      </c>
      <c r="B23" s="6">
        <v>21</v>
      </c>
      <c r="C23" s="8">
        <f>Data!E22</f>
        <v>7380</v>
      </c>
      <c r="D23" s="8">
        <f t="shared" si="0"/>
        <v>9093.0680562770576</v>
      </c>
      <c r="E23" s="14">
        <f t="shared" si="1"/>
        <v>-1713.0680562770576</v>
      </c>
      <c r="F23" s="4">
        <f t="shared" si="2"/>
        <v>10</v>
      </c>
      <c r="G23" s="4">
        <f t="shared" si="3"/>
        <v>1231.7268089462386</v>
      </c>
      <c r="H23" s="13">
        <f t="shared" si="4"/>
        <v>7631.4649381274248</v>
      </c>
      <c r="I23" s="13">
        <f t="shared" si="5"/>
        <v>10554.67117442669</v>
      </c>
    </row>
    <row r="24" spans="1:9" x14ac:dyDescent="0.2">
      <c r="A24" s="4">
        <f>Data!B23</f>
        <v>2015</v>
      </c>
      <c r="B24" s="4">
        <v>22</v>
      </c>
      <c r="C24" s="8">
        <f>Data!E23</f>
        <v>7477</v>
      </c>
      <c r="D24" s="8">
        <f t="shared" si="0"/>
        <v>9511.046166666667</v>
      </c>
      <c r="E24" s="14">
        <f t="shared" si="1"/>
        <v>-2034.046166666667</v>
      </c>
      <c r="F24" s="4">
        <f t="shared" si="2"/>
        <v>11</v>
      </c>
      <c r="G24" s="4">
        <f t="shared" si="3"/>
        <v>1245.849858351429</v>
      </c>
      <c r="H24" s="13">
        <f t="shared" si="4"/>
        <v>8032.6842243212141</v>
      </c>
      <c r="I24" s="13">
        <f t="shared" si="5"/>
        <v>10989.40810901212</v>
      </c>
    </row>
    <row r="25" spans="1:9" x14ac:dyDescent="0.2">
      <c r="A25" s="4">
        <f>Data!B24</f>
        <v>2016</v>
      </c>
      <c r="B25" s="4">
        <v>23</v>
      </c>
      <c r="C25" s="8">
        <f>Data!E24</f>
        <v>8386</v>
      </c>
      <c r="D25" s="8">
        <f t="shared" si="0"/>
        <v>9929.0242770562763</v>
      </c>
      <c r="E25" s="14">
        <f t="shared" si="1"/>
        <v>-1543.0242770562763</v>
      </c>
      <c r="F25" s="4">
        <f t="shared" si="2"/>
        <v>12</v>
      </c>
      <c r="G25" s="4">
        <f t="shared" si="3"/>
        <v>1261.1365023210838</v>
      </c>
      <c r="H25" s="13">
        <f t="shared" si="4"/>
        <v>8432.5227551142689</v>
      </c>
      <c r="I25" s="13">
        <f t="shared" si="5"/>
        <v>11425.525798998284</v>
      </c>
    </row>
    <row r="26" spans="1:9" x14ac:dyDescent="0.2">
      <c r="A26" s="4">
        <f>Data!B25</f>
        <v>2017</v>
      </c>
      <c r="B26" s="4">
        <v>24</v>
      </c>
      <c r="C26" s="8">
        <f>Data!E25</f>
        <v>9048</v>
      </c>
      <c r="D26" s="8">
        <f t="shared" si="0"/>
        <v>10347.002387445889</v>
      </c>
      <c r="E26" s="14">
        <f t="shared" si="1"/>
        <v>-1299.0023874458893</v>
      </c>
      <c r="F26" s="4">
        <f t="shared" si="2"/>
        <v>13</v>
      </c>
      <c r="G26" s="4">
        <f t="shared" si="3"/>
        <v>1277.5449720749668</v>
      </c>
      <c r="H26" s="13">
        <f t="shared" si="4"/>
        <v>8831.0300945649451</v>
      </c>
      <c r="I26" s="13">
        <f t="shared" si="5"/>
        <v>11862.974680326834</v>
      </c>
    </row>
    <row r="27" spans="1:9" x14ac:dyDescent="0.2">
      <c r="A27" s="4">
        <f>Data!B26</f>
        <v>2018</v>
      </c>
      <c r="B27" s="4">
        <v>25</v>
      </c>
      <c r="C27" s="8">
        <f>Data!E26</f>
        <v>9823</v>
      </c>
      <c r="D27" s="8">
        <f t="shared" si="0"/>
        <v>10764.980497835499</v>
      </c>
      <c r="E27" s="14">
        <f t="shared" si="1"/>
        <v>-941.98049783549868</v>
      </c>
      <c r="F27" s="4">
        <f t="shared" si="2"/>
        <v>14</v>
      </c>
      <c r="G27" s="4">
        <f t="shared" si="3"/>
        <v>1295.0326266609613</v>
      </c>
      <c r="H27" s="13">
        <f t="shared" si="4"/>
        <v>9228.256841676297</v>
      </c>
      <c r="I27" s="13">
        <f t="shared" si="5"/>
        <v>12301.7041539947</v>
      </c>
    </row>
    <row r="28" spans="1:9" x14ac:dyDescent="0.2">
      <c r="A28" s="4">
        <v>2019</v>
      </c>
      <c r="B28" s="4">
        <v>26</v>
      </c>
      <c r="C28" s="8"/>
      <c r="D28" s="8">
        <f t="shared" si="0"/>
        <v>11182.958608225108</v>
      </c>
      <c r="E28" s="4"/>
      <c r="F28" s="4">
        <f t="shared" si="2"/>
        <v>15</v>
      </c>
      <c r="G28" s="4">
        <f t="shared" si="3"/>
        <v>1313.5563645362688</v>
      </c>
      <c r="H28" s="13">
        <f t="shared" ref="H28:H91" si="6">D28-$L$10*G28</f>
        <v>9624.2541420017824</v>
      </c>
      <c r="I28" s="13">
        <f t="shared" ref="I28:I91" si="7">D28+$L$10*G28</f>
        <v>12741.663074448434</v>
      </c>
    </row>
    <row r="29" spans="1:9" x14ac:dyDescent="0.2">
      <c r="A29" s="4">
        <v>2020</v>
      </c>
      <c r="B29" s="4">
        <v>27</v>
      </c>
      <c r="C29" s="8"/>
      <c r="D29" s="8">
        <f t="shared" si="0"/>
        <v>11600.936718614717</v>
      </c>
      <c r="E29" s="4"/>
      <c r="F29" s="4">
        <f t="shared" si="2"/>
        <v>16</v>
      </c>
      <c r="G29" s="4">
        <f t="shared" si="3"/>
        <v>1333.072995663058</v>
      </c>
      <c r="H29" s="13">
        <f t="shared" si="6"/>
        <v>10019.07324610566</v>
      </c>
      <c r="I29" s="13">
        <f t="shared" si="7"/>
        <v>13182.800191123775</v>
      </c>
    </row>
    <row r="30" spans="1:9" x14ac:dyDescent="0.2">
      <c r="A30" s="4">
        <v>2021</v>
      </c>
      <c r="B30" s="4">
        <v>28</v>
      </c>
      <c r="C30" s="8"/>
      <c r="D30" s="8">
        <f t="shared" si="0"/>
        <v>12018.91482900433</v>
      </c>
      <c r="E30" s="4"/>
      <c r="F30" s="4">
        <f t="shared" si="2"/>
        <v>17</v>
      </c>
      <c r="G30" s="4">
        <f t="shared" si="3"/>
        <v>1353.5395712624766</v>
      </c>
      <c r="H30" s="13">
        <f t="shared" si="6"/>
        <v>10412.765118267213</v>
      </c>
      <c r="I30" s="13">
        <f t="shared" si="7"/>
        <v>13625.064539741448</v>
      </c>
    </row>
    <row r="31" spans="1:9" x14ac:dyDescent="0.2">
      <c r="A31" s="4">
        <v>2022</v>
      </c>
      <c r="B31" s="4">
        <v>29</v>
      </c>
      <c r="C31" s="8"/>
      <c r="D31" s="8">
        <f t="shared" si="0"/>
        <v>12436.89293939394</v>
      </c>
      <c r="E31" s="4"/>
      <c r="F31" s="4">
        <f t="shared" si="2"/>
        <v>18</v>
      </c>
      <c r="G31" s="4">
        <f t="shared" si="3"/>
        <v>1374.9136701755963</v>
      </c>
      <c r="H31" s="13">
        <f t="shared" si="6"/>
        <v>10805.380096676459</v>
      </c>
      <c r="I31" s="13">
        <f t="shared" si="7"/>
        <v>14068.40578211142</v>
      </c>
    </row>
    <row r="32" spans="1:9" x14ac:dyDescent="0.2">
      <c r="A32" s="4">
        <v>2023</v>
      </c>
      <c r="B32" s="4">
        <v>30</v>
      </c>
      <c r="C32" s="8"/>
      <c r="D32" s="8">
        <f t="shared" si="0"/>
        <v>12854.871049783549</v>
      </c>
      <c r="E32" s="4"/>
      <c r="F32" s="4">
        <f t="shared" si="2"/>
        <v>19</v>
      </c>
      <c r="G32" s="4">
        <f t="shared" si="3"/>
        <v>1397.1536422860006</v>
      </c>
      <c r="H32" s="13">
        <f t="shared" si="6"/>
        <v>11196.967604581792</v>
      </c>
      <c r="I32" s="13">
        <f t="shared" si="7"/>
        <v>14512.774494985306</v>
      </c>
    </row>
    <row r="33" spans="1:11" x14ac:dyDescent="0.2">
      <c r="A33" s="4">
        <v>2024</v>
      </c>
      <c r="B33" s="4">
        <v>31</v>
      </c>
      <c r="C33" s="8"/>
      <c r="D33" s="8">
        <f t="shared" si="0"/>
        <v>13272.849160173158</v>
      </c>
      <c r="E33" s="4"/>
      <c r="F33" s="4">
        <f t="shared" si="2"/>
        <v>20</v>
      </c>
      <c r="G33" s="4">
        <f t="shared" si="3"/>
        <v>1420.2188106504352</v>
      </c>
      <c r="H33" s="13">
        <f t="shared" si="6"/>
        <v>11587.575910435811</v>
      </c>
      <c r="I33" s="13">
        <f t="shared" si="7"/>
        <v>14958.122409910506</v>
      </c>
    </row>
    <row r="34" spans="1:11" x14ac:dyDescent="0.2">
      <c r="A34" s="4">
        <v>2025</v>
      </c>
      <c r="B34" s="4">
        <v>32</v>
      </c>
      <c r="C34" s="8"/>
      <c r="D34" s="8">
        <f t="shared" si="0"/>
        <v>13690.827270562771</v>
      </c>
      <c r="E34" s="4"/>
      <c r="F34" s="4">
        <f t="shared" si="2"/>
        <v>21</v>
      </c>
      <c r="G34" s="4">
        <f t="shared" si="3"/>
        <v>1444.0696348696711</v>
      </c>
      <c r="H34" s="13">
        <f t="shared" si="6"/>
        <v>11977.251934034688</v>
      </c>
      <c r="I34" s="13">
        <f t="shared" si="7"/>
        <v>15404.402607090855</v>
      </c>
    </row>
    <row r="35" spans="1:11" x14ac:dyDescent="0.2">
      <c r="A35" s="4">
        <v>2026</v>
      </c>
      <c r="B35" s="4">
        <v>33</v>
      </c>
      <c r="C35" s="8"/>
      <c r="D35" s="8">
        <f t="shared" si="0"/>
        <v>14108.805380952381</v>
      </c>
      <c r="E35" s="4"/>
      <c r="F35" s="4">
        <f t="shared" si="2"/>
        <v>22</v>
      </c>
      <c r="G35" s="4">
        <f t="shared" si="3"/>
        <v>1468.6678388372586</v>
      </c>
      <c r="H35" s="13">
        <f t="shared" si="6"/>
        <v>12366.041094927725</v>
      </c>
      <c r="I35" s="13">
        <f t="shared" si="7"/>
        <v>15851.569666977037</v>
      </c>
    </row>
    <row r="36" spans="1:11" x14ac:dyDescent="0.2">
      <c r="A36" s="4">
        <v>2027</v>
      </c>
      <c r="B36" s="4">
        <v>34</v>
      </c>
      <c r="C36" s="8"/>
      <c r="D36" s="8">
        <f t="shared" si="0"/>
        <v>14526.78349134199</v>
      </c>
      <c r="E36" s="4"/>
      <c r="F36" s="4">
        <f t="shared" si="2"/>
        <v>23</v>
      </c>
      <c r="G36" s="4">
        <f t="shared" si="3"/>
        <v>1493.9765063655357</v>
      </c>
      <c r="H36" s="13">
        <f t="shared" si="6"/>
        <v>12753.98719894476</v>
      </c>
      <c r="I36" s="13">
        <f t="shared" si="7"/>
        <v>16299.57978373922</v>
      </c>
    </row>
    <row r="37" spans="1:11" x14ac:dyDescent="0.2">
      <c r="A37" s="4">
        <v>2028</v>
      </c>
      <c r="B37" s="4">
        <v>35</v>
      </c>
      <c r="C37" s="8"/>
      <c r="D37" s="8">
        <f t="shared" si="0"/>
        <v>14944.761601731603</v>
      </c>
      <c r="E37" s="4"/>
      <c r="F37" s="4">
        <f t="shared" si="2"/>
        <v>24</v>
      </c>
      <c r="G37" s="4">
        <f t="shared" si="3"/>
        <v>1519.9601483474589</v>
      </c>
      <c r="H37" s="13">
        <f t="shared" si="6"/>
        <v>13141.132358499965</v>
      </c>
      <c r="I37" s="13">
        <f t="shared" si="7"/>
        <v>16748.39084496324</v>
      </c>
    </row>
    <row r="38" spans="1:11" x14ac:dyDescent="0.2">
      <c r="A38" s="4">
        <v>2029</v>
      </c>
      <c r="B38" s="4">
        <v>36</v>
      </c>
      <c r="C38" s="8"/>
      <c r="D38" s="8">
        <f t="shared" si="0"/>
        <v>15362.739712121213</v>
      </c>
      <c r="E38" s="4"/>
      <c r="F38" s="4">
        <f t="shared" si="2"/>
        <v>25</v>
      </c>
      <c r="G38" s="4">
        <f t="shared" si="3"/>
        <v>1546.5847451115235</v>
      </c>
      <c r="H38" s="13">
        <f t="shared" si="6"/>
        <v>13527.516942332231</v>
      </c>
      <c r="I38" s="13">
        <f t="shared" si="7"/>
        <v>17197.962481910192</v>
      </c>
    </row>
    <row r="39" spans="1:11" x14ac:dyDescent="0.2">
      <c r="A39" s="4">
        <v>2030</v>
      </c>
      <c r="B39" s="4">
        <v>37</v>
      </c>
      <c r="C39" s="8"/>
      <c r="D39" s="8">
        <f t="shared" si="0"/>
        <v>15780.717822510822</v>
      </c>
      <c r="E39" s="4"/>
      <c r="F39" s="4">
        <f t="shared" si="2"/>
        <v>26</v>
      </c>
      <c r="G39" s="4">
        <f t="shared" si="3"/>
        <v>1573.8177675048382</v>
      </c>
      <c r="H39" s="13">
        <f t="shared" si="6"/>
        <v>13913.179550487414</v>
      </c>
      <c r="I39" s="13">
        <f t="shared" si="7"/>
        <v>17648.25609453423</v>
      </c>
    </row>
    <row r="40" spans="1:11" x14ac:dyDescent="0.2">
      <c r="A40" s="4">
        <v>2031</v>
      </c>
      <c r="B40" s="4">
        <v>38</v>
      </c>
      <c r="C40" s="8"/>
      <c r="D40" s="8">
        <f t="shared" si="0"/>
        <v>16198.695932900431</v>
      </c>
      <c r="E40" s="4"/>
      <c r="F40" s="4">
        <f t="shared" si="2"/>
        <v>27</v>
      </c>
      <c r="G40" s="4">
        <f t="shared" si="3"/>
        <v>1601.6281800315392</v>
      </c>
      <c r="H40" s="13">
        <f t="shared" si="6"/>
        <v>14298.157010594166</v>
      </c>
      <c r="I40" s="13">
        <f t="shared" si="7"/>
        <v>18099.234855206698</v>
      </c>
    </row>
    <row r="41" spans="1:11" x14ac:dyDescent="0.2">
      <c r="A41" s="4">
        <v>2032</v>
      </c>
      <c r="B41" s="4">
        <v>39</v>
      </c>
      <c r="C41" s="8"/>
      <c r="D41" s="8">
        <f t="shared" si="0"/>
        <v>16616.674043290044</v>
      </c>
      <c r="E41" s="4"/>
      <c r="F41" s="4">
        <f t="shared" si="2"/>
        <v>28</v>
      </c>
      <c r="G41" s="4">
        <f t="shared" si="3"/>
        <v>1629.9864291101801</v>
      </c>
      <c r="H41" s="13">
        <f t="shared" si="6"/>
        <v>14682.484391798087</v>
      </c>
      <c r="I41" s="13">
        <f t="shared" si="7"/>
        <v>18550.863694782001</v>
      </c>
    </row>
    <row r="42" spans="1:11" x14ac:dyDescent="0.2">
      <c r="A42" s="4">
        <v>2033</v>
      </c>
      <c r="B42" s="4">
        <v>40</v>
      </c>
      <c r="C42" s="8"/>
      <c r="D42" s="8">
        <f t="shared" si="0"/>
        <v>17034.652153679654</v>
      </c>
      <c r="E42" s="4"/>
      <c r="F42" s="4">
        <f t="shared" si="2"/>
        <v>29</v>
      </c>
      <c r="G42" s="4">
        <f t="shared" si="3"/>
        <v>1658.8644192189313</v>
      </c>
      <c r="H42" s="13">
        <f t="shared" si="6"/>
        <v>15066.195033068505</v>
      </c>
      <c r="I42" s="13">
        <f t="shared" si="7"/>
        <v>19003.1092742908</v>
      </c>
    </row>
    <row r="43" spans="1:11" x14ac:dyDescent="0.2">
      <c r="A43" s="4">
        <v>2034</v>
      </c>
      <c r="B43" s="4">
        <v>41</v>
      </c>
      <c r="C43" s="8"/>
      <c r="D43" s="8">
        <f t="shared" si="0"/>
        <v>17452.630264069267</v>
      </c>
      <c r="E43" s="4"/>
      <c r="F43" s="4">
        <f t="shared" si="2"/>
        <v>30</v>
      </c>
      <c r="G43" s="4">
        <f t="shared" si="3"/>
        <v>1688.2354793904667</v>
      </c>
      <c r="H43" s="13">
        <f t="shared" si="6"/>
        <v>15449.320582956652</v>
      </c>
      <c r="I43" s="13">
        <f t="shared" si="7"/>
        <v>19455.939945181879</v>
      </c>
    </row>
    <row r="44" spans="1:11" x14ac:dyDescent="0.2">
      <c r="A44" s="4">
        <v>2035</v>
      </c>
      <c r="B44" s="4">
        <v>42</v>
      </c>
      <c r="C44" s="8"/>
      <c r="D44" s="8">
        <f t="shared" si="0"/>
        <v>17870.608374458876</v>
      </c>
      <c r="E44" s="4"/>
      <c r="F44" s="4">
        <f t="shared" si="2"/>
        <v>31</v>
      </c>
      <c r="G44" s="4">
        <f t="shared" si="3"/>
        <v>1718.0743222136648</v>
      </c>
      <c r="H44" s="13">
        <f t="shared" si="6"/>
        <v>15831.891048245418</v>
      </c>
      <c r="I44" s="13">
        <f t="shared" si="7"/>
        <v>19909.325700672332</v>
      </c>
    </row>
    <row r="45" spans="1:11" x14ac:dyDescent="0.2">
      <c r="A45" s="4">
        <v>2036</v>
      </c>
      <c r="B45" s="4">
        <v>43</v>
      </c>
      <c r="C45" s="8"/>
      <c r="D45" s="8">
        <f t="shared" si="0"/>
        <v>18288.586484848485</v>
      </c>
      <c r="E45" s="4"/>
      <c r="F45" s="4">
        <f t="shared" si="2"/>
        <v>32</v>
      </c>
      <c r="G45" s="4">
        <f t="shared" si="3"/>
        <v>1748.3569972068401</v>
      </c>
      <c r="H45" s="13">
        <f t="shared" si="6"/>
        <v>16213.934849278066</v>
      </c>
      <c r="I45" s="13">
        <f t="shared" si="7"/>
        <v>20363.238120418904</v>
      </c>
    </row>
    <row r="46" spans="1:11" x14ac:dyDescent="0.2">
      <c r="A46" s="4">
        <v>2037</v>
      </c>
      <c r="B46" s="4">
        <v>44</v>
      </c>
      <c r="C46" s="8"/>
      <c r="D46" s="8">
        <f t="shared" si="0"/>
        <v>18706.564595238095</v>
      </c>
      <c r="E46" s="4"/>
      <c r="F46" s="4">
        <f t="shared" si="2"/>
        <v>33</v>
      </c>
      <c r="G46" s="4">
        <f t="shared" si="3"/>
        <v>1779.0608401539516</v>
      </c>
      <c r="H46" s="13">
        <f t="shared" si="6"/>
        <v>16595.478880077357</v>
      </c>
      <c r="I46" s="13">
        <f t="shared" si="7"/>
        <v>20817.650310398833</v>
      </c>
    </row>
    <row r="47" spans="1:11" x14ac:dyDescent="0.2">
      <c r="A47" s="4">
        <v>2038</v>
      </c>
      <c r="B47" s="4">
        <v>45</v>
      </c>
      <c r="C47" s="8"/>
      <c r="D47" s="8">
        <f t="shared" si="0"/>
        <v>19124.542705627708</v>
      </c>
      <c r="E47" s="4"/>
      <c r="F47" s="4">
        <f t="shared" si="2"/>
        <v>34</v>
      </c>
      <c r="G47" s="4">
        <f t="shared" si="3"/>
        <v>1810.1644197451894</v>
      </c>
      <c r="H47" s="13">
        <f t="shared" si="6"/>
        <v>16976.548571663403</v>
      </c>
      <c r="I47" s="13">
        <f t="shared" si="7"/>
        <v>21272.536839592012</v>
      </c>
      <c r="K47" t="s">
        <v>21</v>
      </c>
    </row>
    <row r="48" spans="1:11" x14ac:dyDescent="0.2">
      <c r="A48" s="4">
        <v>2039</v>
      </c>
      <c r="B48" s="4">
        <v>46</v>
      </c>
      <c r="C48" s="8"/>
      <c r="D48" s="8">
        <f t="shared" si="0"/>
        <v>19542.520816017317</v>
      </c>
      <c r="E48" s="4"/>
      <c r="F48" s="4">
        <f t="shared" si="2"/>
        <v>35</v>
      </c>
      <c r="G48" s="4">
        <f t="shared" si="3"/>
        <v>1841.6474826384615</v>
      </c>
      <c r="H48" s="13">
        <f t="shared" si="6"/>
        <v>17357.167957245299</v>
      </c>
      <c r="I48" s="13">
        <f t="shared" si="7"/>
        <v>21727.873674789334</v>
      </c>
    </row>
    <row r="49" spans="1:9" x14ac:dyDescent="0.2">
      <c r="A49" s="4">
        <v>2040</v>
      </c>
      <c r="B49" s="4">
        <v>47</v>
      </c>
      <c r="C49" s="8"/>
      <c r="D49" s="8">
        <f t="shared" si="0"/>
        <v>19960.498926406926</v>
      </c>
      <c r="E49" s="4"/>
      <c r="F49" s="4">
        <f t="shared" si="2"/>
        <v>36</v>
      </c>
      <c r="G49" s="4">
        <f t="shared" si="3"/>
        <v>1873.490897859052</v>
      </c>
      <c r="H49" s="13">
        <f t="shared" si="6"/>
        <v>17737.359738198134</v>
      </c>
      <c r="I49" s="13">
        <f t="shared" si="7"/>
        <v>22183.638114615718</v>
      </c>
    </row>
    <row r="50" spans="1:9" x14ac:dyDescent="0.2">
      <c r="A50" s="4">
        <v>2041</v>
      </c>
      <c r="B50" s="4">
        <v>48</v>
      </c>
      <c r="C50" s="8"/>
      <c r="D50" s="8">
        <f t="shared" si="0"/>
        <v>20378.477036796539</v>
      </c>
      <c r="E50" s="4"/>
      <c r="F50" s="4">
        <f t="shared" si="2"/>
        <v>37</v>
      </c>
      <c r="G50" s="4">
        <f t="shared" si="3"/>
        <v>1905.6766012804585</v>
      </c>
      <c r="H50" s="13">
        <f t="shared" si="6"/>
        <v>18117.145349943657</v>
      </c>
      <c r="I50" s="13">
        <f t="shared" si="7"/>
        <v>22639.808723649421</v>
      </c>
    </row>
    <row r="51" spans="1:9" x14ac:dyDescent="0.2">
      <c r="A51" s="4">
        <v>2042</v>
      </c>
      <c r="B51" s="4">
        <v>49</v>
      </c>
      <c r="C51" s="8"/>
      <c r="D51" s="8">
        <f t="shared" si="0"/>
        <v>20796.455147186149</v>
      </c>
      <c r="E51" s="4"/>
      <c r="F51" s="4">
        <f t="shared" si="2"/>
        <v>38</v>
      </c>
      <c r="G51" s="4">
        <f t="shared" si="3"/>
        <v>1938.1875407787434</v>
      </c>
      <c r="H51" s="13">
        <f t="shared" si="6"/>
        <v>18496.545027031716</v>
      </c>
      <c r="I51" s="13">
        <f t="shared" si="7"/>
        <v>23096.365267340581</v>
      </c>
    </row>
    <row r="52" spans="1:9" x14ac:dyDescent="0.2">
      <c r="A52" s="4">
        <v>2043</v>
      </c>
      <c r="B52" s="4">
        <v>50</v>
      </c>
      <c r="C52" s="8"/>
      <c r="D52" s="8">
        <f t="shared" si="0"/>
        <v>21214.433257575758</v>
      </c>
      <c r="E52" s="4"/>
      <c r="F52" s="4">
        <f t="shared" si="2"/>
        <v>39</v>
      </c>
      <c r="G52" s="4">
        <f t="shared" si="3"/>
        <v>1971.0076225238342</v>
      </c>
      <c r="H52" s="13">
        <f t="shared" si="6"/>
        <v>18875.577866872583</v>
      </c>
      <c r="I52" s="13">
        <f t="shared" si="7"/>
        <v>23553.288648278933</v>
      </c>
    </row>
    <row r="53" spans="1:9" x14ac:dyDescent="0.2">
      <c r="A53" s="4">
        <v>2044</v>
      </c>
      <c r="B53" s="4">
        <v>51</v>
      </c>
      <c r="C53" s="8"/>
      <c r="D53" s="8">
        <f t="shared" si="0"/>
        <v>21632.411367965367</v>
      </c>
      <c r="E53" s="4"/>
      <c r="F53" s="4">
        <f t="shared" si="2"/>
        <v>40</v>
      </c>
      <c r="G53" s="4">
        <f t="shared" si="3"/>
        <v>2004.1216587620495</v>
      </c>
      <c r="H53" s="13">
        <f t="shared" si="6"/>
        <v>19254.261891699742</v>
      </c>
      <c r="I53" s="13">
        <f t="shared" si="7"/>
        <v>24010.560844230993</v>
      </c>
    </row>
    <row r="54" spans="1:9" x14ac:dyDescent="0.2">
      <c r="A54" s="4">
        <v>2045</v>
      </c>
      <c r="B54" s="4">
        <v>52</v>
      </c>
      <c r="C54" s="8"/>
      <c r="D54" s="8">
        <f t="shared" si="0"/>
        <v>22050.38947835498</v>
      </c>
      <c r="E54" s="4"/>
      <c r="F54" s="4">
        <f t="shared" si="2"/>
        <v>41</v>
      </c>
      <c r="G54" s="4">
        <f t="shared" si="3"/>
        <v>2037.5153173525425</v>
      </c>
      <c r="H54" s="13">
        <f t="shared" si="6"/>
        <v>19632.614108451427</v>
      </c>
      <c r="I54" s="13">
        <f t="shared" si="7"/>
        <v>24468.164848258533</v>
      </c>
    </row>
    <row r="55" spans="1:9" x14ac:dyDescent="0.2">
      <c r="A55" s="4">
        <v>2046</v>
      </c>
      <c r="B55" s="4">
        <v>53</v>
      </c>
      <c r="C55" s="8"/>
      <c r="D55" s="8">
        <f t="shared" si="0"/>
        <v>22468.36758874459</v>
      </c>
      <c r="E55" s="4"/>
      <c r="F55" s="4">
        <f t="shared" si="2"/>
        <v>42</v>
      </c>
      <c r="G55" s="4">
        <f t="shared" si="3"/>
        <v>2071.1750732442451</v>
      </c>
      <c r="H55" s="13">
        <f t="shared" si="6"/>
        <v>20010.650566349475</v>
      </c>
      <c r="I55" s="13">
        <f t="shared" si="7"/>
        <v>24926.084611139704</v>
      </c>
    </row>
    <row r="56" spans="1:9" x14ac:dyDescent="0.2">
      <c r="A56" s="4">
        <v>2047</v>
      </c>
      <c r="B56" s="4">
        <v>54</v>
      </c>
      <c r="C56" s="8"/>
      <c r="D56" s="8">
        <f t="shared" si="0"/>
        <v>22886.345699134199</v>
      </c>
      <c r="E56" s="4"/>
      <c r="F56" s="4">
        <f t="shared" si="2"/>
        <v>43</v>
      </c>
      <c r="G56" s="4">
        <f t="shared" si="3"/>
        <v>2105.0881620172977</v>
      </c>
      <c r="H56" s="13">
        <f t="shared" si="6"/>
        <v>20388.386412028467</v>
      </c>
      <c r="I56" s="13">
        <f t="shared" si="7"/>
        <v>25384.304986239931</v>
      </c>
    </row>
    <row r="57" spans="1:9" x14ac:dyDescent="0.2">
      <c r="A57" s="4">
        <v>2048</v>
      </c>
      <c r="B57" s="4">
        <v>55</v>
      </c>
      <c r="C57" s="8"/>
      <c r="D57" s="8">
        <f t="shared" si="0"/>
        <v>23304.323809523808</v>
      </c>
      <c r="E57" s="4"/>
      <c r="F57" s="4">
        <f t="shared" si="2"/>
        <v>44</v>
      </c>
      <c r="G57" s="4">
        <f t="shared" si="3"/>
        <v>2139.2425355619257</v>
      </c>
      <c r="H57" s="13">
        <f t="shared" si="6"/>
        <v>20765.83594212844</v>
      </c>
      <c r="I57" s="13">
        <f t="shared" si="7"/>
        <v>25842.811676919177</v>
      </c>
    </row>
    <row r="58" spans="1:9" x14ac:dyDescent="0.2">
      <c r="A58" s="4">
        <v>2049</v>
      </c>
      <c r="B58" s="4">
        <v>56</v>
      </c>
      <c r="C58" s="8"/>
      <c r="D58" s="8">
        <f t="shared" si="0"/>
        <v>23722.301919913421</v>
      </c>
      <c r="E58" s="4"/>
      <c r="F58" s="4">
        <f t="shared" si="2"/>
        <v>45</v>
      </c>
      <c r="G58" s="4">
        <f t="shared" si="3"/>
        <v>2173.6268199266538</v>
      </c>
      <c r="H58" s="13">
        <f t="shared" si="6"/>
        <v>21143.01265331345</v>
      </c>
      <c r="I58" s="13">
        <f t="shared" si="7"/>
        <v>26301.591186513393</v>
      </c>
    </row>
    <row r="59" spans="1:9" x14ac:dyDescent="0.2">
      <c r="A59" s="4">
        <v>2050</v>
      </c>
      <c r="B59" s="4">
        <v>57</v>
      </c>
      <c r="C59" s="8"/>
      <c r="D59" s="8">
        <f t="shared" si="0"/>
        <v>24140.280030303031</v>
      </c>
      <c r="E59" s="4"/>
      <c r="F59" s="4">
        <f t="shared" si="2"/>
        <v>46</v>
      </c>
      <c r="G59" s="4">
        <f t="shared" si="3"/>
        <v>2208.23027533509</v>
      </c>
      <c r="H59" s="13">
        <f t="shared" si="6"/>
        <v>21519.929289716802</v>
      </c>
      <c r="I59" s="13">
        <f t="shared" si="7"/>
        <v>26760.63077088926</v>
      </c>
    </row>
    <row r="60" spans="1:9" x14ac:dyDescent="0.2">
      <c r="A60" s="4">
        <v>2051</v>
      </c>
      <c r="B60" s="4">
        <v>58</v>
      </c>
      <c r="C60" s="8"/>
      <c r="D60" s="8">
        <f t="shared" si="0"/>
        <v>24558.25814069264</v>
      </c>
      <c r="E60" s="4"/>
      <c r="F60" s="4">
        <f t="shared" si="2"/>
        <v>47</v>
      </c>
      <c r="G60" s="4">
        <f t="shared" si="3"/>
        <v>2243.0427583449023</v>
      </c>
      <c r="H60" s="13">
        <f t="shared" si="6"/>
        <v>21896.597887844349</v>
      </c>
      <c r="I60" s="13">
        <f t="shared" si="7"/>
        <v>27219.918393540931</v>
      </c>
    </row>
    <row r="61" spans="1:9" x14ac:dyDescent="0.2">
      <c r="A61" s="4">
        <v>2052</v>
      </c>
      <c r="B61" s="4">
        <v>59</v>
      </c>
      <c r="C61" s="8"/>
      <c r="D61" s="8">
        <f t="shared" si="0"/>
        <v>24976.236251082253</v>
      </c>
      <c r="E61" s="4"/>
      <c r="F61" s="4">
        <f t="shared" si="2"/>
        <v>48</v>
      </c>
      <c r="G61" s="4">
        <f t="shared" si="3"/>
        <v>2278.0546861029297</v>
      </c>
      <c r="H61" s="13">
        <f t="shared" si="6"/>
        <v>22273.029818990417</v>
      </c>
      <c r="I61" s="13">
        <f t="shared" si="7"/>
        <v>27679.442683174089</v>
      </c>
    </row>
    <row r="62" spans="1:9" x14ac:dyDescent="0.2">
      <c r="A62" s="4">
        <v>2053</v>
      </c>
      <c r="B62" s="4">
        <v>60</v>
      </c>
      <c r="C62" s="8"/>
      <c r="D62" s="8">
        <f t="shared" si="0"/>
        <v>25394.214361471863</v>
      </c>
      <c r="E62" s="4"/>
      <c r="F62" s="4">
        <f t="shared" si="2"/>
        <v>49</v>
      </c>
      <c r="G62" s="4">
        <f t="shared" si="3"/>
        <v>2313.2570026355734</v>
      </c>
      <c r="H62" s="13">
        <f t="shared" si="6"/>
        <v>22649.235829238583</v>
      </c>
      <c r="I62" s="13">
        <f t="shared" si="7"/>
        <v>28139.192893705142</v>
      </c>
    </row>
    <row r="63" spans="1:9" x14ac:dyDescent="0.2">
      <c r="A63" s="4">
        <v>2054</v>
      </c>
      <c r="B63" s="4">
        <v>61</v>
      </c>
      <c r="C63" s="8"/>
      <c r="D63" s="8">
        <f t="shared" si="0"/>
        <v>25812.192471861472</v>
      </c>
      <c r="E63" s="4"/>
      <c r="F63" s="4">
        <f t="shared" si="2"/>
        <v>50</v>
      </c>
      <c r="G63" s="4">
        <f t="shared" si="3"/>
        <v>2348.6411471028327</v>
      </c>
      <c r="H63" s="13">
        <f t="shared" si="6"/>
        <v>23025.226077132407</v>
      </c>
      <c r="I63" s="13">
        <f t="shared" si="7"/>
        <v>28599.158866590536</v>
      </c>
    </row>
    <row r="64" spans="1:9" x14ac:dyDescent="0.2">
      <c r="A64" s="4">
        <v>2055</v>
      </c>
      <c r="B64" s="4">
        <v>62</v>
      </c>
      <c r="C64" s="8"/>
      <c r="D64" s="8">
        <f t="shared" si="0"/>
        <v>26230.170582251081</v>
      </c>
      <c r="E64" s="4"/>
      <c r="F64" s="4">
        <f t="shared" si="2"/>
        <v>51</v>
      </c>
      <c r="G64" s="4">
        <f t="shared" si="3"/>
        <v>2384.1990239368624</v>
      </c>
      <c r="H64" s="13">
        <f t="shared" si="6"/>
        <v>23401.010169109883</v>
      </c>
      <c r="I64" s="13">
        <f t="shared" si="7"/>
        <v>29059.33099539228</v>
      </c>
    </row>
    <row r="65" spans="1:9" x14ac:dyDescent="0.2">
      <c r="A65" s="4">
        <v>2056</v>
      </c>
      <c r="B65" s="4">
        <v>63</v>
      </c>
      <c r="C65" s="8"/>
      <c r="D65" s="8">
        <f t="shared" si="0"/>
        <v>26648.148692640694</v>
      </c>
      <c r="E65" s="4"/>
      <c r="F65" s="4">
        <f t="shared" si="2"/>
        <v>52</v>
      </c>
      <c r="G65" s="4">
        <f t="shared" si="3"/>
        <v>2419.9229747811096</v>
      </c>
      <c r="H65" s="13">
        <f t="shared" si="6"/>
        <v>23776.597192801266</v>
      </c>
      <c r="I65" s="13">
        <f t="shared" si="7"/>
        <v>29519.700192480122</v>
      </c>
    </row>
    <row r="66" spans="1:9" x14ac:dyDescent="0.2">
      <c r="A66" s="4">
        <v>2057</v>
      </c>
      <c r="B66" s="4">
        <v>64</v>
      </c>
      <c r="C66" s="8"/>
      <c r="D66" s="8">
        <f t="shared" si="0"/>
        <v>27066.126803030304</v>
      </c>
      <c r="E66" s="4"/>
      <c r="F66" s="4">
        <f t="shared" si="2"/>
        <v>53</v>
      </c>
      <c r="G66" s="4">
        <f t="shared" si="3"/>
        <v>2455.8057521433602</v>
      </c>
      <c r="H66" s="13">
        <f t="shared" si="6"/>
        <v>24151.995748293142</v>
      </c>
      <c r="I66" s="13">
        <f t="shared" si="7"/>
        <v>29980.257857767465</v>
      </c>
    </row>
    <row r="67" spans="1:9" x14ac:dyDescent="0.2">
      <c r="A67" s="4">
        <v>2058</v>
      </c>
      <c r="B67" s="4">
        <v>65</v>
      </c>
      <c r="C67" s="8"/>
      <c r="D67" s="8">
        <f t="shared" si="0"/>
        <v>27484.104913419913</v>
      </c>
      <c r="E67" s="4"/>
      <c r="F67" s="4">
        <f t="shared" si="2"/>
        <v>54</v>
      </c>
      <c r="G67" s="4">
        <f t="shared" si="3"/>
        <v>2491.8404946750429</v>
      </c>
      <c r="H67" s="13">
        <f t="shared" si="6"/>
        <v>24527.213977462754</v>
      </c>
      <c r="I67" s="13">
        <f t="shared" si="7"/>
        <v>30440.995849377072</v>
      </c>
    </row>
    <row r="68" spans="1:9" x14ac:dyDescent="0.2">
      <c r="A68" s="4">
        <v>2059</v>
      </c>
      <c r="B68" s="4">
        <v>66</v>
      </c>
      <c r="C68" s="8"/>
      <c r="D68" s="8">
        <f t="shared" ref="D68:D127" si="8">$L$3+$K$3*B68</f>
        <v>27902.083023809526</v>
      </c>
      <c r="E68" s="4"/>
      <c r="F68" s="4">
        <f t="shared" ref="F68:F127" si="9">B68-AVERAGE($B$3:$B$23)</f>
        <v>55</v>
      </c>
      <c r="G68" s="4">
        <f t="shared" ref="G68:G127" si="10">$L$5*SQRT(1+1/$L$6+F68^2/SUMSQ($F$3:$F$23))</f>
        <v>2528.0207039894476</v>
      </c>
      <c r="H68" s="13">
        <f t="shared" si="6"/>
        <v>24902.259591486163</v>
      </c>
      <c r="I68" s="13">
        <f t="shared" si="7"/>
        <v>30901.906456132889</v>
      </c>
    </row>
    <row r="69" spans="1:9" x14ac:dyDescent="0.2">
      <c r="A69" s="4">
        <v>2060</v>
      </c>
      <c r="B69" s="4">
        <v>67</v>
      </c>
      <c r="C69" s="8"/>
      <c r="D69" s="8">
        <f t="shared" si="8"/>
        <v>28320.061134199135</v>
      </c>
      <c r="E69" s="4"/>
      <c r="F69" s="4">
        <f t="shared" si="9"/>
        <v>56</v>
      </c>
      <c r="G69" s="4">
        <f t="shared" si="10"/>
        <v>2564.3402229328362</v>
      </c>
      <c r="H69" s="13">
        <f t="shared" si="6"/>
        <v>25277.139896622379</v>
      </c>
      <c r="I69" s="13">
        <f t="shared" si="7"/>
        <v>31362.982371775892</v>
      </c>
    </row>
    <row r="70" spans="1:9" x14ac:dyDescent="0.2">
      <c r="A70" s="4">
        <v>2061</v>
      </c>
      <c r="B70" s="4">
        <v>68</v>
      </c>
      <c r="C70" s="8"/>
      <c r="D70" s="8">
        <f t="shared" si="8"/>
        <v>28738.039244588745</v>
      </c>
      <c r="E70" s="4"/>
      <c r="F70" s="4">
        <f t="shared" si="9"/>
        <v>57</v>
      </c>
      <c r="G70" s="4">
        <f t="shared" si="10"/>
        <v>2600.793215224568</v>
      </c>
      <c r="H70" s="13">
        <f t="shared" si="6"/>
        <v>25651.861818372996</v>
      </c>
      <c r="I70" s="13">
        <f t="shared" si="7"/>
        <v>31824.216670804493</v>
      </c>
    </row>
    <row r="71" spans="1:9" x14ac:dyDescent="0.2">
      <c r="A71" s="4">
        <v>2062</v>
      </c>
      <c r="B71" s="4">
        <v>69</v>
      </c>
      <c r="C71" s="8"/>
      <c r="D71" s="8">
        <f t="shared" si="8"/>
        <v>29156.017354978354</v>
      </c>
      <c r="E71" s="4"/>
      <c r="F71" s="4">
        <f t="shared" si="9"/>
        <v>58</v>
      </c>
      <c r="G71" s="4">
        <f t="shared" si="10"/>
        <v>2637.3741463850083</v>
      </c>
      <c r="H71" s="13">
        <f t="shared" si="6"/>
        <v>26026.431924113702</v>
      </c>
      <c r="I71" s="13">
        <f t="shared" si="7"/>
        <v>32285.602785843006</v>
      </c>
    </row>
    <row r="72" spans="1:9" x14ac:dyDescent="0.2">
      <c r="A72" s="4">
        <v>2063</v>
      </c>
      <c r="B72" s="4">
        <v>70</v>
      </c>
      <c r="C72" s="8"/>
      <c r="D72" s="8">
        <f t="shared" si="8"/>
        <v>29573.995465367967</v>
      </c>
      <c r="E72" s="4"/>
      <c r="F72" s="4">
        <f t="shared" si="9"/>
        <v>59</v>
      </c>
      <c r="G72" s="4">
        <f t="shared" si="10"/>
        <v>2674.0777658731145</v>
      </c>
      <c r="H72" s="13">
        <f t="shared" si="6"/>
        <v>26400.85644429033</v>
      </c>
      <c r="I72" s="13">
        <f t="shared" si="7"/>
        <v>32747.134486445604</v>
      </c>
    </row>
    <row r="73" spans="1:9" x14ac:dyDescent="0.2">
      <c r="A73" s="4">
        <v>2064</v>
      </c>
      <c r="B73" s="4">
        <v>71</v>
      </c>
      <c r="C73" s="8"/>
      <c r="D73" s="8">
        <f t="shared" si="8"/>
        <v>29991.973575757576</v>
      </c>
      <c r="E73" s="4"/>
      <c r="F73" s="4">
        <f t="shared" si="9"/>
        <v>60</v>
      </c>
      <c r="G73" s="4">
        <f t="shared" si="10"/>
        <v>2710.8990903589229</v>
      </c>
      <c r="H73" s="13">
        <f t="shared" si="6"/>
        <v>26775.141292268203</v>
      </c>
      <c r="I73" s="13">
        <f t="shared" si="7"/>
        <v>33208.805859246946</v>
      </c>
    </row>
    <row r="74" spans="1:9" x14ac:dyDescent="0.2">
      <c r="A74" s="4">
        <v>2065</v>
      </c>
      <c r="B74" s="4">
        <v>72</v>
      </c>
      <c r="C74" s="8"/>
      <c r="D74" s="8">
        <f t="shared" si="8"/>
        <v>30409.951686147186</v>
      </c>
      <c r="E74" s="4"/>
      <c r="F74" s="4">
        <f t="shared" si="9"/>
        <v>61</v>
      </c>
      <c r="G74" s="4">
        <f t="shared" si="10"/>
        <v>2747.8333880597115</v>
      </c>
      <c r="H74" s="13">
        <f t="shared" si="6"/>
        <v>27149.292082919339</v>
      </c>
      <c r="I74" s="13">
        <f t="shared" si="7"/>
        <v>33670.611289375032</v>
      </c>
    </row>
    <row r="75" spans="1:9" x14ac:dyDescent="0.2">
      <c r="A75" s="4">
        <v>2066</v>
      </c>
      <c r="B75" s="4">
        <v>73</v>
      </c>
      <c r="C75" s="8"/>
      <c r="D75" s="8">
        <f t="shared" si="8"/>
        <v>30827.929796536799</v>
      </c>
      <c r="E75" s="4"/>
      <c r="F75" s="4">
        <f t="shared" si="9"/>
        <v>62</v>
      </c>
      <c r="G75" s="4">
        <f t="shared" si="10"/>
        <v>2784.8761640722155</v>
      </c>
      <c r="H75" s="13">
        <f t="shared" si="6"/>
        <v>27523.31415002764</v>
      </c>
      <c r="I75" s="13">
        <f t="shared" si="7"/>
        <v>34132.545443045958</v>
      </c>
    </row>
    <row r="76" spans="1:9" x14ac:dyDescent="0.2">
      <c r="A76" s="4">
        <v>2067</v>
      </c>
      <c r="B76" s="4">
        <v>74</v>
      </c>
      <c r="C76" s="8"/>
      <c r="D76" s="8">
        <f t="shared" si="8"/>
        <v>31245.907906926408</v>
      </c>
      <c r="E76" s="4"/>
      <c r="F76" s="4">
        <f t="shared" si="9"/>
        <v>63</v>
      </c>
      <c r="G76" s="4">
        <f t="shared" si="10"/>
        <v>2822.0231466369005</v>
      </c>
      <c r="H76" s="13">
        <f t="shared" si="6"/>
        <v>27897.212562588113</v>
      </c>
      <c r="I76" s="13">
        <f t="shared" si="7"/>
        <v>34594.6032512647</v>
      </c>
    </row>
    <row r="77" spans="1:9" x14ac:dyDescent="0.2">
      <c r="A77" s="4">
        <v>2068</v>
      </c>
      <c r="B77" s="4">
        <v>75</v>
      </c>
      <c r="C77" s="8"/>
      <c r="D77" s="8">
        <f t="shared" si="8"/>
        <v>31663.886017316017</v>
      </c>
      <c r="E77" s="4"/>
      <c r="F77" s="4">
        <f t="shared" si="9"/>
        <v>64</v>
      </c>
      <c r="G77" s="4">
        <f t="shared" si="10"/>
        <v>2859.2702742738888</v>
      </c>
      <c r="H77" s="13">
        <f t="shared" si="6"/>
        <v>28270.992140071783</v>
      </c>
      <c r="I77" s="13">
        <f t="shared" si="7"/>
        <v>35056.779894560255</v>
      </c>
    </row>
    <row r="78" spans="1:9" x14ac:dyDescent="0.2">
      <c r="A78" s="4">
        <v>2069</v>
      </c>
      <c r="B78" s="4">
        <v>76</v>
      </c>
      <c r="C78" s="8"/>
      <c r="D78" s="8">
        <f t="shared" si="8"/>
        <v>32081.864127705627</v>
      </c>
      <c r="E78" s="4"/>
      <c r="F78" s="4">
        <f t="shared" si="9"/>
        <v>65</v>
      </c>
      <c r="G78" s="4">
        <f t="shared" si="10"/>
        <v>2896.6136837336649</v>
      </c>
      <c r="H78" s="13">
        <f t="shared" si="6"/>
        <v>28644.657466723704</v>
      </c>
      <c r="I78" s="13">
        <f t="shared" si="7"/>
        <v>35519.070788687546</v>
      </c>
    </row>
    <row r="79" spans="1:9" x14ac:dyDescent="0.2">
      <c r="A79" s="4">
        <v>2070</v>
      </c>
      <c r="B79" s="4">
        <v>77</v>
      </c>
      <c r="C79" s="8"/>
      <c r="D79" s="8">
        <f t="shared" si="8"/>
        <v>32499.84223809524</v>
      </c>
      <c r="E79" s="4"/>
      <c r="F79" s="4">
        <f t="shared" si="9"/>
        <v>66</v>
      </c>
      <c r="G79" s="4">
        <f t="shared" si="10"/>
        <v>2934.0496987090964</v>
      </c>
      <c r="H79" s="13">
        <f t="shared" si="6"/>
        <v>29018.212904957632</v>
      </c>
      <c r="I79" s="13">
        <f t="shared" si="7"/>
        <v>35981.471571232847</v>
      </c>
    </row>
    <row r="80" spans="1:9" x14ac:dyDescent="0.2">
      <c r="A80" s="4">
        <v>2071</v>
      </c>
      <c r="B80" s="4">
        <v>78</v>
      </c>
      <c r="C80" s="8"/>
      <c r="D80" s="8">
        <f t="shared" si="8"/>
        <v>32917.820348484849</v>
      </c>
      <c r="E80" s="4"/>
      <c r="F80" s="4">
        <f t="shared" si="9"/>
        <v>67</v>
      </c>
      <c r="G80" s="4">
        <f t="shared" si="10"/>
        <v>2971.5748192585947</v>
      </c>
      <c r="H80" s="13">
        <f t="shared" si="6"/>
        <v>29391.662607906786</v>
      </c>
      <c r="I80" s="13">
        <f t="shared" si="7"/>
        <v>36443.978089062912</v>
      </c>
    </row>
    <row r="81" spans="1:9" x14ac:dyDescent="0.2">
      <c r="A81" s="4">
        <v>2072</v>
      </c>
      <c r="B81" s="4">
        <v>79</v>
      </c>
      <c r="C81" s="8"/>
      <c r="D81" s="8">
        <f t="shared" si="8"/>
        <v>33335.798458874458</v>
      </c>
      <c r="E81" s="4"/>
      <c r="F81" s="4">
        <f t="shared" si="9"/>
        <v>68</v>
      </c>
      <c r="G81" s="4">
        <f t="shared" si="10"/>
        <v>3009.1857118934277</v>
      </c>
      <c r="H81" s="13">
        <f t="shared" si="6"/>
        <v>29765.010531186566</v>
      </c>
      <c r="I81" s="13">
        <f t="shared" si="7"/>
        <v>36906.586386562347</v>
      </c>
    </row>
    <row r="82" spans="1:9" x14ac:dyDescent="0.2">
      <c r="A82" s="4">
        <v>2073</v>
      </c>
      <c r="B82" s="4">
        <v>80</v>
      </c>
      <c r="C82" s="8"/>
      <c r="D82" s="8">
        <f t="shared" si="8"/>
        <v>33753.776569264068</v>
      </c>
      <c r="E82" s="4"/>
      <c r="F82" s="4">
        <f t="shared" si="9"/>
        <v>69</v>
      </c>
      <c r="G82" s="4">
        <f t="shared" si="10"/>
        <v>3046.8792002851619</v>
      </c>
      <c r="H82" s="13">
        <f t="shared" si="6"/>
        <v>30138.26044392135</v>
      </c>
      <c r="I82" s="13">
        <f t="shared" si="7"/>
        <v>37369.292694606782</v>
      </c>
    </row>
    <row r="83" spans="1:9" x14ac:dyDescent="0.2">
      <c r="A83" s="4">
        <v>2074</v>
      </c>
      <c r="B83" s="4">
        <v>81</v>
      </c>
      <c r="C83" s="8"/>
      <c r="D83" s="8">
        <f t="shared" si="8"/>
        <v>34171.754679653677</v>
      </c>
      <c r="E83" s="4"/>
      <c r="F83" s="4">
        <f t="shared" si="9"/>
        <v>70</v>
      </c>
      <c r="G83" s="4">
        <f t="shared" si="10"/>
        <v>3084.6522565521273</v>
      </c>
      <c r="H83" s="13">
        <f t="shared" si="6"/>
        <v>30511.415939084236</v>
      </c>
      <c r="I83" s="13">
        <f t="shared" si="7"/>
        <v>37832.093420223115</v>
      </c>
    </row>
    <row r="84" spans="1:9" x14ac:dyDescent="0.2">
      <c r="A84" s="4">
        <v>2075</v>
      </c>
      <c r="B84" s="4">
        <v>82</v>
      </c>
      <c r="C84" s="8"/>
      <c r="D84" s="8">
        <f t="shared" si="8"/>
        <v>34589.732790043294</v>
      </c>
      <c r="E84" s="4"/>
      <c r="F84" s="4">
        <f t="shared" si="9"/>
        <v>71</v>
      </c>
      <c r="G84" s="4">
        <f t="shared" si="10"/>
        <v>3122.5019930864582</v>
      </c>
      <c r="H84" s="13">
        <f t="shared" si="6"/>
        <v>30884.480443195323</v>
      </c>
      <c r="I84" s="13">
        <f t="shared" si="7"/>
        <v>38294.985136891264</v>
      </c>
    </row>
    <row r="85" spans="1:9" x14ac:dyDescent="0.2">
      <c r="A85" s="4">
        <v>2076</v>
      </c>
      <c r="B85" s="4">
        <v>83</v>
      </c>
      <c r="C85" s="8"/>
      <c r="D85" s="8">
        <f t="shared" si="8"/>
        <v>35007.710900432903</v>
      </c>
      <c r="E85" s="4"/>
      <c r="F85" s="4">
        <f t="shared" si="9"/>
        <v>72</v>
      </c>
      <c r="G85" s="4">
        <f t="shared" si="10"/>
        <v>3160.4256548858521</v>
      </c>
      <c r="H85" s="13">
        <f t="shared" si="6"/>
        <v>31257.457225421047</v>
      </c>
      <c r="I85" s="13">
        <f t="shared" si="7"/>
        <v>38757.964575444756</v>
      </c>
    </row>
    <row r="86" spans="1:9" x14ac:dyDescent="0.2">
      <c r="A86" s="4">
        <v>2077</v>
      </c>
      <c r="B86" s="4">
        <v>84</v>
      </c>
      <c r="C86" s="8"/>
      <c r="D86" s="8">
        <f t="shared" si="8"/>
        <v>35425.689010822513</v>
      </c>
      <c r="E86" s="4"/>
      <c r="F86" s="4">
        <f t="shared" si="9"/>
        <v>73</v>
      </c>
      <c r="G86" s="4">
        <f t="shared" si="10"/>
        <v>3198.4206123565768</v>
      </c>
      <c r="H86" s="13">
        <f t="shared" si="6"/>
        <v>31630.349406114376</v>
      </c>
      <c r="I86" s="13">
        <f t="shared" si="7"/>
        <v>39221.028615530653</v>
      </c>
    </row>
    <row r="87" spans="1:9" x14ac:dyDescent="0.2">
      <c r="A87" s="4">
        <v>2078</v>
      </c>
      <c r="B87" s="4">
        <v>85</v>
      </c>
      <c r="C87" s="8"/>
      <c r="D87" s="8">
        <f t="shared" si="8"/>
        <v>35843.667121212122</v>
      </c>
      <c r="E87" s="4"/>
      <c r="F87" s="4">
        <f t="shared" si="9"/>
        <v>74</v>
      </c>
      <c r="G87" s="4">
        <f t="shared" si="10"/>
        <v>3236.4843545565245</v>
      </c>
      <c r="H87" s="13">
        <f t="shared" si="6"/>
        <v>32003.159964832779</v>
      </c>
      <c r="I87" s="13">
        <f t="shared" si="7"/>
        <v>39684.174277591461</v>
      </c>
    </row>
    <row r="88" spans="1:9" x14ac:dyDescent="0.2">
      <c r="A88" s="4">
        <v>2079</v>
      </c>
      <c r="B88" s="4">
        <v>86</v>
      </c>
      <c r="C88" s="8"/>
      <c r="D88" s="8">
        <f t="shared" si="8"/>
        <v>36261.645231601731</v>
      </c>
      <c r="E88" s="4"/>
      <c r="F88" s="4">
        <f t="shared" si="9"/>
        <v>75</v>
      </c>
      <c r="G88" s="4">
        <f t="shared" si="10"/>
        <v>3274.6144828492243</v>
      </c>
      <c r="H88" s="13">
        <f t="shared" si="6"/>
        <v>32375.891747868573</v>
      </c>
      <c r="I88" s="13">
        <f t="shared" si="7"/>
        <v>40147.398715334893</v>
      </c>
    </row>
    <row r="89" spans="1:9" x14ac:dyDescent="0.2">
      <c r="A89" s="4">
        <v>2080</v>
      </c>
      <c r="B89" s="4">
        <v>87</v>
      </c>
      <c r="C89" s="8"/>
      <c r="D89" s="8">
        <f t="shared" si="8"/>
        <v>36679.623341991341</v>
      </c>
      <c r="E89" s="4"/>
      <c r="F89" s="4">
        <f t="shared" si="9"/>
        <v>76</v>
      </c>
      <c r="G89" s="4">
        <f t="shared" si="10"/>
        <v>3312.8087049417168</v>
      </c>
      <c r="H89" s="13">
        <f t="shared" si="6"/>
        <v>32748.547475323732</v>
      </c>
      <c r="I89" s="13">
        <f t="shared" si="7"/>
        <v>40610.699208658945</v>
      </c>
    </row>
    <row r="90" spans="1:9" x14ac:dyDescent="0.2">
      <c r="A90" s="4">
        <v>2081</v>
      </c>
      <c r="B90" s="4">
        <v>88</v>
      </c>
      <c r="C90" s="8"/>
      <c r="D90" s="8">
        <f t="shared" si="8"/>
        <v>37097.60145238095</v>
      </c>
      <c r="E90" s="4"/>
      <c r="F90" s="4">
        <f t="shared" si="9"/>
        <v>77</v>
      </c>
      <c r="G90" s="4">
        <f t="shared" si="10"/>
        <v>3351.0648292810342</v>
      </c>
      <c r="H90" s="13">
        <f t="shared" si="6"/>
        <v>33121.129747759223</v>
      </c>
      <c r="I90" s="13">
        <f t="shared" si="7"/>
        <v>41074.073157002676</v>
      </c>
    </row>
    <row r="91" spans="1:9" x14ac:dyDescent="0.2">
      <c r="A91" s="4">
        <v>2082</v>
      </c>
      <c r="B91" s="4">
        <v>89</v>
      </c>
      <c r="C91" s="8"/>
      <c r="D91" s="8">
        <f t="shared" si="8"/>
        <v>37515.579562770567</v>
      </c>
      <c r="E91" s="4"/>
      <c r="F91" s="4">
        <f t="shared" si="9"/>
        <v>78</v>
      </c>
      <c r="G91" s="4">
        <f t="shared" si="10"/>
        <v>3389.3807597857794</v>
      </c>
      <c r="H91" s="13">
        <f t="shared" si="6"/>
        <v>33493.641052446648</v>
      </c>
      <c r="I91" s="13">
        <f t="shared" si="7"/>
        <v>41537.518073094485</v>
      </c>
    </row>
    <row r="92" spans="1:9" x14ac:dyDescent="0.2">
      <c r="A92" s="4">
        <v>2083</v>
      </c>
      <c r="B92" s="4">
        <v>90</v>
      </c>
      <c r="C92" s="8"/>
      <c r="D92" s="8">
        <f t="shared" si="8"/>
        <v>37933.557673160176</v>
      </c>
      <c r="E92" s="4"/>
      <c r="F92" s="4">
        <f t="shared" si="9"/>
        <v>79</v>
      </c>
      <c r="G92" s="4">
        <f t="shared" si="10"/>
        <v>3427.7544908908976</v>
      </c>
      <c r="H92" s="13">
        <f t="shared" ref="H92:H127" si="11">D92-$L$10*G92</f>
        <v>33866.083769248246</v>
      </c>
      <c r="I92" s="13">
        <f t="shared" ref="I92:I127" si="12">D92+$L$10*G92</f>
        <v>42001.031577072106</v>
      </c>
    </row>
    <row r="93" spans="1:9" x14ac:dyDescent="0.2">
      <c r="A93" s="4">
        <v>2084</v>
      </c>
      <c r="B93" s="4">
        <v>91</v>
      </c>
      <c r="C93" s="8"/>
      <c r="D93" s="8">
        <f t="shared" si="8"/>
        <v>38351.535783549785</v>
      </c>
      <c r="E93" s="4"/>
      <c r="F93" s="4">
        <f t="shared" si="9"/>
        <v>80</v>
      </c>
      <c r="G93" s="4">
        <f t="shared" si="10"/>
        <v>3466.1841028852455</v>
      </c>
      <c r="H93" s="13">
        <f t="shared" si="11"/>
        <v>34238.4601761495</v>
      </c>
      <c r="I93" s="13">
        <f t="shared" si="12"/>
        <v>42464.611390950071</v>
      </c>
    </row>
    <row r="94" spans="1:9" x14ac:dyDescent="0.2">
      <c r="A94" s="4">
        <v>2085</v>
      </c>
      <c r="B94" s="4">
        <v>92</v>
      </c>
      <c r="C94" s="8"/>
      <c r="D94" s="8">
        <f t="shared" si="8"/>
        <v>38769.513893939395</v>
      </c>
      <c r="E94" s="4"/>
      <c r="F94" s="4">
        <f t="shared" si="9"/>
        <v>81</v>
      </c>
      <c r="G94" s="4">
        <f t="shared" si="10"/>
        <v>3504.6677575229678</v>
      </c>
      <c r="H94" s="13">
        <f t="shared" si="11"/>
        <v>34610.772454466809</v>
      </c>
      <c r="I94" s="13">
        <f t="shared" si="12"/>
        <v>42928.25533341198</v>
      </c>
    </row>
    <row r="95" spans="1:9" x14ac:dyDescent="0.2">
      <c r="A95" s="4">
        <v>2086</v>
      </c>
      <c r="B95" s="4">
        <v>93</v>
      </c>
      <c r="C95" s="8"/>
      <c r="D95" s="8">
        <f t="shared" si="8"/>
        <v>39187.492004329004</v>
      </c>
      <c r="E95" s="4"/>
      <c r="F95" s="4">
        <f t="shared" si="9"/>
        <v>82</v>
      </c>
      <c r="G95" s="4">
        <f t="shared" si="10"/>
        <v>3543.203693890986</v>
      </c>
      <c r="H95" s="13">
        <f t="shared" si="11"/>
        <v>34983.02269375122</v>
      </c>
      <c r="I95" s="13">
        <f t="shared" si="12"/>
        <v>43391.961314906788</v>
      </c>
    </row>
    <row r="96" spans="1:9" x14ac:dyDescent="0.2">
      <c r="A96" s="4">
        <v>2087</v>
      </c>
      <c r="B96" s="4">
        <v>94</v>
      </c>
      <c r="C96" s="8"/>
      <c r="D96" s="8">
        <f t="shared" si="8"/>
        <v>39605.470114718613</v>
      </c>
      <c r="E96" s="4"/>
      <c r="F96" s="4">
        <f t="shared" si="9"/>
        <v>83</v>
      </c>
      <c r="G96" s="4">
        <f t="shared" si="10"/>
        <v>3581.7902245161395</v>
      </c>
      <c r="H96" s="13">
        <f t="shared" si="11"/>
        <v>35355.212896407822</v>
      </c>
      <c r="I96" s="13">
        <f t="shared" si="12"/>
        <v>43855.727333029405</v>
      </c>
    </row>
    <row r="97" spans="1:9" x14ac:dyDescent="0.2">
      <c r="A97" s="4">
        <v>2088</v>
      </c>
      <c r="B97" s="4">
        <v>95</v>
      </c>
      <c r="C97" s="8"/>
      <c r="D97" s="8">
        <f t="shared" si="8"/>
        <v>40023.448225108223</v>
      </c>
      <c r="E97" s="4"/>
      <c r="F97" s="4">
        <f t="shared" si="9"/>
        <v>84</v>
      </c>
      <c r="G97" s="4">
        <f t="shared" si="10"/>
        <v>3620.4257316966214</v>
      </c>
      <c r="H97" s="13">
        <f t="shared" si="11"/>
        <v>35727.344982048977</v>
      </c>
      <c r="I97" s="13">
        <f t="shared" si="12"/>
        <v>44319.551468167469</v>
      </c>
    </row>
    <row r="98" spans="1:9" x14ac:dyDescent="0.2">
      <c r="A98" s="4">
        <v>2089</v>
      </c>
      <c r="B98" s="4">
        <v>96</v>
      </c>
      <c r="C98" s="8"/>
      <c r="D98" s="8">
        <f t="shared" si="8"/>
        <v>40441.426335497839</v>
      </c>
      <c r="E98" s="4"/>
      <c r="F98" s="4">
        <f t="shared" si="9"/>
        <v>85</v>
      </c>
      <c r="G98" s="4">
        <f t="shared" si="10"/>
        <v>3659.1086640434228</v>
      </c>
      <c r="H98" s="13">
        <f t="shared" si="11"/>
        <v>36099.420791598342</v>
      </c>
      <c r="I98" s="13">
        <f t="shared" si="12"/>
        <v>44783.431879397336</v>
      </c>
    </row>
    <row r="99" spans="1:9" x14ac:dyDescent="0.2">
      <c r="A99" s="4">
        <v>2090</v>
      </c>
      <c r="B99" s="4">
        <v>97</v>
      </c>
      <c r="C99" s="8"/>
      <c r="D99" s="8">
        <f t="shared" si="8"/>
        <v>40859.404445887449</v>
      </c>
      <c r="E99" s="4"/>
      <c r="F99" s="4">
        <f t="shared" si="9"/>
        <v>86</v>
      </c>
      <c r="G99" s="4">
        <f t="shared" si="10"/>
        <v>3697.8375332184705</v>
      </c>
      <c r="H99" s="13">
        <f t="shared" si="11"/>
        <v>36471.442091161458</v>
      </c>
      <c r="I99" s="13">
        <f t="shared" si="12"/>
        <v>45247.366800613439</v>
      </c>
    </row>
    <row r="100" spans="1:9" x14ac:dyDescent="0.2">
      <c r="A100" s="4">
        <v>2091</v>
      </c>
      <c r="B100" s="4">
        <v>98</v>
      </c>
      <c r="C100" s="8"/>
      <c r="D100" s="8">
        <f t="shared" si="8"/>
        <v>41277.382556277058</v>
      </c>
      <c r="E100" s="4"/>
      <c r="F100" s="4">
        <f t="shared" si="9"/>
        <v>87</v>
      </c>
      <c r="G100" s="4">
        <f t="shared" si="10"/>
        <v>3736.610910857039</v>
      </c>
      <c r="H100" s="13">
        <f t="shared" si="11"/>
        <v>36843.410575677772</v>
      </c>
      <c r="I100" s="13">
        <f t="shared" si="12"/>
        <v>45711.354536876344</v>
      </c>
    </row>
    <row r="101" spans="1:9" x14ac:dyDescent="0.2">
      <c r="A101" s="4">
        <v>2092</v>
      </c>
      <c r="B101" s="4">
        <v>99</v>
      </c>
      <c r="C101" s="8"/>
      <c r="D101" s="8">
        <f t="shared" si="8"/>
        <v>41695.360666666667</v>
      </c>
      <c r="E101" s="4"/>
      <c r="F101" s="4">
        <f t="shared" si="9"/>
        <v>88</v>
      </c>
      <c r="G101" s="4">
        <f t="shared" si="10"/>
        <v>3775.4274256628833</v>
      </c>
      <c r="H101" s="13">
        <f t="shared" si="11"/>
        <v>37215.327872367583</v>
      </c>
      <c r="I101" s="13">
        <f t="shared" si="12"/>
        <v>46175.393460965752</v>
      </c>
    </row>
    <row r="102" spans="1:9" x14ac:dyDescent="0.2">
      <c r="A102" s="4">
        <v>2093</v>
      </c>
      <c r="B102" s="4">
        <v>100</v>
      </c>
      <c r="C102" s="8"/>
      <c r="D102" s="8">
        <f t="shared" si="8"/>
        <v>42113.338777056277</v>
      </c>
      <c r="E102" s="4"/>
      <c r="F102" s="4">
        <f t="shared" si="9"/>
        <v>89</v>
      </c>
      <c r="G102" s="4">
        <f t="shared" si="10"/>
        <v>3814.2857606652988</v>
      </c>
      <c r="H102" s="13">
        <f t="shared" si="11"/>
        <v>37587.195543986905</v>
      </c>
      <c r="I102" s="13">
        <f t="shared" si="12"/>
        <v>46639.482010125648</v>
      </c>
    </row>
    <row r="103" spans="1:9" x14ac:dyDescent="0.2">
      <c r="A103" s="4">
        <v>2094</v>
      </c>
      <c r="B103" s="4">
        <v>101</v>
      </c>
      <c r="C103" s="8"/>
      <c r="D103" s="8">
        <f t="shared" si="8"/>
        <v>42531.316887445886</v>
      </c>
      <c r="E103" s="4"/>
      <c r="F103" s="4">
        <f t="shared" si="9"/>
        <v>90</v>
      </c>
      <c r="G103" s="4">
        <f t="shared" si="10"/>
        <v>3853.1846506280531</v>
      </c>
      <c r="H103" s="13">
        <f t="shared" si="11"/>
        <v>37959.015091902133</v>
      </c>
      <c r="I103" s="13">
        <f t="shared" si="12"/>
        <v>47103.61868298964</v>
      </c>
    </row>
    <row r="104" spans="1:9" x14ac:dyDescent="0.2">
      <c r="A104" s="4">
        <v>2095</v>
      </c>
      <c r="B104" s="4">
        <v>102</v>
      </c>
      <c r="C104" s="8"/>
      <c r="D104" s="8">
        <f t="shared" si="8"/>
        <v>42949.294997835495</v>
      </c>
      <c r="E104" s="4"/>
      <c r="F104" s="4">
        <f t="shared" si="9"/>
        <v>91</v>
      </c>
      <c r="G104" s="4">
        <f t="shared" si="10"/>
        <v>3892.1228796008227</v>
      </c>
      <c r="H104" s="13">
        <f t="shared" si="11"/>
        <v>38330.787958995526</v>
      </c>
      <c r="I104" s="13">
        <f t="shared" si="12"/>
        <v>47567.802036675464</v>
      </c>
    </row>
    <row r="105" spans="1:9" x14ac:dyDescent="0.2">
      <c r="A105" s="4">
        <v>2096</v>
      </c>
      <c r="B105" s="4">
        <v>103</v>
      </c>
      <c r="C105" s="8"/>
      <c r="D105" s="8">
        <f t="shared" si="8"/>
        <v>43367.273108225105</v>
      </c>
      <c r="E105" s="4"/>
      <c r="F105" s="4">
        <f t="shared" si="9"/>
        <v>92</v>
      </c>
      <c r="G105" s="4">
        <f t="shared" si="10"/>
        <v>3931.0992786043644</v>
      </c>
      <c r="H105" s="13">
        <f t="shared" si="11"/>
        <v>38702.515532412122</v>
      </c>
      <c r="I105" s="13">
        <f t="shared" si="12"/>
        <v>48032.030684038087</v>
      </c>
    </row>
    <row r="106" spans="1:9" x14ac:dyDescent="0.2">
      <c r="A106" s="4">
        <v>2097</v>
      </c>
      <c r="B106" s="4">
        <v>104</v>
      </c>
      <c r="C106" s="8"/>
      <c r="D106" s="8">
        <f t="shared" si="8"/>
        <v>43785.251218614721</v>
      </c>
      <c r="E106" s="4"/>
      <c r="F106" s="4">
        <f t="shared" si="9"/>
        <v>93</v>
      </c>
      <c r="G106" s="4">
        <f t="shared" si="10"/>
        <v>3970.1127234412756</v>
      </c>
      <c r="H106" s="13">
        <f t="shared" si="11"/>
        <v>39074.199146157494</v>
      </c>
      <c r="I106" s="13">
        <f t="shared" si="12"/>
        <v>48496.303291071948</v>
      </c>
    </row>
    <row r="107" spans="1:9" x14ac:dyDescent="0.2">
      <c r="A107" s="4">
        <v>2098</v>
      </c>
      <c r="B107" s="4">
        <v>105</v>
      </c>
      <c r="C107" s="8"/>
      <c r="D107" s="8">
        <f t="shared" si="8"/>
        <v>44203.229329004331</v>
      </c>
      <c r="E107" s="4"/>
      <c r="F107" s="4">
        <f t="shared" si="9"/>
        <v>94</v>
      </c>
      <c r="G107" s="4">
        <f t="shared" si="10"/>
        <v>4009.1621326247</v>
      </c>
      <c r="H107" s="13">
        <f t="shared" si="11"/>
        <v>39445.840083555617</v>
      </c>
      <c r="I107" s="13">
        <f t="shared" si="12"/>
        <v>48960.618574453045</v>
      </c>
    </row>
    <row r="108" spans="1:9" x14ac:dyDescent="0.2">
      <c r="A108" s="4">
        <v>2099</v>
      </c>
      <c r="B108" s="4">
        <v>106</v>
      </c>
      <c r="C108" s="8"/>
      <c r="D108" s="8">
        <f t="shared" si="8"/>
        <v>44621.20743939394</v>
      </c>
      <c r="E108" s="4"/>
      <c r="F108" s="4">
        <f t="shared" si="9"/>
        <v>95</v>
      </c>
      <c r="G108" s="4">
        <f t="shared" si="10"/>
        <v>4048.2464654178802</v>
      </c>
      <c r="H108" s="13">
        <f t="shared" si="11"/>
        <v>39817.439579575228</v>
      </c>
      <c r="I108" s="13">
        <f t="shared" si="12"/>
        <v>49424.975299212652</v>
      </c>
    </row>
    <row r="109" spans="1:9" x14ac:dyDescent="0.2">
      <c r="A109" s="4">
        <v>2100</v>
      </c>
      <c r="B109" s="4">
        <v>107</v>
      </c>
      <c r="C109" s="8"/>
      <c r="D109" s="8">
        <f t="shared" si="8"/>
        <v>45039.18554978355</v>
      </c>
      <c r="E109" s="4"/>
      <c r="F109" s="4">
        <f t="shared" si="9"/>
        <v>96</v>
      </c>
      <c r="G109" s="4">
        <f t="shared" si="10"/>
        <v>4087.3647199778829</v>
      </c>
      <c r="H109" s="13">
        <f t="shared" si="11"/>
        <v>40188.998823032496</v>
      </c>
      <c r="I109" s="13">
        <f t="shared" si="12"/>
        <v>49889.372276534603</v>
      </c>
    </row>
    <row r="110" spans="1:9" x14ac:dyDescent="0.2">
      <c r="A110" s="4">
        <v>2101</v>
      </c>
      <c r="B110" s="4">
        <v>108</v>
      </c>
      <c r="C110" s="8"/>
      <c r="D110" s="8">
        <f t="shared" si="8"/>
        <v>45457.163660173159</v>
      </c>
      <c r="E110" s="4"/>
      <c r="F110" s="4">
        <f t="shared" si="9"/>
        <v>97</v>
      </c>
      <c r="G110" s="4">
        <f t="shared" si="10"/>
        <v>4126.515931597306</v>
      </c>
      <c r="H110" s="13">
        <f t="shared" si="11"/>
        <v>40560.518958677494</v>
      </c>
      <c r="I110" s="13">
        <f t="shared" si="12"/>
        <v>50353.808361668824</v>
      </c>
    </row>
    <row r="111" spans="1:9" x14ac:dyDescent="0.2">
      <c r="A111" s="4">
        <v>2102</v>
      </c>
      <c r="B111" s="4">
        <v>109</v>
      </c>
      <c r="C111" s="8"/>
      <c r="D111" s="8">
        <f t="shared" si="8"/>
        <v>45875.141770562768</v>
      </c>
      <c r="E111" s="4"/>
      <c r="F111" s="4">
        <f t="shared" si="9"/>
        <v>98</v>
      </c>
      <c r="G111" s="4">
        <f t="shared" si="10"/>
        <v>4165.6991710381435</v>
      </c>
      <c r="H111" s="13">
        <f t="shared" si="11"/>
        <v>40932.001089171266</v>
      </c>
      <c r="I111" s="13">
        <f t="shared" si="12"/>
        <v>50818.28245195427</v>
      </c>
    </row>
    <row r="112" spans="1:9" x14ac:dyDescent="0.2">
      <c r="A112" s="4">
        <v>2103</v>
      </c>
      <c r="B112" s="4">
        <v>110</v>
      </c>
      <c r="C112" s="8"/>
      <c r="D112" s="8">
        <f t="shared" si="8"/>
        <v>46293.119880952378</v>
      </c>
      <c r="E112" s="4"/>
      <c r="F112" s="4">
        <f t="shared" si="9"/>
        <v>99</v>
      </c>
      <c r="G112" s="4">
        <f t="shared" si="10"/>
        <v>4204.9135429523822</v>
      </c>
      <c r="H112" s="13">
        <f t="shared" si="11"/>
        <v>41303.446276959992</v>
      </c>
      <c r="I112" s="13">
        <f t="shared" si="12"/>
        <v>51282.793484944763</v>
      </c>
    </row>
    <row r="113" spans="1:9" x14ac:dyDescent="0.2">
      <c r="A113" s="4">
        <v>2104</v>
      </c>
      <c r="B113" s="4">
        <v>111</v>
      </c>
      <c r="C113" s="8"/>
      <c r="D113" s="8">
        <f t="shared" si="8"/>
        <v>46711.097991341994</v>
      </c>
      <c r="E113" s="4"/>
      <c r="F113" s="4">
        <f t="shared" si="9"/>
        <v>100</v>
      </c>
      <c r="G113" s="4">
        <f t="shared" si="10"/>
        <v>4244.1581843842523</v>
      </c>
      <c r="H113" s="13">
        <f t="shared" si="11"/>
        <v>41674.855546052277</v>
      </c>
      <c r="I113" s="13">
        <f t="shared" si="12"/>
        <v>51747.340436631712</v>
      </c>
    </row>
    <row r="114" spans="1:9" x14ac:dyDescent="0.2">
      <c r="A114" s="4">
        <v>2105</v>
      </c>
      <c r="B114" s="4">
        <v>112</v>
      </c>
      <c r="C114" s="8"/>
      <c r="D114" s="8">
        <f t="shared" si="8"/>
        <v>47129.076101731604</v>
      </c>
      <c r="E114" s="4"/>
      <c r="F114" s="4">
        <f t="shared" si="9"/>
        <v>101</v>
      </c>
      <c r="G114" s="4">
        <f t="shared" si="10"/>
        <v>4283.4322633493694</v>
      </c>
      <c r="H114" s="13">
        <f t="shared" si="11"/>
        <v>42046.229883705149</v>
      </c>
      <c r="I114" s="13">
        <f t="shared" si="12"/>
        <v>52211.922319758058</v>
      </c>
    </row>
    <row r="115" spans="1:9" x14ac:dyDescent="0.2">
      <c r="A115" s="4">
        <v>2106</v>
      </c>
      <c r="B115" s="4">
        <v>113</v>
      </c>
      <c r="C115" s="8"/>
      <c r="D115" s="8">
        <f t="shared" si="8"/>
        <v>47547.054212121213</v>
      </c>
      <c r="E115" s="4"/>
      <c r="F115" s="4">
        <f t="shared" si="9"/>
        <v>102</v>
      </c>
      <c r="G115" s="4">
        <f t="shared" si="10"/>
        <v>4322.7349774863305</v>
      </c>
      <c r="H115" s="13">
        <f t="shared" si="11"/>
        <v>42417.57024202418</v>
      </c>
      <c r="I115" s="13">
        <f t="shared" si="12"/>
        <v>52676.538182218246</v>
      </c>
    </row>
    <row r="116" spans="1:9" x14ac:dyDescent="0.2">
      <c r="A116" s="4">
        <v>2107</v>
      </c>
      <c r="B116" s="4">
        <v>114</v>
      </c>
      <c r="C116" s="8"/>
      <c r="D116" s="8">
        <f t="shared" si="8"/>
        <v>47965.032322510822</v>
      </c>
      <c r="E116" s="4"/>
      <c r="F116" s="4">
        <f t="shared" si="9"/>
        <v>103</v>
      </c>
      <c r="G116" s="4">
        <f t="shared" si="10"/>
        <v>4362.0655527765966</v>
      </c>
      <c r="H116" s="13">
        <f t="shared" si="11"/>
        <v>42788.877539482426</v>
      </c>
      <c r="I116" s="13">
        <f t="shared" si="12"/>
        <v>53141.187105539218</v>
      </c>
    </row>
    <row r="117" spans="1:9" x14ac:dyDescent="0.2">
      <c r="A117" s="4">
        <v>2108</v>
      </c>
      <c r="B117" s="4">
        <v>115</v>
      </c>
      <c r="C117" s="8"/>
      <c r="D117" s="8">
        <f t="shared" si="8"/>
        <v>48383.010432900432</v>
      </c>
      <c r="E117" s="4"/>
      <c r="F117" s="4">
        <f t="shared" si="9"/>
        <v>104</v>
      </c>
      <c r="G117" s="4">
        <f t="shared" si="10"/>
        <v>4401.4232423287385</v>
      </c>
      <c r="H117" s="13">
        <f t="shared" si="11"/>
        <v>43160.152662363151</v>
      </c>
      <c r="I117" s="13">
        <f t="shared" si="12"/>
        <v>53605.868203437713</v>
      </c>
    </row>
    <row r="118" spans="1:9" x14ac:dyDescent="0.2">
      <c r="A118" s="4">
        <v>2109</v>
      </c>
      <c r="B118" s="4">
        <v>116</v>
      </c>
      <c r="C118" s="8"/>
      <c r="D118" s="8">
        <f t="shared" si="8"/>
        <v>48800.988543290041</v>
      </c>
      <c r="E118" s="4"/>
      <c r="F118" s="4">
        <f t="shared" si="9"/>
        <v>105</v>
      </c>
      <c r="G118" s="4">
        <f t="shared" si="10"/>
        <v>4440.8073252234271</v>
      </c>
      <c r="H118" s="13">
        <f t="shared" si="11"/>
        <v>43531.396466130347</v>
      </c>
      <c r="I118" s="13">
        <f t="shared" si="12"/>
        <v>54070.580620449735</v>
      </c>
    </row>
    <row r="119" spans="1:9" x14ac:dyDescent="0.2">
      <c r="A119" s="4">
        <v>2110</v>
      </c>
      <c r="B119" s="4">
        <v>117</v>
      </c>
      <c r="C119" s="8"/>
      <c r="D119" s="8">
        <f t="shared" si="8"/>
        <v>49218.96665367965</v>
      </c>
      <c r="E119" s="4"/>
      <c r="F119" s="4">
        <f t="shared" si="9"/>
        <v>106</v>
      </c>
      <c r="G119" s="4">
        <f t="shared" si="10"/>
        <v>4480.2171054157034</v>
      </c>
      <c r="H119" s="13">
        <f t="shared" si="11"/>
        <v>43902.609776731355</v>
      </c>
      <c r="I119" s="13">
        <f t="shared" si="12"/>
        <v>54535.323530627946</v>
      </c>
    </row>
    <row r="120" spans="1:9" x14ac:dyDescent="0.2">
      <c r="A120" s="4">
        <v>2111</v>
      </c>
      <c r="B120" s="4">
        <v>118</v>
      </c>
      <c r="C120" s="8"/>
      <c r="D120" s="8">
        <f t="shared" si="8"/>
        <v>49636.944764069267</v>
      </c>
      <c r="E120" s="4"/>
      <c r="F120" s="4">
        <f t="shared" si="9"/>
        <v>107</v>
      </c>
      <c r="G120" s="4">
        <f t="shared" si="10"/>
        <v>4519.6519106913383</v>
      </c>
      <c r="H120" s="13">
        <f t="shared" si="11"/>
        <v>44273.793391835279</v>
      </c>
      <c r="I120" s="13">
        <f t="shared" si="12"/>
        <v>55000.096136303255</v>
      </c>
    </row>
    <row r="121" spans="1:9" x14ac:dyDescent="0.2">
      <c r="A121" s="4">
        <v>2112</v>
      </c>
      <c r="B121" s="4">
        <v>119</v>
      </c>
      <c r="C121" s="8"/>
      <c r="D121" s="8">
        <f t="shared" si="8"/>
        <v>50054.922874458876</v>
      </c>
      <c r="E121" s="4"/>
      <c r="F121" s="4">
        <f t="shared" si="9"/>
        <v>108</v>
      </c>
      <c r="G121" s="4">
        <f t="shared" si="10"/>
        <v>4559.1110916742582</v>
      </c>
      <c r="H121" s="13">
        <f t="shared" si="11"/>
        <v>44644.948082010786</v>
      </c>
      <c r="I121" s="13">
        <f t="shared" si="12"/>
        <v>55464.897666906967</v>
      </c>
    </row>
    <row r="122" spans="1:9" x14ac:dyDescent="0.2">
      <c r="A122" s="4">
        <v>2113</v>
      </c>
      <c r="B122" s="4">
        <v>120</v>
      </c>
      <c r="C122" s="8"/>
      <c r="D122" s="8">
        <f t="shared" si="8"/>
        <v>50472.900984848486</v>
      </c>
      <c r="E122" s="4"/>
      <c r="F122" s="4">
        <f t="shared" si="9"/>
        <v>109</v>
      </c>
      <c r="G122" s="4">
        <f t="shared" si="10"/>
        <v>4598.5940208822121</v>
      </c>
      <c r="H122" s="13">
        <f t="shared" si="11"/>
        <v>45016.0745918467</v>
      </c>
      <c r="I122" s="13">
        <f t="shared" si="12"/>
        <v>55929.727377850271</v>
      </c>
    </row>
    <row r="123" spans="1:9" x14ac:dyDescent="0.2">
      <c r="A123" s="4">
        <v>2114</v>
      </c>
      <c r="B123" s="4">
        <v>121</v>
      </c>
      <c r="C123" s="8"/>
      <c r="D123" s="8">
        <f t="shared" si="8"/>
        <v>50890.879095238095</v>
      </c>
      <c r="E123" s="4"/>
      <c r="F123" s="4">
        <f t="shared" si="9"/>
        <v>110</v>
      </c>
      <c r="G123" s="4">
        <f t="shared" si="10"/>
        <v>4638.1000918280115</v>
      </c>
      <c r="H123" s="13">
        <f t="shared" si="11"/>
        <v>45387.173641018489</v>
      </c>
      <c r="I123" s="13">
        <f t="shared" si="12"/>
        <v>56394.584549457701</v>
      </c>
    </row>
    <row r="124" spans="1:9" x14ac:dyDescent="0.2">
      <c r="A124" s="4">
        <v>2115</v>
      </c>
      <c r="B124" s="4">
        <v>122</v>
      </c>
      <c r="C124" s="8"/>
      <c r="D124" s="8">
        <f t="shared" si="8"/>
        <v>51308.857205627704</v>
      </c>
      <c r="E124" s="4"/>
      <c r="F124" s="4">
        <f t="shared" si="9"/>
        <v>111</v>
      </c>
      <c r="G124" s="4">
        <f t="shared" si="10"/>
        <v>4677.62871816387</v>
      </c>
      <c r="H124" s="13">
        <f t="shared" si="11"/>
        <v>45758.245925303614</v>
      </c>
      <c r="I124" s="13">
        <f t="shared" si="12"/>
        <v>56859.468485951795</v>
      </c>
    </row>
    <row r="125" spans="1:9" x14ac:dyDescent="0.2">
      <c r="A125" s="4">
        <v>2116</v>
      </c>
      <c r="B125" s="4">
        <v>123</v>
      </c>
      <c r="C125" s="8"/>
      <c r="D125" s="8">
        <f t="shared" si="8"/>
        <v>51726.835316017314</v>
      </c>
      <c r="E125" s="4"/>
      <c r="F125" s="4">
        <f t="shared" si="9"/>
        <v>112</v>
      </c>
      <c r="G125" s="4">
        <f t="shared" si="10"/>
        <v>4717.1793328664871</v>
      </c>
      <c r="H125" s="13">
        <f t="shared" si="11"/>
        <v>46129.292117548539</v>
      </c>
      <c r="I125" s="13">
        <f t="shared" si="12"/>
        <v>57324.378514486089</v>
      </c>
    </row>
    <row r="126" spans="1:9" x14ac:dyDescent="0.2">
      <c r="A126" s="4">
        <v>2117</v>
      </c>
      <c r="B126" s="4">
        <v>124</v>
      </c>
      <c r="C126" s="8"/>
      <c r="D126" s="8">
        <f t="shared" si="8"/>
        <v>52144.813426406923</v>
      </c>
      <c r="E126" s="4"/>
      <c r="F126" s="4">
        <f t="shared" si="9"/>
        <v>113</v>
      </c>
      <c r="G126" s="4">
        <f t="shared" si="10"/>
        <v>4756.7513874606757</v>
      </c>
      <c r="H126" s="13">
        <f t="shared" si="11"/>
        <v>46500.312868589986</v>
      </c>
      <c r="I126" s="13">
        <f t="shared" si="12"/>
        <v>57789.31398422386</v>
      </c>
    </row>
    <row r="127" spans="1:9" x14ac:dyDescent="0.2">
      <c r="A127" s="4">
        <v>2118</v>
      </c>
      <c r="B127" s="4">
        <v>125</v>
      </c>
      <c r="C127" s="8"/>
      <c r="D127" s="8">
        <f t="shared" si="8"/>
        <v>52562.79153679654</v>
      </c>
      <c r="E127" s="4"/>
      <c r="F127" s="4">
        <f t="shared" si="9"/>
        <v>114</v>
      </c>
      <c r="G127" s="4">
        <f t="shared" si="10"/>
        <v>4796.3443512794611</v>
      </c>
      <c r="H127" s="13">
        <f t="shared" si="11"/>
        <v>46871.308808132948</v>
      </c>
      <c r="I127" s="13">
        <f t="shared" si="12"/>
        <v>58254.274265460132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13AD-40E2-4C1B-AD52-4C6A2CA86666}">
  <dimension ref="A2:N127"/>
  <sheetViews>
    <sheetView zoomScaleNormal="100" workbookViewId="0">
      <selection activeCell="G27" sqref="G27"/>
    </sheetView>
  </sheetViews>
  <sheetFormatPr baseColWidth="10" defaultColWidth="8.83203125" defaultRowHeight="15" x14ac:dyDescent="0.2"/>
  <cols>
    <col min="4" max="4" width="13.1640625" style="9" customWidth="1"/>
    <col min="5" max="5" width="11.1640625" style="9" bestFit="1" customWidth="1"/>
    <col min="6" max="6" width="12.6640625" bestFit="1" customWidth="1"/>
    <col min="8" max="8" width="12.1640625" bestFit="1" customWidth="1"/>
    <col min="9" max="10" width="11.1640625" bestFit="1" customWidth="1"/>
    <col min="12" max="12" width="12.1640625" bestFit="1" customWidth="1"/>
    <col min="13" max="13" width="11.1640625" bestFit="1" customWidth="1"/>
    <col min="14" max="14" width="9" bestFit="1" customWidth="1"/>
  </cols>
  <sheetData>
    <row r="2" spans="1:14" s="12" customFormat="1" ht="32" x14ac:dyDescent="0.2">
      <c r="A2" s="10" t="s">
        <v>3</v>
      </c>
      <c r="B2" s="10" t="s">
        <v>4</v>
      </c>
      <c r="C2" s="10" t="s">
        <v>22</v>
      </c>
      <c r="D2" s="7" t="s">
        <v>18</v>
      </c>
      <c r="E2" s="11" t="s">
        <v>5</v>
      </c>
      <c r="F2" s="10" t="s">
        <v>6</v>
      </c>
      <c r="G2" s="10" t="s">
        <v>7</v>
      </c>
      <c r="H2" s="10" t="s">
        <v>8</v>
      </c>
      <c r="I2" s="3" t="s">
        <v>19</v>
      </c>
      <c r="J2" s="3" t="s">
        <v>20</v>
      </c>
      <c r="L2" s="10" t="s">
        <v>22</v>
      </c>
      <c r="M2" s="10" t="s">
        <v>4</v>
      </c>
      <c r="N2" s="10" t="s">
        <v>9</v>
      </c>
    </row>
    <row r="3" spans="1:14" x14ac:dyDescent="0.2">
      <c r="A3" s="4">
        <f>Data!B2</f>
        <v>1994</v>
      </c>
      <c r="B3" s="4">
        <v>1</v>
      </c>
      <c r="C3" s="4">
        <v>0</v>
      </c>
      <c r="D3" s="8">
        <f>Data!E2</f>
        <v>448.94799999999998</v>
      </c>
      <c r="E3" s="8">
        <f>$N$3+$M$3*B3+$L$3*C3</f>
        <v>87.236141005554202</v>
      </c>
      <c r="F3" s="14">
        <f>D3-E3</f>
        <v>361.71185899444578</v>
      </c>
      <c r="G3" s="4">
        <f>B3-AVERAGE($B$3:$B$23)</f>
        <v>-10</v>
      </c>
      <c r="H3" s="4">
        <f>$M$5*SQRT(1+1/$M$6+G3^2/SUMSQ($G$3:$G$23))</f>
        <v>920.65812367703563</v>
      </c>
      <c r="I3" s="13">
        <f>E3-$M$10*H3</f>
        <v>-1007.1607429577502</v>
      </c>
      <c r="J3" s="13">
        <f>E3+$M$10*H3</f>
        <v>1181.6330249688585</v>
      </c>
      <c r="L3" s="4">
        <f t="array" ref="L3:N7">LINEST(D3:D23,B3:C23,1,1)</f>
        <v>-2573.9362487537387</v>
      </c>
      <c r="M3" s="4">
        <v>531.63243825665859</v>
      </c>
      <c r="N3">
        <v>-444.39629725110439</v>
      </c>
    </row>
    <row r="4" spans="1:14" x14ac:dyDescent="0.2">
      <c r="A4" s="4">
        <f>Data!B3</f>
        <v>1995</v>
      </c>
      <c r="B4" s="4">
        <v>2</v>
      </c>
      <c r="C4" s="4">
        <v>0</v>
      </c>
      <c r="D4" s="8">
        <f>Data!E3</f>
        <v>1106.681</v>
      </c>
      <c r="E4" s="8">
        <f t="shared" ref="E4:E67" si="0">$N$3+$M$3*B4+$L$3*C4</f>
        <v>618.86857926221273</v>
      </c>
      <c r="F4" s="14">
        <f t="shared" ref="F4:F27" si="1">D4-E4</f>
        <v>487.81242073778731</v>
      </c>
      <c r="G4" s="4">
        <f t="shared" ref="G4:G67" si="2">B4-AVERAGE($B$3:$B$23)</f>
        <v>-9</v>
      </c>
      <c r="H4" s="4">
        <f t="shared" ref="H4:H67" si="3">$M$5*SQRT(1+1/$M$6+G4^2/SUMSQ($G$3:$G$23))</f>
        <v>911.02571704978004</v>
      </c>
      <c r="I4" s="13">
        <f t="shared" ref="I4:I67" si="4">E4-$M$10*H4</f>
        <v>-464.07815232983648</v>
      </c>
      <c r="J4" s="13">
        <f t="shared" ref="J4:J67" si="5">E4+$M$10*H4</f>
        <v>1701.815310854262</v>
      </c>
      <c r="L4" s="4">
        <v>641.63308665398665</v>
      </c>
      <c r="M4" s="4">
        <v>41.608896413606239</v>
      </c>
      <c r="N4">
        <v>426.96104428701568</v>
      </c>
    </row>
    <row r="5" spans="1:14" x14ac:dyDescent="0.2">
      <c r="A5" s="4">
        <f>Data!B4</f>
        <v>1996</v>
      </c>
      <c r="B5" s="4">
        <v>3</v>
      </c>
      <c r="C5" s="4">
        <v>0</v>
      </c>
      <c r="D5" s="8">
        <f>Data!E4</f>
        <v>1462.0429999999999</v>
      </c>
      <c r="E5" s="8">
        <f t="shared" si="0"/>
        <v>1150.5010175188713</v>
      </c>
      <c r="F5" s="14">
        <f t="shared" si="1"/>
        <v>311.54198248112857</v>
      </c>
      <c r="G5" s="4">
        <f t="shared" si="2"/>
        <v>-8</v>
      </c>
      <c r="H5" s="4">
        <f t="shared" si="3"/>
        <v>902.3200909691675</v>
      </c>
      <c r="I5" s="13">
        <f t="shared" si="4"/>
        <v>77.902763619627649</v>
      </c>
      <c r="J5" s="13">
        <f t="shared" si="5"/>
        <v>2223.0992714181148</v>
      </c>
      <c r="L5" s="4">
        <v>0.91900281328012279</v>
      </c>
      <c r="M5" s="4">
        <v>845.59269609732451</v>
      </c>
      <c r="N5" t="e">
        <v>#N/A</v>
      </c>
    </row>
    <row r="6" spans="1:14" x14ac:dyDescent="0.2">
      <c r="A6" s="4">
        <f>Data!B5</f>
        <v>1997</v>
      </c>
      <c r="B6" s="4">
        <v>4</v>
      </c>
      <c r="C6" s="4">
        <v>0</v>
      </c>
      <c r="D6" s="8">
        <f>Data!E5</f>
        <v>1830.778</v>
      </c>
      <c r="E6" s="8">
        <f t="shared" si="0"/>
        <v>1682.1334557755299</v>
      </c>
      <c r="F6" s="14">
        <f t="shared" si="1"/>
        <v>148.64454422447011</v>
      </c>
      <c r="G6" s="4">
        <f t="shared" si="2"/>
        <v>-7</v>
      </c>
      <c r="H6" s="4">
        <f t="shared" si="3"/>
        <v>894.56830315753029</v>
      </c>
      <c r="I6" s="13">
        <f t="shared" si="4"/>
        <v>618.74984106538932</v>
      </c>
      <c r="J6" s="13">
        <f t="shared" si="5"/>
        <v>2745.5170704856705</v>
      </c>
      <c r="L6" s="4">
        <v>102.1149703399679</v>
      </c>
      <c r="M6" s="4">
        <v>18</v>
      </c>
      <c r="N6" t="e">
        <v>#N/A</v>
      </c>
    </row>
    <row r="7" spans="1:14" x14ac:dyDescent="0.2">
      <c r="A7" s="4">
        <f>Data!B6</f>
        <v>1998</v>
      </c>
      <c r="B7" s="4">
        <v>5</v>
      </c>
      <c r="C7" s="4">
        <v>0</v>
      </c>
      <c r="D7" s="8">
        <f>Data!E6</f>
        <v>2233.576</v>
      </c>
      <c r="E7" s="8">
        <f t="shared" si="0"/>
        <v>2213.7658940321885</v>
      </c>
      <c r="F7" s="14">
        <f t="shared" si="1"/>
        <v>19.810105967811523</v>
      </c>
      <c r="G7" s="4">
        <f t="shared" si="2"/>
        <v>-6</v>
      </c>
      <c r="H7" s="4">
        <f t="shared" si="3"/>
        <v>887.79533929204331</v>
      </c>
      <c r="I7" s="13">
        <f t="shared" si="4"/>
        <v>1158.4333792460684</v>
      </c>
      <c r="J7" s="13">
        <f t="shared" si="5"/>
        <v>3269.0984088183086</v>
      </c>
      <c r="L7" s="4">
        <v>146029923.36572242</v>
      </c>
      <c r="M7" s="4">
        <v>12870486.13847656</v>
      </c>
      <c r="N7" t="e">
        <v>#N/A</v>
      </c>
    </row>
    <row r="8" spans="1:14" x14ac:dyDescent="0.2">
      <c r="A8" s="4">
        <f>Data!B7</f>
        <v>1999</v>
      </c>
      <c r="B8" s="4">
        <v>6</v>
      </c>
      <c r="C8" s="4">
        <v>0</v>
      </c>
      <c r="D8" s="8">
        <f>Data!E7</f>
        <v>2842</v>
      </c>
      <c r="E8" s="8">
        <f t="shared" si="0"/>
        <v>2745.3983322888471</v>
      </c>
      <c r="F8" s="14">
        <f t="shared" si="1"/>
        <v>96.601667711152913</v>
      </c>
      <c r="G8" s="4">
        <f t="shared" si="2"/>
        <v>-5</v>
      </c>
      <c r="H8" s="4">
        <f t="shared" si="3"/>
        <v>882.02374850692149</v>
      </c>
      <c r="I8" s="13">
        <f t="shared" si="4"/>
        <v>1696.9265737468813</v>
      </c>
      <c r="J8" s="13">
        <f t="shared" si="5"/>
        <v>3793.8700908308128</v>
      </c>
    </row>
    <row r="9" spans="1:14" x14ac:dyDescent="0.2">
      <c r="A9" s="4">
        <f>Data!B8</f>
        <v>2000</v>
      </c>
      <c r="B9" s="4">
        <v>7</v>
      </c>
      <c r="C9" s="4">
        <v>0</v>
      </c>
      <c r="D9" s="8">
        <f>Data!E8</f>
        <v>2664</v>
      </c>
      <c r="E9" s="8">
        <f t="shared" si="0"/>
        <v>3277.0307705455057</v>
      </c>
      <c r="F9" s="14">
        <f t="shared" si="1"/>
        <v>-613.03077054550567</v>
      </c>
      <c r="G9" s="4">
        <f t="shared" si="2"/>
        <v>-4</v>
      </c>
      <c r="H9" s="4">
        <f t="shared" si="3"/>
        <v>877.27329515876795</v>
      </c>
      <c r="I9" s="13">
        <f t="shared" si="4"/>
        <v>2234.2059304501709</v>
      </c>
      <c r="J9" s="13">
        <f t="shared" si="5"/>
        <v>4319.8556106408405</v>
      </c>
    </row>
    <row r="10" spans="1:14" x14ac:dyDescent="0.2">
      <c r="A10" s="4">
        <f>Data!B9</f>
        <v>2001</v>
      </c>
      <c r="B10" s="4">
        <v>8</v>
      </c>
      <c r="C10" s="4">
        <v>0</v>
      </c>
      <c r="D10" s="8">
        <f>Data!E9</f>
        <v>2673</v>
      </c>
      <c r="E10" s="8">
        <f t="shared" si="0"/>
        <v>3808.6632088021643</v>
      </c>
      <c r="F10" s="14">
        <f t="shared" si="1"/>
        <v>-1135.6632088021643</v>
      </c>
      <c r="G10" s="4">
        <f t="shared" si="2"/>
        <v>-3</v>
      </c>
      <c r="H10" s="4">
        <f t="shared" si="3"/>
        <v>873.56063834987413</v>
      </c>
      <c r="I10" s="13">
        <f t="shared" si="4"/>
        <v>2770.2516464897381</v>
      </c>
      <c r="J10" s="13">
        <f t="shared" si="5"/>
        <v>4847.0747711145905</v>
      </c>
      <c r="L10" s="15" t="s">
        <v>10</v>
      </c>
      <c r="M10" s="16">
        <f>TINV(0.25,M6)</f>
        <v>1.1887114834683368</v>
      </c>
    </row>
    <row r="11" spans="1:14" x14ac:dyDescent="0.2">
      <c r="A11" s="4">
        <f>Data!B10</f>
        <v>2002</v>
      </c>
      <c r="B11" s="4">
        <v>9</v>
      </c>
      <c r="C11" s="4">
        <v>0</v>
      </c>
      <c r="D11" s="8">
        <f>Data!E10</f>
        <v>2919</v>
      </c>
      <c r="E11" s="8">
        <f t="shared" si="0"/>
        <v>4340.2956470588224</v>
      </c>
      <c r="F11" s="14">
        <f t="shared" si="1"/>
        <v>-1421.2956470588224</v>
      </c>
      <c r="G11" s="4">
        <f t="shared" si="2"/>
        <v>-2</v>
      </c>
      <c r="H11" s="4">
        <f t="shared" si="3"/>
        <v>870.89905061192451</v>
      </c>
      <c r="I11" s="13">
        <f t="shared" si="4"/>
        <v>3305.0479446547556</v>
      </c>
      <c r="J11" s="13">
        <f t="shared" si="5"/>
        <v>5375.5433494628887</v>
      </c>
    </row>
    <row r="12" spans="1:14" x14ac:dyDescent="0.2">
      <c r="A12" s="4">
        <f>Data!B11</f>
        <v>2003</v>
      </c>
      <c r="B12" s="4">
        <v>10</v>
      </c>
      <c r="C12" s="4">
        <v>0</v>
      </c>
      <c r="D12" s="8">
        <f>Data!E11</f>
        <v>3476</v>
      </c>
      <c r="E12" s="8">
        <f t="shared" si="0"/>
        <v>4871.9280853154814</v>
      </c>
      <c r="F12" s="14">
        <f t="shared" si="1"/>
        <v>-1395.9280853154814</v>
      </c>
      <c r="G12" s="4">
        <f t="shared" si="2"/>
        <v>-1</v>
      </c>
      <c r="H12" s="4">
        <f t="shared" si="3"/>
        <v>869.29818638155393</v>
      </c>
      <c r="I12" s="13">
        <f t="shared" si="4"/>
        <v>3838.5833486055299</v>
      </c>
      <c r="J12" s="13">
        <f t="shared" si="5"/>
        <v>5905.272822025433</v>
      </c>
    </row>
    <row r="13" spans="1:14" x14ac:dyDescent="0.2">
      <c r="A13" s="4">
        <f>Data!B12</f>
        <v>2004</v>
      </c>
      <c r="B13" s="4">
        <v>11</v>
      </c>
      <c r="C13" s="4">
        <v>0</v>
      </c>
      <c r="D13" s="8">
        <f>Data!E12</f>
        <v>5624</v>
      </c>
      <c r="E13" s="8">
        <f t="shared" si="0"/>
        <v>5403.5605235721405</v>
      </c>
      <c r="F13" s="14">
        <f t="shared" si="1"/>
        <v>220.43947642785952</v>
      </c>
      <c r="G13" s="4">
        <f t="shared" si="2"/>
        <v>0</v>
      </c>
      <c r="H13" s="4">
        <f t="shared" si="3"/>
        <v>868.76390943843967</v>
      </c>
      <c r="I13" s="13">
        <f t="shared" si="4"/>
        <v>4370.8508879998208</v>
      </c>
      <c r="J13" s="13">
        <f t="shared" si="5"/>
        <v>6436.2701591444602</v>
      </c>
    </row>
    <row r="14" spans="1:14" x14ac:dyDescent="0.2">
      <c r="A14" s="4">
        <f>Data!B13</f>
        <v>2005</v>
      </c>
      <c r="B14" s="4">
        <v>12</v>
      </c>
      <c r="C14" s="4">
        <v>0</v>
      </c>
      <c r="D14" s="8">
        <f>Data!E13</f>
        <v>6283</v>
      </c>
      <c r="E14" s="8">
        <f t="shared" si="0"/>
        <v>5935.1929618287986</v>
      </c>
      <c r="F14" s="14">
        <f t="shared" si="1"/>
        <v>347.80703817120138</v>
      </c>
      <c r="G14" s="4">
        <f t="shared" si="2"/>
        <v>1</v>
      </c>
      <c r="H14" s="4">
        <f t="shared" si="3"/>
        <v>869.29818638155393</v>
      </c>
      <c r="I14" s="13">
        <f t="shared" si="4"/>
        <v>4901.848225118847</v>
      </c>
      <c r="J14" s="13">
        <f t="shared" si="5"/>
        <v>6968.5376985387502</v>
      </c>
    </row>
    <row r="15" spans="1:14" x14ac:dyDescent="0.2">
      <c r="A15" s="4">
        <f>Data!B14</f>
        <v>2006</v>
      </c>
      <c r="B15" s="4">
        <v>13</v>
      </c>
      <c r="C15" s="4">
        <v>0</v>
      </c>
      <c r="D15" s="8">
        <f>Data!E14</f>
        <v>7821</v>
      </c>
      <c r="E15" s="8">
        <f t="shared" si="0"/>
        <v>6466.8254000854567</v>
      </c>
      <c r="F15" s="14">
        <f t="shared" si="1"/>
        <v>1354.1745999145433</v>
      </c>
      <c r="G15" s="4">
        <f t="shared" si="2"/>
        <v>2</v>
      </c>
      <c r="H15" s="4">
        <f t="shared" si="3"/>
        <v>870.89905061192451</v>
      </c>
      <c r="I15" s="13">
        <f t="shared" si="4"/>
        <v>5431.5776976813904</v>
      </c>
      <c r="J15" s="13">
        <f t="shared" si="5"/>
        <v>7502.0731024895231</v>
      </c>
    </row>
    <row r="16" spans="1:14" x14ac:dyDescent="0.2">
      <c r="A16" s="4">
        <f>Data!B15</f>
        <v>2007</v>
      </c>
      <c r="B16" s="4">
        <v>14</v>
      </c>
      <c r="C16" s="4">
        <v>0</v>
      </c>
      <c r="D16" s="8">
        <f>Data!E15</f>
        <v>8357</v>
      </c>
      <c r="E16" s="8">
        <f t="shared" si="0"/>
        <v>6998.4578383421158</v>
      </c>
      <c r="F16" s="14">
        <f t="shared" si="1"/>
        <v>1358.5421616578842</v>
      </c>
      <c r="G16" s="4">
        <f t="shared" si="2"/>
        <v>3</v>
      </c>
      <c r="H16" s="4">
        <f t="shared" si="3"/>
        <v>873.56063834987413</v>
      </c>
      <c r="I16" s="13">
        <f t="shared" si="4"/>
        <v>5960.0462760296896</v>
      </c>
      <c r="J16" s="13">
        <f t="shared" si="5"/>
        <v>8036.869400654542</v>
      </c>
    </row>
    <row r="17" spans="1:10" x14ac:dyDescent="0.2">
      <c r="A17" s="4">
        <f>Data!B16</f>
        <v>2008</v>
      </c>
      <c r="B17" s="4">
        <v>15</v>
      </c>
      <c r="C17" s="4">
        <v>0</v>
      </c>
      <c r="D17" s="8">
        <f>Data!E16</f>
        <v>8050</v>
      </c>
      <c r="E17" s="8">
        <f t="shared" si="0"/>
        <v>7530.0902765987748</v>
      </c>
      <c r="F17" s="14">
        <f t="shared" si="1"/>
        <v>519.90972340122516</v>
      </c>
      <c r="G17" s="4">
        <f t="shared" si="2"/>
        <v>4</v>
      </c>
      <c r="H17" s="4">
        <f t="shared" si="3"/>
        <v>877.27329515876795</v>
      </c>
      <c r="I17" s="13">
        <f t="shared" si="4"/>
        <v>6487.2654365034396</v>
      </c>
      <c r="J17" s="13">
        <f t="shared" si="5"/>
        <v>8572.9151166941101</v>
      </c>
    </row>
    <row r="18" spans="1:10" x14ac:dyDescent="0.2">
      <c r="A18" s="4">
        <f>Data!B17</f>
        <v>2009</v>
      </c>
      <c r="B18" s="4">
        <v>16</v>
      </c>
      <c r="C18" s="4">
        <v>0</v>
      </c>
      <c r="D18" s="8">
        <f>Data!E17</f>
        <v>8188</v>
      </c>
      <c r="E18" s="8">
        <f t="shared" si="0"/>
        <v>8061.722714855433</v>
      </c>
      <c r="F18" s="14">
        <f t="shared" si="1"/>
        <v>126.27728514456703</v>
      </c>
      <c r="G18" s="4">
        <f t="shared" si="2"/>
        <v>5</v>
      </c>
      <c r="H18" s="4">
        <f t="shared" si="3"/>
        <v>882.02374850692149</v>
      </c>
      <c r="I18" s="13">
        <f t="shared" si="4"/>
        <v>7013.2509563134672</v>
      </c>
      <c r="J18" s="13">
        <f t="shared" si="5"/>
        <v>9110.1944733973978</v>
      </c>
    </row>
    <row r="19" spans="1:10" x14ac:dyDescent="0.2">
      <c r="A19" s="4">
        <f>Data!B18</f>
        <v>2010</v>
      </c>
      <c r="B19" s="4">
        <v>17</v>
      </c>
      <c r="C19" s="4">
        <v>0</v>
      </c>
      <c r="D19" s="8">
        <f>Data!E18</f>
        <v>7806</v>
      </c>
      <c r="E19" s="8">
        <f t="shared" si="0"/>
        <v>8593.355153112092</v>
      </c>
      <c r="F19" s="14">
        <f t="shared" si="1"/>
        <v>-787.35515311209201</v>
      </c>
      <c r="G19" s="4">
        <f t="shared" si="2"/>
        <v>6</v>
      </c>
      <c r="H19" s="4">
        <f t="shared" si="3"/>
        <v>887.79533929204331</v>
      </c>
      <c r="I19" s="13">
        <f t="shared" si="4"/>
        <v>7538.0226383259724</v>
      </c>
      <c r="J19" s="13">
        <f t="shared" si="5"/>
        <v>9648.6876678982117</v>
      </c>
    </row>
    <row r="20" spans="1:10" x14ac:dyDescent="0.2">
      <c r="A20" s="4">
        <f>Data!B19</f>
        <v>2011</v>
      </c>
      <c r="B20" s="4">
        <v>18</v>
      </c>
      <c r="C20" s="4">
        <v>1</v>
      </c>
      <c r="D20" s="8">
        <f>Data!E19</f>
        <v>7622</v>
      </c>
      <c r="E20" s="8">
        <f t="shared" si="0"/>
        <v>6551.0513426150119</v>
      </c>
      <c r="F20" s="14">
        <f t="shared" si="1"/>
        <v>1070.9486573849881</v>
      </c>
      <c r="G20" s="4">
        <f t="shared" si="2"/>
        <v>7</v>
      </c>
      <c r="H20" s="4">
        <f t="shared" si="3"/>
        <v>894.56830315753029</v>
      </c>
      <c r="I20" s="13">
        <f t="shared" si="4"/>
        <v>5487.6677279048708</v>
      </c>
      <c r="J20" s="13">
        <f t="shared" si="5"/>
        <v>7614.4349573251529</v>
      </c>
    </row>
    <row r="21" spans="1:10" x14ac:dyDescent="0.2">
      <c r="A21" s="4">
        <f>Data!B20</f>
        <v>2012</v>
      </c>
      <c r="B21" s="4">
        <v>19</v>
      </c>
      <c r="C21" s="4">
        <v>1</v>
      </c>
      <c r="D21" s="8">
        <f>Data!E20</f>
        <v>7249</v>
      </c>
      <c r="E21" s="8">
        <f t="shared" si="0"/>
        <v>7082.6837808716718</v>
      </c>
      <c r="F21" s="14">
        <f t="shared" si="1"/>
        <v>166.31621912832816</v>
      </c>
      <c r="G21" s="4">
        <f t="shared" si="2"/>
        <v>8</v>
      </c>
      <c r="H21" s="4">
        <f t="shared" si="3"/>
        <v>902.3200909691675</v>
      </c>
      <c r="I21" s="13">
        <f t="shared" si="4"/>
        <v>6010.0855269724279</v>
      </c>
      <c r="J21" s="13">
        <f t="shared" si="5"/>
        <v>8155.2820347709157</v>
      </c>
    </row>
    <row r="22" spans="1:10" x14ac:dyDescent="0.2">
      <c r="A22" s="5">
        <f>Data!B21</f>
        <v>2013</v>
      </c>
      <c r="B22" s="5">
        <v>20</v>
      </c>
      <c r="C22" s="4">
        <v>1</v>
      </c>
      <c r="D22" s="8">
        <f>Data!E21</f>
        <v>7143</v>
      </c>
      <c r="E22" s="8">
        <f t="shared" si="0"/>
        <v>7614.31621912833</v>
      </c>
      <c r="F22" s="14">
        <f t="shared" si="1"/>
        <v>-471.31621912832998</v>
      </c>
      <c r="G22" s="4">
        <f t="shared" si="2"/>
        <v>9</v>
      </c>
      <c r="H22" s="4">
        <f t="shared" si="3"/>
        <v>911.02571704978004</v>
      </c>
      <c r="I22" s="13">
        <f t="shared" si="4"/>
        <v>6531.3694875362808</v>
      </c>
      <c r="J22" s="13">
        <f t="shared" si="5"/>
        <v>8697.2629507203783</v>
      </c>
    </row>
    <row r="23" spans="1:10" x14ac:dyDescent="0.2">
      <c r="A23" s="6">
        <f>Data!B22</f>
        <v>2014</v>
      </c>
      <c r="B23" s="6">
        <v>21</v>
      </c>
      <c r="C23" s="4">
        <v>1</v>
      </c>
      <c r="D23" s="8">
        <f>Data!E22</f>
        <v>7380</v>
      </c>
      <c r="E23" s="8">
        <f t="shared" si="0"/>
        <v>8145.9486573849881</v>
      </c>
      <c r="F23" s="14">
        <f t="shared" si="1"/>
        <v>-765.94865738498811</v>
      </c>
      <c r="G23" s="4">
        <f t="shared" si="2"/>
        <v>10</v>
      </c>
      <c r="H23" s="4">
        <f t="shared" si="3"/>
        <v>920.65812367703563</v>
      </c>
      <c r="I23" s="13">
        <f t="shared" si="4"/>
        <v>7051.5517734216837</v>
      </c>
      <c r="J23" s="13">
        <f t="shared" si="5"/>
        <v>9240.3455413482916</v>
      </c>
    </row>
    <row r="24" spans="1:10" x14ac:dyDescent="0.2">
      <c r="A24" s="4">
        <f>Data!B23</f>
        <v>2015</v>
      </c>
      <c r="B24" s="4">
        <v>22</v>
      </c>
      <c r="C24" s="4">
        <v>1</v>
      </c>
      <c r="D24" s="8">
        <f>Data!E23</f>
        <v>7477</v>
      </c>
      <c r="E24" s="8">
        <f t="shared" si="0"/>
        <v>8677.5810956416481</v>
      </c>
      <c r="F24" s="14">
        <f t="shared" si="1"/>
        <v>-1200.5810956416481</v>
      </c>
      <c r="G24" s="4">
        <f t="shared" si="2"/>
        <v>11</v>
      </c>
      <c r="H24" s="4">
        <f t="shared" si="3"/>
        <v>931.18855086709971</v>
      </c>
      <c r="I24" s="13">
        <f t="shared" si="4"/>
        <v>7570.6665719516877</v>
      </c>
      <c r="J24" s="13">
        <f t="shared" si="5"/>
        <v>9784.4956193316084</v>
      </c>
    </row>
    <row r="25" spans="1:10" x14ac:dyDescent="0.2">
      <c r="A25" s="4">
        <f>Data!B24</f>
        <v>2016</v>
      </c>
      <c r="B25" s="4">
        <v>23</v>
      </c>
      <c r="C25" s="4">
        <v>1</v>
      </c>
      <c r="D25" s="8">
        <f>Data!E24</f>
        <v>8386</v>
      </c>
      <c r="E25" s="8">
        <f t="shared" si="0"/>
        <v>9209.2135338983062</v>
      </c>
      <c r="F25" s="14">
        <f t="shared" si="1"/>
        <v>-823.2135338983062</v>
      </c>
      <c r="G25" s="4">
        <f t="shared" si="2"/>
        <v>12</v>
      </c>
      <c r="H25" s="4">
        <f t="shared" si="3"/>
        <v>942.58690148251787</v>
      </c>
      <c r="I25" s="13">
        <f t="shared" si="4"/>
        <v>8088.7496599391998</v>
      </c>
      <c r="J25" s="13">
        <f t="shared" si="5"/>
        <v>10329.677407857413</v>
      </c>
    </row>
    <row r="26" spans="1:10" x14ac:dyDescent="0.2">
      <c r="A26" s="4">
        <f>Data!B25</f>
        <v>2017</v>
      </c>
      <c r="B26" s="4">
        <v>24</v>
      </c>
      <c r="C26" s="4">
        <v>1</v>
      </c>
      <c r="D26" s="8">
        <f>Data!E25</f>
        <v>9048</v>
      </c>
      <c r="E26" s="8">
        <f t="shared" si="0"/>
        <v>9740.8459721549643</v>
      </c>
      <c r="F26" s="14">
        <f t="shared" si="1"/>
        <v>-692.84597215496433</v>
      </c>
      <c r="G26" s="4">
        <f t="shared" si="2"/>
        <v>13</v>
      </c>
      <c r="H26" s="4">
        <f t="shared" si="3"/>
        <v>954.82209308009487</v>
      </c>
      <c r="I26" s="13">
        <f t="shared" si="4"/>
        <v>8605.8379854413834</v>
      </c>
      <c r="J26" s="13">
        <f t="shared" si="5"/>
        <v>10875.853958868545</v>
      </c>
    </row>
    <row r="27" spans="1:10" x14ac:dyDescent="0.2">
      <c r="A27" s="4">
        <f>Data!B26</f>
        <v>2018</v>
      </c>
      <c r="B27" s="4">
        <v>25</v>
      </c>
      <c r="C27" s="4">
        <v>1</v>
      </c>
      <c r="D27" s="8">
        <f>Data!E26</f>
        <v>9823</v>
      </c>
      <c r="E27" s="8">
        <f t="shared" si="0"/>
        <v>10272.478410411622</v>
      </c>
      <c r="F27" s="14">
        <f t="shared" si="1"/>
        <v>-449.47841041162246</v>
      </c>
      <c r="G27" s="4">
        <f t="shared" si="2"/>
        <v>14</v>
      </c>
      <c r="H27" s="4">
        <f t="shared" si="3"/>
        <v>967.86238951014536</v>
      </c>
      <c r="I27" s="13">
        <f t="shared" si="4"/>
        <v>9121.9692735838089</v>
      </c>
      <c r="J27" s="13">
        <f t="shared" si="5"/>
        <v>11422.987547239436</v>
      </c>
    </row>
    <row r="28" spans="1:10" x14ac:dyDescent="0.2">
      <c r="A28" s="4">
        <v>2019</v>
      </c>
      <c r="B28" s="4">
        <v>26</v>
      </c>
      <c r="C28" s="4">
        <v>1</v>
      </c>
      <c r="D28" s="8"/>
      <c r="E28" s="8">
        <f t="shared" si="0"/>
        <v>10804.110848668281</v>
      </c>
      <c r="F28" s="4"/>
      <c r="G28" s="4">
        <f t="shared" si="2"/>
        <v>15</v>
      </c>
      <c r="H28" s="4">
        <f t="shared" si="3"/>
        <v>981.67570695709799</v>
      </c>
      <c r="I28" s="13">
        <f t="shared" si="4"/>
        <v>9637.1816627664812</v>
      </c>
      <c r="J28" s="13">
        <f t="shared" si="5"/>
        <v>11971.04003457008</v>
      </c>
    </row>
    <row r="29" spans="1:10" x14ac:dyDescent="0.2">
      <c r="A29" s="4">
        <v>2020</v>
      </c>
      <c r="B29" s="4">
        <v>27</v>
      </c>
      <c r="C29" s="4">
        <v>1</v>
      </c>
      <c r="D29" s="8"/>
      <c r="E29" s="8">
        <f t="shared" si="0"/>
        <v>11335.743286924941</v>
      </c>
      <c r="F29" s="4"/>
      <c r="G29" s="4">
        <f t="shared" si="2"/>
        <v>16</v>
      </c>
      <c r="H29" s="4">
        <f t="shared" si="3"/>
        <v>996.22989075722057</v>
      </c>
      <c r="I29" s="13">
        <f t="shared" si="4"/>
        <v>10151.513375607426</v>
      </c>
      <c r="J29" s="13">
        <f t="shared" si="5"/>
        <v>12519.973198242455</v>
      </c>
    </row>
    <row r="30" spans="1:10" x14ac:dyDescent="0.2">
      <c r="A30" s="4">
        <v>2021</v>
      </c>
      <c r="B30" s="4">
        <v>28</v>
      </c>
      <c r="C30" s="4">
        <v>1</v>
      </c>
      <c r="D30" s="8"/>
      <c r="E30" s="8">
        <f t="shared" si="0"/>
        <v>11867.375725181599</v>
      </c>
      <c r="F30" s="4"/>
      <c r="G30" s="4">
        <f t="shared" si="2"/>
        <v>17</v>
      </c>
      <c r="H30" s="4">
        <f t="shared" si="3"/>
        <v>1011.4929608522067</v>
      </c>
      <c r="I30" s="13">
        <f t="shared" si="4"/>
        <v>10665.002427169191</v>
      </c>
      <c r="J30" s="13">
        <f t="shared" si="5"/>
        <v>13069.749023194006</v>
      </c>
    </row>
    <row r="31" spans="1:10" x14ac:dyDescent="0.2">
      <c r="A31" s="4">
        <v>2022</v>
      </c>
      <c r="B31" s="4">
        <v>29</v>
      </c>
      <c r="C31" s="4">
        <v>1</v>
      </c>
      <c r="D31" s="8"/>
      <c r="E31" s="8">
        <f t="shared" si="0"/>
        <v>12399.008163438257</v>
      </c>
      <c r="F31" s="4"/>
      <c r="G31" s="4">
        <f t="shared" si="2"/>
        <v>18</v>
      </c>
      <c r="H31" s="4">
        <f t="shared" si="3"/>
        <v>1027.433325075637</v>
      </c>
      <c r="I31" s="13">
        <f t="shared" si="4"/>
        <v>11177.686371422791</v>
      </c>
      <c r="J31" s="13">
        <f t="shared" si="5"/>
        <v>13620.329955453723</v>
      </c>
    </row>
    <row r="32" spans="1:10" x14ac:dyDescent="0.2">
      <c r="A32" s="4">
        <v>2023</v>
      </c>
      <c r="B32" s="4">
        <v>30</v>
      </c>
      <c r="C32" s="4">
        <v>1</v>
      </c>
      <c r="D32" s="8"/>
      <c r="E32" s="8">
        <f t="shared" si="0"/>
        <v>12930.640601694917</v>
      </c>
      <c r="F32" s="4"/>
      <c r="G32" s="4">
        <f t="shared" si="2"/>
        <v>19</v>
      </c>
      <c r="H32" s="4">
        <f t="shared" si="3"/>
        <v>1044.0199605876269</v>
      </c>
      <c r="I32" s="13">
        <f t="shared" si="4"/>
        <v>11689.602085574244</v>
      </c>
      <c r="J32" s="13">
        <f t="shared" si="5"/>
        <v>14171.679117815589</v>
      </c>
    </row>
    <row r="33" spans="1:12" x14ac:dyDescent="0.2">
      <c r="A33" s="4">
        <v>2024</v>
      </c>
      <c r="B33" s="4">
        <v>31</v>
      </c>
      <c r="C33" s="4">
        <v>1</v>
      </c>
      <c r="D33" s="8"/>
      <c r="E33" s="8">
        <f t="shared" si="0"/>
        <v>13462.273039951573</v>
      </c>
      <c r="F33" s="4"/>
      <c r="G33" s="4">
        <f t="shared" si="2"/>
        <v>20</v>
      </c>
      <c r="H33" s="4">
        <f t="shared" si="3"/>
        <v>1061.2225646591746</v>
      </c>
      <c r="I33" s="13">
        <f t="shared" si="4"/>
        <v>12200.785590825493</v>
      </c>
      <c r="J33" s="13">
        <f t="shared" si="5"/>
        <v>14723.760489077653</v>
      </c>
    </row>
    <row r="34" spans="1:12" x14ac:dyDescent="0.2">
      <c r="A34" s="4">
        <v>2025</v>
      </c>
      <c r="B34" s="4">
        <v>32</v>
      </c>
      <c r="C34" s="4">
        <v>1</v>
      </c>
      <c r="D34" s="8"/>
      <c r="E34" s="8">
        <f t="shared" si="0"/>
        <v>13993.905478208233</v>
      </c>
      <c r="F34" s="4"/>
      <c r="G34" s="4">
        <f t="shared" si="2"/>
        <v>21</v>
      </c>
      <c r="H34" s="4">
        <f t="shared" si="3"/>
        <v>1079.0116766676797</v>
      </c>
      <c r="I34" s="13">
        <f t="shared" si="4"/>
        <v>12711.271907356939</v>
      </c>
      <c r="J34" s="13">
        <f t="shared" si="5"/>
        <v>15276.539049059527</v>
      </c>
    </row>
    <row r="35" spans="1:12" x14ac:dyDescent="0.2">
      <c r="A35" s="4">
        <v>2026</v>
      </c>
      <c r="B35" s="4">
        <v>33</v>
      </c>
      <c r="C35" s="4">
        <v>1</v>
      </c>
      <c r="D35" s="8"/>
      <c r="E35" s="8">
        <f t="shared" si="0"/>
        <v>14525.537916464893</v>
      </c>
      <c r="F35" s="4"/>
      <c r="G35" s="4">
        <f t="shared" si="2"/>
        <v>22</v>
      </c>
      <c r="H35" s="4">
        <f t="shared" si="3"/>
        <v>1097.3587736176321</v>
      </c>
      <c r="I35" s="13">
        <f t="shared" si="4"/>
        <v>13221.094940780882</v>
      </c>
      <c r="J35" s="13">
        <f t="shared" si="5"/>
        <v>15829.980892148904</v>
      </c>
    </row>
    <row r="36" spans="1:12" x14ac:dyDescent="0.2">
      <c r="A36" s="4">
        <v>2027</v>
      </c>
      <c r="B36" s="4">
        <v>34</v>
      </c>
      <c r="C36" s="4">
        <v>1</v>
      </c>
      <c r="D36" s="8"/>
      <c r="E36" s="8">
        <f t="shared" si="0"/>
        <v>15057.170354721549</v>
      </c>
      <c r="F36" s="4"/>
      <c r="G36" s="4">
        <f t="shared" si="2"/>
        <v>23</v>
      </c>
      <c r="H36" s="4">
        <f t="shared" si="3"/>
        <v>1116.2363417722006</v>
      </c>
      <c r="I36" s="13">
        <f t="shared" si="4"/>
        <v>13730.287396992248</v>
      </c>
      <c r="J36" s="13">
        <f t="shared" si="5"/>
        <v>16384.053312450851</v>
      </c>
    </row>
    <row r="37" spans="1:12" x14ac:dyDescent="0.2">
      <c r="A37" s="4">
        <v>2028</v>
      </c>
      <c r="B37" s="4">
        <v>35</v>
      </c>
      <c r="C37" s="4">
        <v>1</v>
      </c>
      <c r="D37" s="8"/>
      <c r="E37" s="8">
        <f t="shared" si="0"/>
        <v>15588.802792978209</v>
      </c>
      <c r="F37" s="4"/>
      <c r="G37" s="4">
        <f t="shared" si="2"/>
        <v>24</v>
      </c>
      <c r="H37" s="4">
        <f t="shared" si="3"/>
        <v>1135.6179271028489</v>
      </c>
      <c r="I37" s="13">
        <f t="shared" si="4"/>
        <v>14238.880722198544</v>
      </c>
      <c r="J37" s="13">
        <f t="shared" si="5"/>
        <v>16938.724863757874</v>
      </c>
    </row>
    <row r="38" spans="1:12" x14ac:dyDescent="0.2">
      <c r="A38" s="4">
        <v>2029</v>
      </c>
      <c r="B38" s="4">
        <v>36</v>
      </c>
      <c r="C38" s="4">
        <v>1</v>
      </c>
      <c r="D38" s="8"/>
      <c r="E38" s="8">
        <f t="shared" si="0"/>
        <v>16120.435231234866</v>
      </c>
      <c r="F38" s="4"/>
      <c r="G38" s="4">
        <f t="shared" si="2"/>
        <v>25</v>
      </c>
      <c r="H38" s="4">
        <f t="shared" si="3"/>
        <v>1155.4781672661554</v>
      </c>
      <c r="I38" s="13">
        <f t="shared" si="4"/>
        <v>14746.905064908638</v>
      </c>
      <c r="J38" s="13">
        <f t="shared" si="5"/>
        <v>17493.965397561093</v>
      </c>
    </row>
    <row r="39" spans="1:12" x14ac:dyDescent="0.2">
      <c r="A39" s="4">
        <v>2030</v>
      </c>
      <c r="B39" s="4">
        <v>37</v>
      </c>
      <c r="C39" s="4">
        <v>1</v>
      </c>
      <c r="D39" s="8"/>
      <c r="E39" s="8">
        <f t="shared" si="0"/>
        <v>16652.067669491524</v>
      </c>
      <c r="F39" s="4"/>
      <c r="G39" s="4">
        <f t="shared" si="2"/>
        <v>26</v>
      </c>
      <c r="H39" s="4">
        <f t="shared" si="3"/>
        <v>1175.7928077289512</v>
      </c>
      <c r="I39" s="13">
        <f t="shared" si="4"/>
        <v>15254.389256764642</v>
      </c>
      <c r="J39" s="13">
        <f t="shared" si="5"/>
        <v>18049.746082218408</v>
      </c>
    </row>
    <row r="40" spans="1:12" x14ac:dyDescent="0.2">
      <c r="A40" s="4">
        <v>2031</v>
      </c>
      <c r="B40" s="4">
        <v>38</v>
      </c>
      <c r="C40" s="4">
        <v>1</v>
      </c>
      <c r="D40" s="8"/>
      <c r="E40" s="8">
        <f t="shared" si="0"/>
        <v>17183.700107748184</v>
      </c>
      <c r="F40" s="4"/>
      <c r="G40" s="4">
        <f t="shared" si="2"/>
        <v>27</v>
      </c>
      <c r="H40" s="4">
        <f t="shared" si="3"/>
        <v>1196.5387045108496</v>
      </c>
      <c r="I40" s="13">
        <f t="shared" si="4"/>
        <v>15761.36080928181</v>
      </c>
      <c r="J40" s="13">
        <f t="shared" si="5"/>
        <v>18606.039406214557</v>
      </c>
    </row>
    <row r="41" spans="1:12" x14ac:dyDescent="0.2">
      <c r="A41" s="4">
        <v>2032</v>
      </c>
      <c r="B41" s="4">
        <v>39</v>
      </c>
      <c r="C41" s="4">
        <v>1</v>
      </c>
      <c r="D41" s="8"/>
      <c r="E41" s="8">
        <f t="shared" si="0"/>
        <v>17715.33254600484</v>
      </c>
      <c r="F41" s="4"/>
      <c r="G41" s="4">
        <f t="shared" si="2"/>
        <v>28</v>
      </c>
      <c r="H41" s="4">
        <f t="shared" si="3"/>
        <v>1217.6938158194241</v>
      </c>
      <c r="I41" s="13">
        <f t="shared" si="4"/>
        <v>16267.845923791912</v>
      </c>
      <c r="J41" s="13">
        <f t="shared" si="5"/>
        <v>19162.819168217768</v>
      </c>
    </row>
    <row r="42" spans="1:12" x14ac:dyDescent="0.2">
      <c r="A42" s="4">
        <v>2033</v>
      </c>
      <c r="B42" s="4">
        <v>40</v>
      </c>
      <c r="C42" s="4">
        <v>1</v>
      </c>
      <c r="D42" s="8"/>
      <c r="E42" s="8">
        <f t="shared" si="0"/>
        <v>18246.9649842615</v>
      </c>
      <c r="F42" s="4"/>
      <c r="G42" s="4">
        <f t="shared" si="2"/>
        <v>29</v>
      </c>
      <c r="H42" s="4">
        <f t="shared" si="3"/>
        <v>1239.2371846358681</v>
      </c>
      <c r="I42" s="13">
        <f t="shared" si="4"/>
        <v>16773.869512143872</v>
      </c>
      <c r="J42" s="13">
        <f t="shared" si="5"/>
        <v>19720.060456379128</v>
      </c>
    </row>
    <row r="43" spans="1:12" x14ac:dyDescent="0.2">
      <c r="A43" s="4">
        <v>2034</v>
      </c>
      <c r="B43" s="4">
        <v>41</v>
      </c>
      <c r="C43" s="4">
        <v>1</v>
      </c>
      <c r="D43" s="8"/>
      <c r="E43" s="8">
        <f t="shared" si="0"/>
        <v>18778.59742251816</v>
      </c>
      <c r="F43" s="4"/>
      <c r="G43" s="4">
        <f t="shared" si="2"/>
        <v>30</v>
      </c>
      <c r="H43" s="4">
        <f t="shared" si="3"/>
        <v>1261.1489140821514</v>
      </c>
      <c r="I43" s="13">
        <f t="shared" si="4"/>
        <v>17279.455225985083</v>
      </c>
      <c r="J43" s="13">
        <f t="shared" si="5"/>
        <v>20277.739619051237</v>
      </c>
    </row>
    <row r="44" spans="1:12" x14ac:dyDescent="0.2">
      <c r="A44" s="4">
        <v>2035</v>
      </c>
      <c r="B44" s="4">
        <v>42</v>
      </c>
      <c r="C44" s="4">
        <v>1</v>
      </c>
      <c r="D44" s="8"/>
      <c r="E44" s="8">
        <f t="shared" si="0"/>
        <v>19310.229860774816</v>
      </c>
      <c r="F44" s="4"/>
      <c r="G44" s="4">
        <f t="shared" si="2"/>
        <v>31</v>
      </c>
      <c r="H44" s="4">
        <f t="shared" si="3"/>
        <v>1283.4101371751522</v>
      </c>
      <c r="I44" s="13">
        <f t="shared" si="4"/>
        <v>17784.62549271504</v>
      </c>
      <c r="J44" s="13">
        <f t="shared" si="5"/>
        <v>20835.834228834592</v>
      </c>
    </row>
    <row r="45" spans="1:12" x14ac:dyDescent="0.2">
      <c r="A45" s="4">
        <v>2036</v>
      </c>
      <c r="B45" s="4">
        <v>43</v>
      </c>
      <c r="C45" s="4">
        <v>1</v>
      </c>
      <c r="D45" s="8"/>
      <c r="E45" s="8">
        <f t="shared" si="0"/>
        <v>19841.862299031476</v>
      </c>
      <c r="F45" s="4"/>
      <c r="G45" s="4">
        <f t="shared" si="2"/>
        <v>32</v>
      </c>
      <c r="H45" s="4">
        <f t="shared" si="3"/>
        <v>1306.0029823565837</v>
      </c>
      <c r="I45" s="13">
        <f t="shared" si="4"/>
        <v>18289.401556460311</v>
      </c>
      <c r="J45" s="13">
        <f t="shared" si="5"/>
        <v>21394.323041602642</v>
      </c>
    </row>
    <row r="46" spans="1:12" x14ac:dyDescent="0.2">
      <c r="A46" s="4">
        <v>2037</v>
      </c>
      <c r="B46" s="4">
        <v>44</v>
      </c>
      <c r="C46" s="4">
        <v>1</v>
      </c>
      <c r="D46" s="8"/>
      <c r="E46" s="8">
        <f t="shared" si="0"/>
        <v>20373.494737288136</v>
      </c>
      <c r="F46" s="4"/>
      <c r="G46" s="4">
        <f t="shared" si="2"/>
        <v>33</v>
      </c>
      <c r="H46" s="4">
        <f t="shared" si="3"/>
        <v>1328.9105359848847</v>
      </c>
      <c r="I46" s="13">
        <f t="shared" si="4"/>
        <v>18793.803522660841</v>
      </c>
      <c r="J46" s="13">
        <f t="shared" si="5"/>
        <v>21953.185951915431</v>
      </c>
    </row>
    <row r="47" spans="1:12" x14ac:dyDescent="0.2">
      <c r="A47" s="4">
        <v>2038</v>
      </c>
      <c r="B47" s="4">
        <v>45</v>
      </c>
      <c r="C47" s="4">
        <v>1</v>
      </c>
      <c r="D47" s="8"/>
      <c r="E47" s="8">
        <f t="shared" si="0"/>
        <v>20905.127175544792</v>
      </c>
      <c r="F47" s="4"/>
      <c r="G47" s="4">
        <f t="shared" si="2"/>
        <v>34</v>
      </c>
      <c r="H47" s="4">
        <f t="shared" si="3"/>
        <v>1352.1168027896008</v>
      </c>
      <c r="I47" s="13">
        <f t="shared" si="4"/>
        <v>19297.850405078301</v>
      </c>
      <c r="J47" s="13">
        <f t="shared" si="5"/>
        <v>22512.403946011284</v>
      </c>
      <c r="L47" t="s">
        <v>21</v>
      </c>
    </row>
    <row r="48" spans="1:12" x14ac:dyDescent="0.2">
      <c r="A48" s="4">
        <v>2039</v>
      </c>
      <c r="B48" s="4">
        <v>46</v>
      </c>
      <c r="C48" s="4">
        <v>1</v>
      </c>
      <c r="D48" s="8"/>
      <c r="E48" s="8">
        <f t="shared" si="0"/>
        <v>21436.759613801452</v>
      </c>
      <c r="F48" s="4"/>
      <c r="G48" s="4">
        <f t="shared" si="2"/>
        <v>35</v>
      </c>
      <c r="H48" s="4">
        <f t="shared" si="3"/>
        <v>1375.606665121722</v>
      </c>
      <c r="I48" s="13">
        <f t="shared" si="4"/>
        <v>19801.560174235678</v>
      </c>
      <c r="J48" s="13">
        <f t="shared" si="5"/>
        <v>23071.959053367227</v>
      </c>
    </row>
    <row r="49" spans="1:10" x14ac:dyDescent="0.2">
      <c r="A49" s="4">
        <v>2040</v>
      </c>
      <c r="B49" s="4">
        <v>47</v>
      </c>
      <c r="C49" s="4">
        <v>1</v>
      </c>
      <c r="D49" s="8"/>
      <c r="E49" s="8">
        <f t="shared" si="0"/>
        <v>21968.392052058109</v>
      </c>
      <c r="F49" s="4"/>
      <c r="G49" s="4">
        <f t="shared" si="2"/>
        <v>36</v>
      </c>
      <c r="H49" s="4">
        <f t="shared" si="3"/>
        <v>1399.3658416853093</v>
      </c>
      <c r="I49" s="13">
        <f t="shared" si="4"/>
        <v>20304.949806473447</v>
      </c>
      <c r="J49" s="13">
        <f t="shared" si="5"/>
        <v>23631.83429764277</v>
      </c>
    </row>
    <row r="50" spans="1:10" x14ac:dyDescent="0.2">
      <c r="A50" s="4">
        <v>2041</v>
      </c>
      <c r="B50" s="4">
        <v>48</v>
      </c>
      <c r="C50" s="4">
        <v>1</v>
      </c>
      <c r="D50" s="8"/>
      <c r="E50" s="8">
        <f t="shared" si="0"/>
        <v>22500.024490314769</v>
      </c>
      <c r="F50" s="4"/>
      <c r="G50" s="4">
        <f t="shared" si="2"/>
        <v>37</v>
      </c>
      <c r="H50" s="4">
        <f t="shared" si="3"/>
        <v>1423.3808463060609</v>
      </c>
      <c r="I50" s="13">
        <f t="shared" si="4"/>
        <v>20808.035332961874</v>
      </c>
      <c r="J50" s="13">
        <f t="shared" si="5"/>
        <v>24192.013647667663</v>
      </c>
    </row>
    <row r="51" spans="1:10" x14ac:dyDescent="0.2">
      <c r="A51" s="4">
        <v>2042</v>
      </c>
      <c r="B51" s="4">
        <v>49</v>
      </c>
      <c r="C51" s="4">
        <v>1</v>
      </c>
      <c r="D51" s="8"/>
      <c r="E51" s="8">
        <f t="shared" si="0"/>
        <v>23031.656928571429</v>
      </c>
      <c r="F51" s="4"/>
      <c r="G51" s="4">
        <f t="shared" si="2"/>
        <v>38</v>
      </c>
      <c r="H51" s="4">
        <f t="shared" si="3"/>
        <v>1447.6389471802963</v>
      </c>
      <c r="I51" s="13">
        <f t="shared" si="4"/>
        <v>21310.831888142198</v>
      </c>
      <c r="J51" s="13">
        <f t="shared" si="5"/>
        <v>24752.481969000659</v>
      </c>
    </row>
    <row r="52" spans="1:10" x14ac:dyDescent="0.2">
      <c r="A52" s="4">
        <v>2043</v>
      </c>
      <c r="B52" s="4">
        <v>50</v>
      </c>
      <c r="C52" s="4">
        <v>1</v>
      </c>
      <c r="D52" s="8"/>
      <c r="E52" s="8">
        <f t="shared" si="0"/>
        <v>23563.289366828085</v>
      </c>
      <c r="F52" s="4"/>
      <c r="G52" s="4">
        <f t="shared" si="2"/>
        <v>39</v>
      </c>
      <c r="H52" s="4">
        <f t="shared" si="3"/>
        <v>1472.1281269517922</v>
      </c>
      <c r="I52" s="13">
        <f t="shared" si="4"/>
        <v>21813.353757183755</v>
      </c>
      <c r="J52" s="13">
        <f t="shared" si="5"/>
        <v>25313.224976472415</v>
      </c>
    </row>
    <row r="53" spans="1:10" x14ac:dyDescent="0.2">
      <c r="A53" s="4">
        <v>2044</v>
      </c>
      <c r="B53" s="4">
        <v>51</v>
      </c>
      <c r="C53" s="4">
        <v>1</v>
      </c>
      <c r="D53" s="8"/>
      <c r="E53" s="8">
        <f t="shared" si="0"/>
        <v>24094.921805084745</v>
      </c>
      <c r="F53" s="4"/>
      <c r="G53" s="4">
        <f t="shared" si="2"/>
        <v>40</v>
      </c>
      <c r="H53" s="4">
        <f t="shared" si="3"/>
        <v>1496.8370438824998</v>
      </c>
      <c r="I53" s="13">
        <f t="shared" si="4"/>
        <v>22315.614422140818</v>
      </c>
      <c r="J53" s="13">
        <f t="shared" si="5"/>
        <v>25874.229188028672</v>
      </c>
    </row>
    <row r="54" spans="1:10" x14ac:dyDescent="0.2">
      <c r="A54" s="4">
        <v>2045</v>
      </c>
      <c r="B54" s="4">
        <v>52</v>
      </c>
      <c r="C54" s="4">
        <v>1</v>
      </c>
      <c r="D54" s="8"/>
      <c r="E54" s="8">
        <f t="shared" si="0"/>
        <v>24626.554243341401</v>
      </c>
      <c r="F54" s="4"/>
      <c r="G54" s="4">
        <f t="shared" si="2"/>
        <v>41</v>
      </c>
      <c r="H54" s="4">
        <f t="shared" si="3"/>
        <v>1521.7549943148554</v>
      </c>
      <c r="I54" s="13">
        <f t="shared" si="4"/>
        <v>22817.626606574038</v>
      </c>
      <c r="J54" s="13">
        <f t="shared" si="5"/>
        <v>26435.481880108764</v>
      </c>
    </row>
    <row r="55" spans="1:10" x14ac:dyDescent="0.2">
      <c r="A55" s="4">
        <v>2046</v>
      </c>
      <c r="B55" s="4">
        <v>53</v>
      </c>
      <c r="C55" s="4">
        <v>1</v>
      </c>
      <c r="D55" s="8"/>
      <c r="E55" s="8">
        <f t="shared" si="0"/>
        <v>25158.186681598061</v>
      </c>
      <c r="F55" s="4"/>
      <c r="G55" s="4">
        <f t="shared" si="2"/>
        <v>42</v>
      </c>
      <c r="H55" s="4">
        <f t="shared" si="3"/>
        <v>1546.8718765665451</v>
      </c>
      <c r="I55" s="13">
        <f t="shared" si="4"/>
        <v>23319.402318469194</v>
      </c>
      <c r="J55" s="13">
        <f t="shared" si="5"/>
        <v>26996.971044726928</v>
      </c>
    </row>
    <row r="56" spans="1:10" x14ac:dyDescent="0.2">
      <c r="A56" s="4">
        <v>2047</v>
      </c>
      <c r="B56" s="4">
        <v>54</v>
      </c>
      <c r="C56" s="4">
        <v>1</v>
      </c>
      <c r="D56" s="8"/>
      <c r="E56" s="8">
        <f t="shared" si="0"/>
        <v>25689.819119854721</v>
      </c>
      <c r="F56" s="4"/>
      <c r="G56" s="4">
        <f t="shared" si="2"/>
        <v>43</v>
      </c>
      <c r="H56" s="4">
        <f t="shared" si="3"/>
        <v>1572.1781563518175</v>
      </c>
      <c r="I56" s="13">
        <f t="shared" si="4"/>
        <v>23820.952891341236</v>
      </c>
      <c r="J56" s="13">
        <f t="shared" si="5"/>
        <v>27558.685348368206</v>
      </c>
    </row>
    <row r="57" spans="1:10" x14ac:dyDescent="0.2">
      <c r="A57" s="4">
        <v>2048</v>
      </c>
      <c r="B57" s="4">
        <v>55</v>
      </c>
      <c r="C57" s="4">
        <v>1</v>
      </c>
      <c r="D57" s="8"/>
      <c r="E57" s="8">
        <f t="shared" si="0"/>
        <v>26221.451558111377</v>
      </c>
      <c r="F57" s="4"/>
      <c r="G57" s="4">
        <f t="shared" si="2"/>
        <v>44</v>
      </c>
      <c r="H57" s="4">
        <f t="shared" si="3"/>
        <v>1597.6648337852623</v>
      </c>
      <c r="I57" s="13">
        <f t="shared" si="4"/>
        <v>24322.289023457306</v>
      </c>
      <c r="J57" s="13">
        <f t="shared" si="5"/>
        <v>28120.614092765449</v>
      </c>
    </row>
    <row r="58" spans="1:10" x14ac:dyDescent="0.2">
      <c r="A58" s="4">
        <v>2049</v>
      </c>
      <c r="B58" s="4">
        <v>56</v>
      </c>
      <c r="C58" s="4">
        <v>1</v>
      </c>
      <c r="D58" s="8"/>
      <c r="E58" s="8">
        <f t="shared" si="0"/>
        <v>26753.083996368037</v>
      </c>
      <c r="F58" s="4"/>
      <c r="G58" s="4">
        <f t="shared" si="2"/>
        <v>45</v>
      </c>
      <c r="H58" s="4">
        <f t="shared" si="3"/>
        <v>1623.3234119932404</v>
      </c>
      <c r="I58" s="13">
        <f t="shared" si="4"/>
        <v>24823.420815148671</v>
      </c>
      <c r="J58" s="13">
        <f t="shared" si="5"/>
        <v>28682.747177587404</v>
      </c>
    </row>
    <row r="59" spans="1:10" x14ac:dyDescent="0.2">
      <c r="A59" s="4">
        <v>2050</v>
      </c>
      <c r="B59" s="4">
        <v>57</v>
      </c>
      <c r="C59" s="4">
        <v>1</v>
      </c>
      <c r="D59" s="8"/>
      <c r="E59" s="8">
        <f t="shared" si="0"/>
        <v>27284.716434624697</v>
      </c>
      <c r="F59" s="4"/>
      <c r="G59" s="4">
        <f t="shared" si="2"/>
        <v>46</v>
      </c>
      <c r="H59" s="4">
        <f t="shared" si="3"/>
        <v>1649.1458673336497</v>
      </c>
      <c r="I59" s="13">
        <f t="shared" si="4"/>
        <v>25324.357804210838</v>
      </c>
      <c r="J59" s="13">
        <f t="shared" si="5"/>
        <v>29245.075065038556</v>
      </c>
    </row>
    <row r="60" spans="1:10" x14ac:dyDescent="0.2">
      <c r="A60" s="4">
        <v>2051</v>
      </c>
      <c r="B60" s="4">
        <v>58</v>
      </c>
      <c r="C60" s="4">
        <v>1</v>
      </c>
      <c r="D60" s="8"/>
      <c r="E60" s="8">
        <f t="shared" si="0"/>
        <v>27816.348872881354</v>
      </c>
      <c r="F60" s="4"/>
      <c r="G60" s="4">
        <f t="shared" si="2"/>
        <v>47</v>
      </c>
      <c r="H60" s="4">
        <f t="shared" si="3"/>
        <v>1675.1246212055185</v>
      </c>
      <c r="I60" s="13">
        <f t="shared" si="4"/>
        <v>25825.108999413806</v>
      </c>
      <c r="J60" s="13">
        <f t="shared" si="5"/>
        <v>29807.588746348902</v>
      </c>
    </row>
    <row r="61" spans="1:10" x14ac:dyDescent="0.2">
      <c r="A61" s="4">
        <v>2052</v>
      </c>
      <c r="B61" s="4">
        <v>59</v>
      </c>
      <c r="C61" s="4">
        <v>1</v>
      </c>
      <c r="D61" s="8"/>
      <c r="E61" s="8">
        <f t="shared" si="0"/>
        <v>28347.981311138014</v>
      </c>
      <c r="F61" s="4"/>
      <c r="G61" s="4">
        <f t="shared" si="2"/>
        <v>48</v>
      </c>
      <c r="H61" s="4">
        <f t="shared" si="3"/>
        <v>1701.2525134151022</v>
      </c>
      <c r="I61" s="13">
        <f t="shared" si="4"/>
        <v>26325.682912162112</v>
      </c>
      <c r="J61" s="13">
        <f t="shared" si="5"/>
        <v>30370.279710113915</v>
      </c>
    </row>
    <row r="62" spans="1:10" x14ac:dyDescent="0.2">
      <c r="A62" s="4">
        <v>2053</v>
      </c>
      <c r="B62" s="4">
        <v>60</v>
      </c>
      <c r="C62" s="4">
        <v>1</v>
      </c>
      <c r="D62" s="8"/>
      <c r="E62" s="8">
        <f t="shared" si="0"/>
        <v>28879.613749394674</v>
      </c>
      <c r="F62" s="4"/>
      <c r="G62" s="4">
        <f t="shared" si="2"/>
        <v>49</v>
      </c>
      <c r="H62" s="4">
        <f t="shared" si="3"/>
        <v>1727.5227770540303</v>
      </c>
      <c r="I62" s="13">
        <f t="shared" si="4"/>
        <v>26826.087586357437</v>
      </c>
      <c r="J62" s="13">
        <f t="shared" si="5"/>
        <v>30933.13991243191</v>
      </c>
    </row>
    <row r="63" spans="1:10" x14ac:dyDescent="0.2">
      <c r="A63" s="4">
        <v>2054</v>
      </c>
      <c r="B63" s="4">
        <v>61</v>
      </c>
      <c r="C63" s="4">
        <v>1</v>
      </c>
      <c r="D63" s="8"/>
      <c r="E63" s="8">
        <f t="shared" si="0"/>
        <v>29411.24618765133</v>
      </c>
      <c r="F63" s="4"/>
      <c r="G63" s="4">
        <f t="shared" si="2"/>
        <v>50</v>
      </c>
      <c r="H63" s="4">
        <f t="shared" si="3"/>
        <v>1753.9290148368973</v>
      </c>
      <c r="I63" s="13">
        <f t="shared" si="4"/>
        <v>27326.330626526404</v>
      </c>
      <c r="J63" s="13">
        <f t="shared" si="5"/>
        <v>31496.161748776256</v>
      </c>
    </row>
    <row r="64" spans="1:10" x14ac:dyDescent="0.2">
      <c r="A64" s="4">
        <v>2055</v>
      </c>
      <c r="B64" s="4">
        <v>62</v>
      </c>
      <c r="C64" s="4">
        <v>1</v>
      </c>
      <c r="D64" s="8"/>
      <c r="E64" s="8">
        <f t="shared" si="0"/>
        <v>29942.878625907986</v>
      </c>
      <c r="F64" s="4"/>
      <c r="G64" s="4">
        <f t="shared" si="2"/>
        <v>51</v>
      </c>
      <c r="H64" s="4">
        <f t="shared" si="3"/>
        <v>1780.4651768400265</v>
      </c>
      <c r="I64" s="13">
        <f t="shared" si="4"/>
        <v>27826.419224282763</v>
      </c>
      <c r="J64" s="13">
        <f t="shared" si="5"/>
        <v>32059.338027533209</v>
      </c>
    </row>
    <row r="65" spans="1:10" x14ac:dyDescent="0.2">
      <c r="A65" s="4">
        <v>2056</v>
      </c>
      <c r="B65" s="4">
        <v>63</v>
      </c>
      <c r="C65" s="4">
        <v>1</v>
      </c>
      <c r="D65" s="8"/>
      <c r="E65" s="8">
        <f t="shared" si="0"/>
        <v>30474.511064164642</v>
      </c>
      <c r="F65" s="4"/>
      <c r="G65" s="4">
        <f t="shared" si="2"/>
        <v>52</v>
      </c>
      <c r="H65" s="4">
        <f t="shared" si="3"/>
        <v>1807.1255395794274</v>
      </c>
      <c r="I65" s="13">
        <f t="shared" si="4"/>
        <v>28326.360183197663</v>
      </c>
      <c r="J65" s="13">
        <f t="shared" si="5"/>
        <v>32622.661945131622</v>
      </c>
    </row>
    <row r="66" spans="1:10" x14ac:dyDescent="0.2">
      <c r="A66" s="4">
        <v>2057</v>
      </c>
      <c r="B66" s="4">
        <v>64</v>
      </c>
      <c r="C66" s="4">
        <v>1</v>
      </c>
      <c r="D66" s="8"/>
      <c r="E66" s="8">
        <f t="shared" si="0"/>
        <v>31006.143502421302</v>
      </c>
      <c r="F66" s="4"/>
      <c r="G66" s="4">
        <f t="shared" si="2"/>
        <v>53</v>
      </c>
      <c r="H66" s="4">
        <f t="shared" si="3"/>
        <v>1833.9046863639028</v>
      </c>
      <c r="I66" s="13">
        <f t="shared" si="4"/>
        <v>28826.159942154132</v>
      </c>
      <c r="J66" s="13">
        <f t="shared" si="5"/>
        <v>33186.127062688473</v>
      </c>
    </row>
    <row r="67" spans="1:10" x14ac:dyDescent="0.2">
      <c r="A67" s="4">
        <v>2058</v>
      </c>
      <c r="B67" s="4">
        <v>65</v>
      </c>
      <c r="C67" s="4">
        <v>1</v>
      </c>
      <c r="D67" s="8"/>
      <c r="E67" s="8">
        <f t="shared" si="0"/>
        <v>31537.775940677962</v>
      </c>
      <c r="F67" s="4"/>
      <c r="G67" s="4">
        <f t="shared" si="2"/>
        <v>54</v>
      </c>
      <c r="H67" s="4">
        <f t="shared" si="3"/>
        <v>1860.7974888583997</v>
      </c>
      <c r="I67" s="13">
        <f t="shared" si="4"/>
        <v>29325.824597262937</v>
      </c>
      <c r="J67" s="13">
        <f t="shared" si="5"/>
        <v>33749.727284092987</v>
      </c>
    </row>
    <row r="68" spans="1:10" x14ac:dyDescent="0.2">
      <c r="A68" s="4">
        <v>2059</v>
      </c>
      <c r="B68" s="4">
        <v>66</v>
      </c>
      <c r="C68" s="4">
        <v>1</v>
      </c>
      <c r="D68" s="8"/>
      <c r="E68" s="8">
        <f t="shared" ref="E68:E127" si="6">$N$3+$M$3*B68+$L$3*C68</f>
        <v>32069.408378934622</v>
      </c>
      <c r="F68" s="4"/>
      <c r="G68" s="4">
        <f t="shared" ref="G68:G127" si="7">B68-AVERAGE($B$3:$B$23)</f>
        <v>55</v>
      </c>
      <c r="H68" s="4">
        <f t="shared" ref="H68:H127" si="8">$M$5*SQRT(1+1/$M$6+G68^2/SUMSQ($G$3:$G$23))</f>
        <v>1887.7990897929162</v>
      </c>
      <c r="I68" s="13">
        <f t="shared" ref="I68:I127" si="9">E68-$M$10*H68</f>
        <v>29825.359922416708</v>
      </c>
      <c r="J68" s="13">
        <f t="shared" ref="J68:J127" si="10">E68+$M$10*H68</f>
        <v>34313.456835452533</v>
      </c>
    </row>
    <row r="69" spans="1:10" x14ac:dyDescent="0.2">
      <c r="A69" s="4">
        <v>2060</v>
      </c>
      <c r="B69" s="4">
        <v>67</v>
      </c>
      <c r="C69" s="4">
        <v>1</v>
      </c>
      <c r="D69" s="8"/>
      <c r="E69" s="8">
        <f t="shared" si="6"/>
        <v>32601.040817191275</v>
      </c>
      <c r="F69" s="4"/>
      <c r="G69" s="4">
        <f t="shared" si="7"/>
        <v>56</v>
      </c>
      <c r="H69" s="4">
        <f t="shared" si="8"/>
        <v>1914.904886753176</v>
      </c>
      <c r="I69" s="13">
        <f t="shared" si="9"/>
        <v>30324.77138855814</v>
      </c>
      <c r="J69" s="13">
        <f t="shared" si="10"/>
        <v>34877.31024582441</v>
      </c>
    </row>
    <row r="70" spans="1:10" x14ac:dyDescent="0.2">
      <c r="A70" s="4">
        <v>2061</v>
      </c>
      <c r="B70" s="4">
        <v>68</v>
      </c>
      <c r="C70" s="4">
        <v>1</v>
      </c>
      <c r="D70" s="8"/>
      <c r="E70" s="8">
        <f t="shared" si="6"/>
        <v>33132.673255447939</v>
      </c>
      <c r="F70" s="4"/>
      <c r="G70" s="4">
        <f t="shared" si="7"/>
        <v>57</v>
      </c>
      <c r="H70" s="4">
        <f t="shared" si="8"/>
        <v>1942.1105169908385</v>
      </c>
      <c r="I70" s="13">
        <f t="shared" si="9"/>
        <v>30824.064181736299</v>
      </c>
      <c r="J70" s="13">
        <f t="shared" si="10"/>
        <v>35441.282329159578</v>
      </c>
    </row>
    <row r="71" spans="1:10" x14ac:dyDescent="0.2">
      <c r="A71" s="4">
        <v>2062</v>
      </c>
      <c r="B71" s="4">
        <v>69</v>
      </c>
      <c r="C71" s="4">
        <v>1</v>
      </c>
      <c r="D71" s="8"/>
      <c r="E71" s="8">
        <f t="shared" si="6"/>
        <v>33664.305693704599</v>
      </c>
      <c r="F71" s="4"/>
      <c r="G71" s="4">
        <f t="shared" si="7"/>
        <v>58</v>
      </c>
      <c r="H71" s="4">
        <f t="shared" si="8"/>
        <v>1969.411843192948</v>
      </c>
      <c r="I71" s="13">
        <f t="shared" si="9"/>
        <v>31323.243220022599</v>
      </c>
      <c r="J71" s="13">
        <f t="shared" si="10"/>
        <v>36005.368167386601</v>
      </c>
    </row>
    <row r="72" spans="1:10" x14ac:dyDescent="0.2">
      <c r="A72" s="4">
        <v>2063</v>
      </c>
      <c r="B72" s="4">
        <v>70</v>
      </c>
      <c r="C72" s="4">
        <v>1</v>
      </c>
      <c r="D72" s="8"/>
      <c r="E72" s="8">
        <f t="shared" si="6"/>
        <v>34195.938131961258</v>
      </c>
      <c r="F72" s="4"/>
      <c r="G72" s="4">
        <f t="shared" si="7"/>
        <v>59</v>
      </c>
      <c r="H72" s="4">
        <f t="shared" si="8"/>
        <v>1996.8049401526084</v>
      </c>
      <c r="I72" s="13">
        <f t="shared" si="9"/>
        <v>31822.313169355548</v>
      </c>
      <c r="J72" s="13">
        <f t="shared" si="10"/>
        <v>36569.563094566969</v>
      </c>
    </row>
    <row r="73" spans="1:10" x14ac:dyDescent="0.2">
      <c r="A73" s="4">
        <v>2064</v>
      </c>
      <c r="B73" s="4">
        <v>71</v>
      </c>
      <c r="C73" s="4">
        <v>1</v>
      </c>
      <c r="D73" s="8"/>
      <c r="E73" s="8">
        <f t="shared" si="6"/>
        <v>34727.570570217918</v>
      </c>
      <c r="F73" s="4"/>
      <c r="G73" s="4">
        <f t="shared" si="7"/>
        <v>60</v>
      </c>
      <c r="H73" s="4">
        <f t="shared" si="8"/>
        <v>2024.2860822853263</v>
      </c>
      <c r="I73" s="13">
        <f t="shared" si="9"/>
        <v>32321.27845838022</v>
      </c>
      <c r="J73" s="13">
        <f t="shared" si="10"/>
        <v>37133.862682055616</v>
      </c>
    </row>
    <row r="74" spans="1:10" x14ac:dyDescent="0.2">
      <c r="A74" s="4">
        <v>2065</v>
      </c>
      <c r="B74" s="4">
        <v>72</v>
      </c>
      <c r="C74" s="4">
        <v>1</v>
      </c>
      <c r="D74" s="8"/>
      <c r="E74" s="8">
        <f t="shared" si="6"/>
        <v>35259.203008474571</v>
      </c>
      <c r="F74" s="4"/>
      <c r="G74" s="4">
        <f t="shared" si="7"/>
        <v>61</v>
      </c>
      <c r="H74" s="4">
        <f t="shared" si="8"/>
        <v>2051.8517319380762</v>
      </c>
      <c r="I74" s="13">
        <f t="shared" si="9"/>
        <v>32820.143292345383</v>
      </c>
      <c r="J74" s="13">
        <f t="shared" si="10"/>
        <v>37698.262724603759</v>
      </c>
    </row>
    <row r="75" spans="1:10" x14ac:dyDescent="0.2">
      <c r="A75" s="4">
        <v>2066</v>
      </c>
      <c r="B75" s="4">
        <v>73</v>
      </c>
      <c r="C75" s="4">
        <v>1</v>
      </c>
      <c r="D75" s="8"/>
      <c r="E75" s="8">
        <f t="shared" si="6"/>
        <v>35790.835446731231</v>
      </c>
      <c r="F75" s="4"/>
      <c r="G75" s="4">
        <f t="shared" si="7"/>
        <v>62</v>
      </c>
      <c r="H75" s="4">
        <f t="shared" si="8"/>
        <v>2079.4985284408081</v>
      </c>
      <c r="I75" s="13">
        <f t="shared" si="9"/>
        <v>33318.911666118132</v>
      </c>
      <c r="J75" s="13">
        <f t="shared" si="10"/>
        <v>38262.75922734433</v>
      </c>
    </row>
    <row r="76" spans="1:10" x14ac:dyDescent="0.2">
      <c r="A76" s="4">
        <v>2067</v>
      </c>
      <c r="B76" s="4">
        <v>74</v>
      </c>
      <c r="C76" s="4">
        <v>1</v>
      </c>
      <c r="D76" s="8"/>
      <c r="E76" s="8">
        <f t="shared" si="6"/>
        <v>36322.467884987891</v>
      </c>
      <c r="F76" s="4"/>
      <c r="G76" s="4">
        <f t="shared" si="7"/>
        <v>63</v>
      </c>
      <c r="H76" s="4">
        <f t="shared" si="8"/>
        <v>2107.2232778527969</v>
      </c>
      <c r="I76" s="13">
        <f t="shared" si="9"/>
        <v>33817.587376372481</v>
      </c>
      <c r="J76" s="13">
        <f t="shared" si="10"/>
        <v>38827.348393603301</v>
      </c>
    </row>
    <row r="77" spans="1:10" x14ac:dyDescent="0.2">
      <c r="A77" s="4">
        <v>2068</v>
      </c>
      <c r="B77" s="4">
        <v>75</v>
      </c>
      <c r="C77" s="4">
        <v>1</v>
      </c>
      <c r="D77" s="8"/>
      <c r="E77" s="8">
        <f t="shared" si="6"/>
        <v>36854.100323244551</v>
      </c>
      <c r="F77" s="4"/>
      <c r="G77" s="4">
        <f t="shared" si="7"/>
        <v>64</v>
      </c>
      <c r="H77" s="4">
        <f t="shared" si="8"/>
        <v>2135.0229433588947</v>
      </c>
      <c r="I77" s="13">
        <f t="shared" si="9"/>
        <v>34316.174033005467</v>
      </c>
      <c r="J77" s="13">
        <f t="shared" si="10"/>
        <v>39392.026613483635</v>
      </c>
    </row>
    <row r="78" spans="1:10" x14ac:dyDescent="0.2">
      <c r="A78" s="4">
        <v>2069</v>
      </c>
      <c r="B78" s="4">
        <v>76</v>
      </c>
      <c r="C78" s="4">
        <v>1</v>
      </c>
      <c r="D78" s="8"/>
      <c r="E78" s="8">
        <f t="shared" si="6"/>
        <v>37385.732761501211</v>
      </c>
      <c r="F78" s="4"/>
      <c r="G78" s="4">
        <f t="shared" si="7"/>
        <v>65</v>
      </c>
      <c r="H78" s="4">
        <f t="shared" si="8"/>
        <v>2162.8946362733591</v>
      </c>
      <c r="I78" s="13">
        <f t="shared" si="9"/>
        <v>34814.675069830999</v>
      </c>
      <c r="J78" s="13">
        <f t="shared" si="10"/>
        <v>39956.790453171423</v>
      </c>
    </row>
    <row r="79" spans="1:10" x14ac:dyDescent="0.2">
      <c r="A79" s="4">
        <v>2070</v>
      </c>
      <c r="B79" s="4">
        <v>77</v>
      </c>
      <c r="C79" s="4">
        <v>1</v>
      </c>
      <c r="D79" s="8"/>
      <c r="E79" s="8">
        <f t="shared" si="6"/>
        <v>37917.365199757871</v>
      </c>
      <c r="F79" s="4"/>
      <c r="G79" s="4">
        <f t="shared" si="7"/>
        <v>66</v>
      </c>
      <c r="H79" s="4">
        <f t="shared" si="8"/>
        <v>2190.8356076114546</v>
      </c>
      <c r="I79" s="13">
        <f t="shared" si="9"/>
        <v>35313.093754598805</v>
      </c>
      <c r="J79" s="13">
        <f t="shared" si="10"/>
        <v>40521.636644916936</v>
      </c>
    </row>
    <row r="80" spans="1:10" x14ac:dyDescent="0.2">
      <c r="A80" s="4">
        <v>2071</v>
      </c>
      <c r="B80" s="4">
        <v>78</v>
      </c>
      <c r="C80" s="4">
        <v>1</v>
      </c>
      <c r="D80" s="8"/>
      <c r="E80" s="8">
        <f t="shared" si="6"/>
        <v>38448.997638014524</v>
      </c>
      <c r="F80" s="4"/>
      <c r="G80" s="4">
        <f t="shared" si="7"/>
        <v>67</v>
      </c>
      <c r="H80" s="4">
        <f t="shared" si="8"/>
        <v>2218.8432401914811</v>
      </c>
      <c r="I80" s="13">
        <f t="shared" si="9"/>
        <v>35811.433198382816</v>
      </c>
      <c r="J80" s="13">
        <f t="shared" si="10"/>
        <v>41086.562077646231</v>
      </c>
    </row>
    <row r="81" spans="1:10" x14ac:dyDescent="0.2">
      <c r="A81" s="4">
        <v>2072</v>
      </c>
      <c r="B81" s="4">
        <v>79</v>
      </c>
      <c r="C81" s="4">
        <v>1</v>
      </c>
      <c r="D81" s="8"/>
      <c r="E81" s="8">
        <f t="shared" si="6"/>
        <v>38980.630076271183</v>
      </c>
      <c r="F81" s="4"/>
      <c r="G81" s="4">
        <f t="shared" si="7"/>
        <v>68</v>
      </c>
      <c r="H81" s="4">
        <f t="shared" si="8"/>
        <v>2246.9150412322233</v>
      </c>
      <c r="I81" s="13">
        <f t="shared" si="9"/>
        <v>36309.69636438071</v>
      </c>
      <c r="J81" s="13">
        <f t="shared" si="10"/>
        <v>41651.563788161657</v>
      </c>
    </row>
    <row r="82" spans="1:10" x14ac:dyDescent="0.2">
      <c r="A82" s="4">
        <v>2073</v>
      </c>
      <c r="B82" s="4">
        <v>80</v>
      </c>
      <c r="C82" s="4">
        <v>1</v>
      </c>
      <c r="D82" s="8"/>
      <c r="E82" s="8">
        <f t="shared" si="6"/>
        <v>39512.262514527843</v>
      </c>
      <c r="F82" s="4"/>
      <c r="G82" s="4">
        <f t="shared" si="7"/>
        <v>69</v>
      </c>
      <c r="H82" s="4">
        <f t="shared" si="8"/>
        <v>2275.0486354130485</v>
      </c>
      <c r="I82" s="13">
        <f t="shared" si="9"/>
        <v>36807.886076163384</v>
      </c>
      <c r="J82" s="13">
        <f t="shared" si="10"/>
        <v>42216.638952892303</v>
      </c>
    </row>
    <row r="83" spans="1:10" x14ac:dyDescent="0.2">
      <c r="A83" s="4">
        <v>2074</v>
      </c>
      <c r="B83" s="4">
        <v>81</v>
      </c>
      <c r="C83" s="4">
        <v>1</v>
      </c>
      <c r="D83" s="8"/>
      <c r="E83" s="8">
        <f t="shared" si="6"/>
        <v>40043.894952784503</v>
      </c>
      <c r="F83" s="4"/>
      <c r="G83" s="4">
        <f t="shared" si="7"/>
        <v>70</v>
      </c>
      <c r="H83" s="4">
        <f t="shared" si="8"/>
        <v>2303.2417583660076</v>
      </c>
      <c r="I83" s="13">
        <f t="shared" si="9"/>
        <v>37306.005025411025</v>
      </c>
      <c r="J83" s="13">
        <f t="shared" si="10"/>
        <v>42781.784880157982</v>
      </c>
    </row>
    <row r="84" spans="1:10" x14ac:dyDescent="0.2">
      <c r="A84" s="4">
        <v>2075</v>
      </c>
      <c r="B84" s="4">
        <v>82</v>
      </c>
      <c r="C84" s="4">
        <v>1</v>
      </c>
      <c r="D84" s="8"/>
      <c r="E84" s="8">
        <f t="shared" si="6"/>
        <v>40575.527391041163</v>
      </c>
      <c r="F84" s="4"/>
      <c r="G84" s="4">
        <f t="shared" si="7"/>
        <v>71</v>
      </c>
      <c r="H84" s="4">
        <f t="shared" si="8"/>
        <v>2331.4922505713157</v>
      </c>
      <c r="I84" s="13">
        <f t="shared" si="9"/>
        <v>37804.055779169605</v>
      </c>
      <c r="J84" s="13">
        <f t="shared" si="10"/>
        <v>43346.999002912722</v>
      </c>
    </row>
    <row r="85" spans="1:10" x14ac:dyDescent="0.2">
      <c r="A85" s="4">
        <v>2076</v>
      </c>
      <c r="B85" s="4">
        <v>83</v>
      </c>
      <c r="C85" s="4">
        <v>1</v>
      </c>
      <c r="D85" s="8"/>
      <c r="E85" s="8">
        <f t="shared" si="6"/>
        <v>41107.159829297816</v>
      </c>
      <c r="F85" s="4"/>
      <c r="G85" s="4">
        <f t="shared" si="7"/>
        <v>72</v>
      </c>
      <c r="H85" s="4">
        <f t="shared" si="8"/>
        <v>2359.7980516294724</v>
      </c>
      <c r="I85" s="13">
        <f t="shared" si="9"/>
        <v>38302.040786659658</v>
      </c>
      <c r="J85" s="13">
        <f t="shared" si="10"/>
        <v>43912.278871935974</v>
      </c>
    </row>
    <row r="86" spans="1:10" x14ac:dyDescent="0.2">
      <c r="A86" s="4">
        <v>2077</v>
      </c>
      <c r="B86" s="4">
        <v>84</v>
      </c>
      <c r="C86" s="4">
        <v>1</v>
      </c>
      <c r="D86" s="8"/>
      <c r="E86" s="8">
        <f t="shared" si="6"/>
        <v>41638.792267554476</v>
      </c>
      <c r="F86" s="4"/>
      <c r="G86" s="4">
        <f t="shared" si="7"/>
        <v>73</v>
      </c>
      <c r="H86" s="4">
        <f t="shared" si="8"/>
        <v>2388.1571948850865</v>
      </c>
      <c r="I86" s="13">
        <f t="shared" si="9"/>
        <v>38799.962385667044</v>
      </c>
      <c r="J86" s="13">
        <f t="shared" si="10"/>
        <v>44477.622149441908</v>
      </c>
    </row>
    <row r="87" spans="1:10" x14ac:dyDescent="0.2">
      <c r="A87" s="4">
        <v>2078</v>
      </c>
      <c r="B87" s="4">
        <v>85</v>
      </c>
      <c r="C87" s="4">
        <v>1</v>
      </c>
      <c r="D87" s="8"/>
      <c r="E87" s="8">
        <f t="shared" si="6"/>
        <v>42170.424705811136</v>
      </c>
      <c r="F87" s="4"/>
      <c r="G87" s="4">
        <f t="shared" si="7"/>
        <v>74</v>
      </c>
      <c r="H87" s="4">
        <f t="shared" si="8"/>
        <v>2416.5678023791406</v>
      </c>
      <c r="I87" s="13">
        <f t="shared" si="9"/>
        <v>39297.822808543206</v>
      </c>
      <c r="J87" s="13">
        <f t="shared" si="10"/>
        <v>45043.026603079066</v>
      </c>
    </row>
    <row r="88" spans="1:10" x14ac:dyDescent="0.2">
      <c r="A88" s="4">
        <v>2079</v>
      </c>
      <c r="B88" s="4">
        <v>86</v>
      </c>
      <c r="C88" s="4">
        <v>1</v>
      </c>
      <c r="D88" s="8"/>
      <c r="E88" s="8">
        <f t="shared" si="6"/>
        <v>42702.057144067796</v>
      </c>
      <c r="F88" s="4"/>
      <c r="G88" s="4">
        <f t="shared" si="7"/>
        <v>75</v>
      </c>
      <c r="H88" s="4">
        <f t="shared" si="8"/>
        <v>2445.0280801080157</v>
      </c>
      <c r="I88" s="13">
        <f t="shared" si="9"/>
        <v>39795.624187840855</v>
      </c>
      <c r="J88" s="13">
        <f t="shared" si="10"/>
        <v>45608.490100294737</v>
      </c>
    </row>
    <row r="89" spans="1:10" x14ac:dyDescent="0.2">
      <c r="A89" s="4">
        <v>2080</v>
      </c>
      <c r="B89" s="4">
        <v>87</v>
      </c>
      <c r="C89" s="4">
        <v>1</v>
      </c>
      <c r="D89" s="8"/>
      <c r="E89" s="8">
        <f t="shared" si="6"/>
        <v>43233.689582324456</v>
      </c>
      <c r="F89" s="4"/>
      <c r="G89" s="4">
        <f t="shared" si="7"/>
        <v>76</v>
      </c>
      <c r="H89" s="4">
        <f t="shared" si="8"/>
        <v>2473.5363135690618</v>
      </c>
      <c r="I89" s="13">
        <f t="shared" si="9"/>
        <v>40293.368561608979</v>
      </c>
      <c r="J89" s="13">
        <f t="shared" si="10"/>
        <v>46174.010603039933</v>
      </c>
    </row>
    <row r="90" spans="1:10" x14ac:dyDescent="0.2">
      <c r="A90" s="4">
        <v>2081</v>
      </c>
      <c r="B90" s="4">
        <v>88</v>
      </c>
      <c r="C90" s="4">
        <v>1</v>
      </c>
      <c r="D90" s="8"/>
      <c r="E90" s="8">
        <f t="shared" si="6"/>
        <v>43765.322020581116</v>
      </c>
      <c r="F90" s="4"/>
      <c r="G90" s="4">
        <f t="shared" si="7"/>
        <v>77</v>
      </c>
      <c r="H90" s="4">
        <f t="shared" si="8"/>
        <v>2502.0908635738947</v>
      </c>
      <c r="I90" s="13">
        <f t="shared" si="9"/>
        <v>40791.057878369618</v>
      </c>
      <c r="J90" s="13">
        <f t="shared" si="10"/>
        <v>46739.586162792613</v>
      </c>
    </row>
    <row r="91" spans="1:10" x14ac:dyDescent="0.2">
      <c r="A91" s="4">
        <v>2082</v>
      </c>
      <c r="B91" s="4">
        <v>89</v>
      </c>
      <c r="C91" s="4">
        <v>1</v>
      </c>
      <c r="D91" s="8"/>
      <c r="E91" s="8">
        <f t="shared" si="6"/>
        <v>44296.954458837768</v>
      </c>
      <c r="F91" s="4"/>
      <c r="G91" s="4">
        <f t="shared" si="7"/>
        <v>78</v>
      </c>
      <c r="H91" s="4">
        <f t="shared" si="8"/>
        <v>2530.6901623118706</v>
      </c>
      <c r="I91" s="13">
        <f t="shared" si="9"/>
        <v>41288.694001797296</v>
      </c>
      <c r="J91" s="13">
        <f t="shared" si="10"/>
        <v>47305.214915878241</v>
      </c>
    </row>
    <row r="92" spans="1:10" x14ac:dyDescent="0.2">
      <c r="A92" s="4">
        <v>2083</v>
      </c>
      <c r="B92" s="4">
        <v>90</v>
      </c>
      <c r="C92" s="4">
        <v>1</v>
      </c>
      <c r="D92" s="8"/>
      <c r="E92" s="8">
        <f t="shared" si="6"/>
        <v>44828.586897094428</v>
      </c>
      <c r="F92" s="4"/>
      <c r="G92" s="4">
        <f t="shared" si="7"/>
        <v>79</v>
      </c>
      <c r="H92" s="4">
        <f t="shared" si="8"/>
        <v>2559.33270964742</v>
      </c>
      <c r="I92" s="13">
        <f t="shared" si="9"/>
        <v>41786.278715120403</v>
      </c>
      <c r="J92" s="13">
        <f t="shared" si="10"/>
        <v>47870.895079068454</v>
      </c>
    </row>
    <row r="93" spans="1:10" x14ac:dyDescent="0.2">
      <c r="A93" s="4">
        <v>2084</v>
      </c>
      <c r="B93" s="4">
        <v>91</v>
      </c>
      <c r="C93" s="4">
        <v>1</v>
      </c>
      <c r="D93" s="8"/>
      <c r="E93" s="8">
        <f t="shared" si="6"/>
        <v>45360.219335351088</v>
      </c>
      <c r="F93" s="4"/>
      <c r="G93" s="4">
        <f t="shared" si="7"/>
        <v>80</v>
      </c>
      <c r="H93" s="4">
        <f t="shared" si="8"/>
        <v>2588.0170696360019</v>
      </c>
      <c r="I93" s="13">
        <f t="shared" si="9"/>
        <v>42283.813725262698</v>
      </c>
      <c r="J93" s="13">
        <f t="shared" si="10"/>
        <v>48436.624945439478</v>
      </c>
    </row>
    <row r="94" spans="1:10" x14ac:dyDescent="0.2">
      <c r="A94" s="4">
        <v>2085</v>
      </c>
      <c r="B94" s="4">
        <v>92</v>
      </c>
      <c r="C94" s="4">
        <v>1</v>
      </c>
      <c r="D94" s="8"/>
      <c r="E94" s="8">
        <f t="shared" si="6"/>
        <v>45891.851773607748</v>
      </c>
      <c r="F94" s="4"/>
      <c r="G94" s="4">
        <f t="shared" si="7"/>
        <v>81</v>
      </c>
      <c r="H94" s="4">
        <f t="shared" si="8"/>
        <v>2616.7418672445378</v>
      </c>
      <c r="I94" s="13">
        <f t="shared" si="9"/>
        <v>42781.300666741787</v>
      </c>
      <c r="J94" s="13">
        <f t="shared" si="10"/>
        <v>49002.40288047371</v>
      </c>
    </row>
    <row r="95" spans="1:10" x14ac:dyDescent="0.2">
      <c r="A95" s="4">
        <v>2086</v>
      </c>
      <c r="B95" s="4">
        <v>93</v>
      </c>
      <c r="C95" s="4">
        <v>1</v>
      </c>
      <c r="D95" s="8"/>
      <c r="E95" s="8">
        <f t="shared" si="6"/>
        <v>46423.484211864408</v>
      </c>
      <c r="F95" s="4"/>
      <c r="G95" s="4">
        <f t="shared" si="7"/>
        <v>82</v>
      </c>
      <c r="H95" s="4">
        <f t="shared" si="8"/>
        <v>2645.5057852631012</v>
      </c>
      <c r="I95" s="13">
        <f t="shared" si="9"/>
        <v>43278.741105340239</v>
      </c>
      <c r="J95" s="13">
        <f t="shared" si="10"/>
        <v>49568.227318388577</v>
      </c>
    </row>
    <row r="96" spans="1:10" x14ac:dyDescent="0.2">
      <c r="A96" s="4">
        <v>2087</v>
      </c>
      <c r="B96" s="4">
        <v>94</v>
      </c>
      <c r="C96" s="4">
        <v>1</v>
      </c>
      <c r="D96" s="8"/>
      <c r="E96" s="8">
        <f t="shared" si="6"/>
        <v>46955.116650121061</v>
      </c>
      <c r="F96" s="4"/>
      <c r="G96" s="4">
        <f t="shared" si="7"/>
        <v>83</v>
      </c>
      <c r="H96" s="4">
        <f t="shared" si="8"/>
        <v>2674.3075613955925</v>
      </c>
      <c r="I96" s="13">
        <f t="shared" si="9"/>
        <v>43776.136541563916</v>
      </c>
      <c r="J96" s="13">
        <f t="shared" si="10"/>
        <v>50134.096758678206</v>
      </c>
    </row>
    <row r="97" spans="1:10" x14ac:dyDescent="0.2">
      <c r="A97" s="4">
        <v>2088</v>
      </c>
      <c r="B97" s="4">
        <v>95</v>
      </c>
      <c r="C97" s="4">
        <v>1</v>
      </c>
      <c r="D97" s="8"/>
      <c r="E97" s="8">
        <f t="shared" si="6"/>
        <v>47486.749088377721</v>
      </c>
      <c r="F97" s="4"/>
      <c r="G97" s="4">
        <f t="shared" si="7"/>
        <v>84</v>
      </c>
      <c r="H97" s="4">
        <f t="shared" si="8"/>
        <v>2703.1459855179364</v>
      </c>
      <c r="I97" s="13">
        <f t="shared" si="9"/>
        <v>44273.488413901214</v>
      </c>
      <c r="J97" s="13">
        <f t="shared" si="10"/>
        <v>50700.009762854228</v>
      </c>
    </row>
    <row r="98" spans="1:10" x14ac:dyDescent="0.2">
      <c r="A98" s="4">
        <v>2089</v>
      </c>
      <c r="B98" s="4">
        <v>96</v>
      </c>
      <c r="C98" s="4">
        <v>1</v>
      </c>
      <c r="D98" s="8"/>
      <c r="E98" s="8">
        <f t="shared" si="6"/>
        <v>48018.381526634381</v>
      </c>
      <c r="F98" s="4"/>
      <c r="G98" s="4">
        <f t="shared" si="7"/>
        <v>85</v>
      </c>
      <c r="H98" s="4">
        <f t="shared" si="8"/>
        <v>2732.0198970931433</v>
      </c>
      <c r="I98" s="13">
        <f t="shared" si="9"/>
        <v>44770.79810189578</v>
      </c>
      <c r="J98" s="13">
        <f t="shared" si="10"/>
        <v>51265.964951372982</v>
      </c>
    </row>
    <row r="99" spans="1:10" x14ac:dyDescent="0.2">
      <c r="A99" s="4">
        <v>2090</v>
      </c>
      <c r="B99" s="4">
        <v>97</v>
      </c>
      <c r="C99" s="4">
        <v>1</v>
      </c>
      <c r="D99" s="8"/>
      <c r="E99" s="8">
        <f t="shared" si="6"/>
        <v>48550.013964891041</v>
      </c>
      <c r="F99" s="4"/>
      <c r="G99" s="4">
        <f t="shared" si="7"/>
        <v>86</v>
      </c>
      <c r="H99" s="4">
        <f t="shared" si="8"/>
        <v>2760.9281827332848</v>
      </c>
      <c r="I99" s="13">
        <f t="shared" si="9"/>
        <v>45268.066929044617</v>
      </c>
      <c r="J99" s="13">
        <f t="shared" si="10"/>
        <v>51831.961000737465</v>
      </c>
    </row>
    <row r="100" spans="1:10" x14ac:dyDescent="0.2">
      <c r="A100" s="4">
        <v>2091</v>
      </c>
      <c r="B100" s="4">
        <v>98</v>
      </c>
      <c r="C100" s="4">
        <v>1</v>
      </c>
      <c r="D100" s="8"/>
      <c r="E100" s="8">
        <f t="shared" si="6"/>
        <v>49081.646403147701</v>
      </c>
      <c r="F100" s="4"/>
      <c r="G100" s="4">
        <f t="shared" si="7"/>
        <v>87</v>
      </c>
      <c r="H100" s="4">
        <f t="shared" si="8"/>
        <v>2789.8697738991327</v>
      </c>
      <c r="I100" s="13">
        <f t="shared" si="9"/>
        <v>45765.296165532593</v>
      </c>
      <c r="J100" s="13">
        <f t="shared" si="10"/>
        <v>52397.996640762809</v>
      </c>
    </row>
    <row r="101" spans="1:10" x14ac:dyDescent="0.2">
      <c r="A101" s="4">
        <v>2092</v>
      </c>
      <c r="B101" s="4">
        <v>99</v>
      </c>
      <c r="C101" s="4">
        <v>1</v>
      </c>
      <c r="D101" s="8"/>
      <c r="E101" s="8">
        <f t="shared" si="6"/>
        <v>49613.278841404353</v>
      </c>
      <c r="F101" s="4"/>
      <c r="G101" s="4">
        <f t="shared" si="7"/>
        <v>88</v>
      </c>
      <c r="H101" s="4">
        <f t="shared" si="8"/>
        <v>2818.8436447288236</v>
      </c>
      <c r="I101" s="13">
        <f t="shared" si="9"/>
        <v>46262.487030813463</v>
      </c>
      <c r="J101" s="13">
        <f t="shared" si="10"/>
        <v>52964.070651995244</v>
      </c>
    </row>
    <row r="102" spans="1:10" x14ac:dyDescent="0.2">
      <c r="A102" s="4">
        <v>2093</v>
      </c>
      <c r="B102" s="4">
        <v>100</v>
      </c>
      <c r="C102" s="4">
        <v>1</v>
      </c>
      <c r="D102" s="8"/>
      <c r="E102" s="8">
        <f t="shared" si="6"/>
        <v>50144.911279661013</v>
      </c>
      <c r="F102" s="4"/>
      <c r="G102" s="4">
        <f t="shared" si="7"/>
        <v>89</v>
      </c>
      <c r="H102" s="4">
        <f t="shared" si="8"/>
        <v>2847.8488099874876</v>
      </c>
      <c r="I102" s="13">
        <f t="shared" si="9"/>
        <v>46759.640696047252</v>
      </c>
      <c r="J102" s="13">
        <f t="shared" si="10"/>
        <v>53530.181863274775</v>
      </c>
    </row>
    <row r="103" spans="1:10" x14ac:dyDescent="0.2">
      <c r="A103" s="4">
        <v>2094</v>
      </c>
      <c r="B103" s="4">
        <v>101</v>
      </c>
      <c r="C103" s="4">
        <v>1</v>
      </c>
      <c r="D103" s="8"/>
      <c r="E103" s="8">
        <f t="shared" si="6"/>
        <v>50676.543717917673</v>
      </c>
      <c r="F103" s="4"/>
      <c r="G103" s="4">
        <f t="shared" si="7"/>
        <v>90</v>
      </c>
      <c r="H103" s="4">
        <f t="shared" si="8"/>
        <v>2876.8843231303581</v>
      </c>
      <c r="I103" s="13">
        <f t="shared" si="9"/>
        <v>47256.758286402583</v>
      </c>
      <c r="J103" s="13">
        <f t="shared" si="10"/>
        <v>54096.329149432764</v>
      </c>
    </row>
    <row r="104" spans="1:10" x14ac:dyDescent="0.2">
      <c r="A104" s="4">
        <v>2095</v>
      </c>
      <c r="B104" s="4">
        <v>102</v>
      </c>
      <c r="C104" s="4">
        <v>1</v>
      </c>
      <c r="D104" s="8"/>
      <c r="E104" s="8">
        <f t="shared" si="6"/>
        <v>51208.176156174333</v>
      </c>
      <c r="F104" s="4"/>
      <c r="G104" s="4">
        <f t="shared" si="7"/>
        <v>91</v>
      </c>
      <c r="H104" s="4">
        <f t="shared" si="8"/>
        <v>2905.9492744723334</v>
      </c>
      <c r="I104" s="13">
        <f t="shared" si="9"/>
        <v>47753.840883232588</v>
      </c>
      <c r="J104" s="13">
        <f t="shared" si="10"/>
        <v>54662.511429116079</v>
      </c>
    </row>
    <row r="105" spans="1:10" x14ac:dyDescent="0.2">
      <c r="A105" s="4">
        <v>2096</v>
      </c>
      <c r="B105" s="4">
        <v>103</v>
      </c>
      <c r="C105" s="4">
        <v>1</v>
      </c>
      <c r="D105" s="8"/>
      <c r="E105" s="8">
        <f t="shared" si="6"/>
        <v>51739.808594430993</v>
      </c>
      <c r="F105" s="4"/>
      <c r="G105" s="4">
        <f t="shared" si="7"/>
        <v>92</v>
      </c>
      <c r="H105" s="4">
        <f t="shared" si="8"/>
        <v>2935.0427894574791</v>
      </c>
      <c r="I105" s="13">
        <f t="shared" si="9"/>
        <v>48250.889526131949</v>
      </c>
      <c r="J105" s="13">
        <f t="shared" si="10"/>
        <v>55228.727662730038</v>
      </c>
    </row>
    <row r="106" spans="1:10" x14ac:dyDescent="0.2">
      <c r="A106" s="4">
        <v>2097</v>
      </c>
      <c r="B106" s="4">
        <v>104</v>
      </c>
      <c r="C106" s="4">
        <v>1</v>
      </c>
      <c r="D106" s="8"/>
      <c r="E106" s="8">
        <f t="shared" si="6"/>
        <v>52271.441032687646</v>
      </c>
      <c r="F106" s="4"/>
      <c r="G106" s="4">
        <f t="shared" si="7"/>
        <v>93</v>
      </c>
      <c r="H106" s="4">
        <f t="shared" si="8"/>
        <v>2964.1640270223565</v>
      </c>
      <c r="I106" s="13">
        <f t="shared" si="9"/>
        <v>48747.905214882419</v>
      </c>
      <c r="J106" s="13">
        <f t="shared" si="10"/>
        <v>55794.976850492872</v>
      </c>
    </row>
    <row r="107" spans="1:10" x14ac:dyDescent="0.2">
      <c r="A107" s="4">
        <v>2098</v>
      </c>
      <c r="B107" s="4">
        <v>105</v>
      </c>
      <c r="C107" s="4">
        <v>1</v>
      </c>
      <c r="D107" s="8"/>
      <c r="E107" s="8">
        <f t="shared" si="6"/>
        <v>52803.073470944306</v>
      </c>
      <c r="F107" s="4"/>
      <c r="G107" s="4">
        <f t="shared" si="7"/>
        <v>94</v>
      </c>
      <c r="H107" s="4">
        <f t="shared" si="8"/>
        <v>2993.3121780474958</v>
      </c>
      <c r="I107" s="13">
        <f t="shared" si="9"/>
        <v>49244.88891129363</v>
      </c>
      <c r="J107" s="13">
        <f t="shared" si="10"/>
        <v>56361.258030594981</v>
      </c>
    </row>
    <row r="108" spans="1:10" x14ac:dyDescent="0.2">
      <c r="A108" s="4">
        <v>2099</v>
      </c>
      <c r="B108" s="4">
        <v>106</v>
      </c>
      <c r="C108" s="4">
        <v>1</v>
      </c>
      <c r="D108" s="8"/>
      <c r="E108" s="8">
        <f t="shared" si="6"/>
        <v>53334.705909200966</v>
      </c>
      <c r="F108" s="4"/>
      <c r="G108" s="4">
        <f t="shared" si="7"/>
        <v>95</v>
      </c>
      <c r="H108" s="4">
        <f t="shared" si="8"/>
        <v>3022.4864638916893</v>
      </c>
      <c r="I108" s="13">
        <f t="shared" si="9"/>
        <v>49741.841540945308</v>
      </c>
      <c r="J108" s="13">
        <f t="shared" si="10"/>
        <v>56927.570277456623</v>
      </c>
    </row>
    <row r="109" spans="1:10" x14ac:dyDescent="0.2">
      <c r="A109" s="4">
        <v>2100</v>
      </c>
      <c r="B109" s="4">
        <v>107</v>
      </c>
      <c r="C109" s="4">
        <v>1</v>
      </c>
      <c r="D109" s="8"/>
      <c r="E109" s="8">
        <f t="shared" si="6"/>
        <v>53866.338347457626</v>
      </c>
      <c r="F109" s="4"/>
      <c r="G109" s="4">
        <f t="shared" si="7"/>
        <v>96</v>
      </c>
      <c r="H109" s="4">
        <f t="shared" si="8"/>
        <v>3051.6861350041431</v>
      </c>
      <c r="I109" s="13">
        <f t="shared" si="9"/>
        <v>50238.763994837092</v>
      </c>
      <c r="J109" s="13">
        <f t="shared" si="10"/>
        <v>57493.912700078159</v>
      </c>
    </row>
    <row r="110" spans="1:10" x14ac:dyDescent="0.2">
      <c r="A110" s="4">
        <v>2101</v>
      </c>
      <c r="B110" s="4">
        <v>108</v>
      </c>
      <c r="C110" s="4">
        <v>1</v>
      </c>
      <c r="D110" s="8"/>
      <c r="E110" s="8">
        <f t="shared" si="6"/>
        <v>54397.970785714286</v>
      </c>
      <c r="F110" s="4"/>
      <c r="G110" s="4">
        <f t="shared" si="7"/>
        <v>97</v>
      </c>
      <c r="H110" s="4">
        <f t="shared" si="8"/>
        <v>3080.9104696098457</v>
      </c>
      <c r="I110" s="13">
        <f t="shared" si="9"/>
        <v>50735.657130951236</v>
      </c>
      <c r="J110" s="13">
        <f t="shared" si="10"/>
        <v>58060.284440477335</v>
      </c>
    </row>
    <row r="111" spans="1:10" x14ac:dyDescent="0.2">
      <c r="A111" s="4">
        <v>2102</v>
      </c>
      <c r="B111" s="4">
        <v>109</v>
      </c>
      <c r="C111" s="4">
        <v>1</v>
      </c>
      <c r="D111" s="8"/>
      <c r="E111" s="8">
        <f t="shared" si="6"/>
        <v>54929.603223970946</v>
      </c>
      <c r="F111" s="4"/>
      <c r="G111" s="4">
        <f t="shared" si="7"/>
        <v>98</v>
      </c>
      <c r="H111" s="4">
        <f t="shared" si="8"/>
        <v>3110.1587724638093</v>
      </c>
      <c r="I111" s="13">
        <f t="shared" si="9"/>
        <v>51232.521775733432</v>
      </c>
      <c r="J111" s="13">
        <f t="shared" si="10"/>
        <v>58626.684672208459</v>
      </c>
    </row>
    <row r="112" spans="1:10" x14ac:dyDescent="0.2">
      <c r="A112" s="4">
        <v>2103</v>
      </c>
      <c r="B112" s="4">
        <v>110</v>
      </c>
      <c r="C112" s="4">
        <v>1</v>
      </c>
      <c r="D112" s="8"/>
      <c r="E112" s="8">
        <f t="shared" si="6"/>
        <v>55461.235662227598</v>
      </c>
      <c r="F112" s="4"/>
      <c r="G112" s="4">
        <f t="shared" si="7"/>
        <v>99</v>
      </c>
      <c r="H112" s="4">
        <f t="shared" si="8"/>
        <v>3139.4303736701363</v>
      </c>
      <c r="I112" s="13">
        <f t="shared" si="9"/>
        <v>51729.358725496619</v>
      </c>
      <c r="J112" s="13">
        <f t="shared" si="10"/>
        <v>59193.112598958578</v>
      </c>
    </row>
    <row r="113" spans="1:10" x14ac:dyDescent="0.2">
      <c r="A113" s="4">
        <v>2104</v>
      </c>
      <c r="B113" s="4">
        <v>111</v>
      </c>
      <c r="C113" s="4">
        <v>1</v>
      </c>
      <c r="D113" s="8"/>
      <c r="E113" s="8">
        <f t="shared" si="6"/>
        <v>55992.868100484258</v>
      </c>
      <c r="F113" s="4"/>
      <c r="G113" s="4">
        <f t="shared" si="7"/>
        <v>100</v>
      </c>
      <c r="H113" s="4">
        <f t="shared" si="8"/>
        <v>3168.7246275621105</v>
      </c>
      <c r="I113" s="13">
        <f t="shared" si="9"/>
        <v>52226.16874775225</v>
      </c>
      <c r="J113" s="13">
        <f t="shared" si="10"/>
        <v>59759.567453216267</v>
      </c>
    </row>
    <row r="114" spans="1:10" x14ac:dyDescent="0.2">
      <c r="A114" s="4">
        <v>2105</v>
      </c>
      <c r="B114" s="4">
        <v>112</v>
      </c>
      <c r="C114" s="4">
        <v>1</v>
      </c>
      <c r="D114" s="8"/>
      <c r="E114" s="8">
        <f t="shared" si="6"/>
        <v>56524.500538740918</v>
      </c>
      <c r="F114" s="4"/>
      <c r="G114" s="4">
        <f t="shared" si="7"/>
        <v>101</v>
      </c>
      <c r="H114" s="4">
        <f t="shared" si="8"/>
        <v>3198.0409116397573</v>
      </c>
      <c r="I114" s="13">
        <f t="shared" si="9"/>
        <v>52722.95258247319</v>
      </c>
      <c r="J114" s="13">
        <f t="shared" si="10"/>
        <v>60326.048495008647</v>
      </c>
    </row>
    <row r="115" spans="1:10" x14ac:dyDescent="0.2">
      <c r="A115" s="4">
        <v>2106</v>
      </c>
      <c r="B115" s="4">
        <v>113</v>
      </c>
      <c r="C115" s="4">
        <v>1</v>
      </c>
      <c r="D115" s="8"/>
      <c r="E115" s="8">
        <f t="shared" si="6"/>
        <v>57056.132976997578</v>
      </c>
      <c r="F115" s="4"/>
      <c r="G115" s="4">
        <f t="shared" si="7"/>
        <v>102</v>
      </c>
      <c r="H115" s="4">
        <f t="shared" si="8"/>
        <v>3227.3786255615655</v>
      </c>
      <c r="I115" s="13">
        <f t="shared" si="9"/>
        <v>53219.710943292288</v>
      </c>
      <c r="J115" s="13">
        <f t="shared" si="10"/>
        <v>60892.555010702868</v>
      </c>
    </row>
    <row r="116" spans="1:10" x14ac:dyDescent="0.2">
      <c r="A116" s="4">
        <v>2107</v>
      </c>
      <c r="B116" s="4">
        <v>114</v>
      </c>
      <c r="C116" s="4">
        <v>1</v>
      </c>
      <c r="D116" s="8"/>
      <c r="E116" s="8">
        <f t="shared" si="6"/>
        <v>57587.765415254238</v>
      </c>
      <c r="F116" s="4"/>
      <c r="G116" s="4">
        <f t="shared" si="7"/>
        <v>103</v>
      </c>
      <c r="H116" s="4">
        <f t="shared" si="8"/>
        <v>3256.737190187238</v>
      </c>
      <c r="I116" s="13">
        <f t="shared" si="9"/>
        <v>53716.444518640266</v>
      </c>
      <c r="J116" s="13">
        <f t="shared" si="10"/>
        <v>61459.08631186821</v>
      </c>
    </row>
    <row r="117" spans="1:10" x14ac:dyDescent="0.2">
      <c r="A117" s="4">
        <v>2108</v>
      </c>
      <c r="B117" s="4">
        <v>115</v>
      </c>
      <c r="C117" s="4">
        <v>1</v>
      </c>
      <c r="D117" s="8"/>
      <c r="E117" s="8">
        <f t="shared" si="6"/>
        <v>58119.397853510891</v>
      </c>
      <c r="F117" s="4"/>
      <c r="G117" s="4">
        <f t="shared" si="7"/>
        <v>104</v>
      </c>
      <c r="H117" s="4">
        <f t="shared" si="8"/>
        <v>3286.1160466685692</v>
      </c>
      <c r="I117" s="13">
        <f t="shared" si="9"/>
        <v>54213.153972826389</v>
      </c>
      <c r="J117" s="13">
        <f t="shared" si="10"/>
        <v>62025.641734195393</v>
      </c>
    </row>
    <row r="118" spans="1:10" x14ac:dyDescent="0.2">
      <c r="A118" s="4">
        <v>2109</v>
      </c>
      <c r="B118" s="4">
        <v>116</v>
      </c>
      <c r="C118" s="4">
        <v>1</v>
      </c>
      <c r="D118" s="8"/>
      <c r="E118" s="8">
        <f t="shared" si="6"/>
        <v>58651.030291767551</v>
      </c>
      <c r="F118" s="4"/>
      <c r="G118" s="4">
        <f t="shared" si="7"/>
        <v>105</v>
      </c>
      <c r="H118" s="4">
        <f t="shared" si="8"/>
        <v>3315.514655585715</v>
      </c>
      <c r="I118" s="13">
        <f t="shared" si="9"/>
        <v>54709.839947065244</v>
      </c>
      <c r="J118" s="13">
        <f t="shared" si="10"/>
        <v>62592.220636469858</v>
      </c>
    </row>
    <row r="119" spans="1:10" x14ac:dyDescent="0.2">
      <c r="A119" s="4">
        <v>2110</v>
      </c>
      <c r="B119" s="4">
        <v>117</v>
      </c>
      <c r="C119" s="4">
        <v>1</v>
      </c>
      <c r="D119" s="8"/>
      <c r="E119" s="8">
        <f t="shared" si="6"/>
        <v>59182.662730024211</v>
      </c>
      <c r="F119" s="4"/>
      <c r="G119" s="4">
        <f t="shared" si="7"/>
        <v>106</v>
      </c>
      <c r="H119" s="4">
        <f t="shared" si="8"/>
        <v>3344.9324961262901</v>
      </c>
      <c r="I119" s="13">
        <f t="shared" si="9"/>
        <v>55206.50306045248</v>
      </c>
      <c r="J119" s="13">
        <f t="shared" si="10"/>
        <v>63158.822399595942</v>
      </c>
    </row>
    <row r="120" spans="1:10" x14ac:dyDescent="0.2">
      <c r="A120" s="4">
        <v>2111</v>
      </c>
      <c r="B120" s="4">
        <v>118</v>
      </c>
      <c r="C120" s="4">
        <v>1</v>
      </c>
      <c r="D120" s="8"/>
      <c r="E120" s="8">
        <f t="shared" si="6"/>
        <v>59714.295168280871</v>
      </c>
      <c r="F120" s="4"/>
      <c r="G120" s="4">
        <f t="shared" si="7"/>
        <v>107</v>
      </c>
      <c r="H120" s="4">
        <f t="shared" si="8"/>
        <v>3374.3690653048961</v>
      </c>
      <c r="I120" s="13">
        <f t="shared" si="9"/>
        <v>55703.143910892621</v>
      </c>
      <c r="J120" s="13">
        <f t="shared" si="10"/>
        <v>63725.446425669121</v>
      </c>
    </row>
    <row r="121" spans="1:10" x14ac:dyDescent="0.2">
      <c r="A121" s="4">
        <v>2112</v>
      </c>
      <c r="B121" s="4">
        <v>119</v>
      </c>
      <c r="C121" s="4">
        <v>1</v>
      </c>
      <c r="D121" s="8"/>
      <c r="E121" s="8">
        <f t="shared" si="6"/>
        <v>60245.927606537531</v>
      </c>
      <c r="F121" s="4"/>
      <c r="G121" s="4">
        <f t="shared" si="7"/>
        <v>108</v>
      </c>
      <c r="H121" s="4">
        <f t="shared" si="8"/>
        <v>3403.823877220826</v>
      </c>
      <c r="I121" s="13">
        <f t="shared" si="9"/>
        <v>56199.76307598142</v>
      </c>
      <c r="J121" s="13">
        <f t="shared" si="10"/>
        <v>64292.092137093641</v>
      </c>
    </row>
    <row r="122" spans="1:10" x14ac:dyDescent="0.2">
      <c r="A122" s="4">
        <v>2113</v>
      </c>
      <c r="B122" s="4">
        <v>120</v>
      </c>
      <c r="C122" s="4">
        <v>1</v>
      </c>
      <c r="D122" s="8"/>
      <c r="E122" s="8">
        <f t="shared" si="6"/>
        <v>60777.560044794191</v>
      </c>
      <c r="F122" s="4"/>
      <c r="G122" s="4">
        <f t="shared" si="7"/>
        <v>109</v>
      </c>
      <c r="H122" s="4">
        <f t="shared" si="8"/>
        <v>3433.296462351831</v>
      </c>
      <c r="I122" s="13">
        <f t="shared" si="9"/>
        <v>56696.361113845356</v>
      </c>
      <c r="J122" s="13">
        <f t="shared" si="10"/>
        <v>64858.758975743025</v>
      </c>
    </row>
    <row r="123" spans="1:10" x14ac:dyDescent="0.2">
      <c r="A123" s="4">
        <v>2114</v>
      </c>
      <c r="B123" s="4">
        <v>121</v>
      </c>
      <c r="C123" s="4">
        <v>1</v>
      </c>
      <c r="D123" s="8"/>
      <c r="E123" s="8">
        <f t="shared" si="6"/>
        <v>61309.192483050843</v>
      </c>
      <c r="F123" s="4"/>
      <c r="G123" s="4">
        <f t="shared" si="7"/>
        <v>110</v>
      </c>
      <c r="H123" s="4">
        <f t="shared" si="8"/>
        <v>3462.7863668819605</v>
      </c>
      <c r="I123" s="13">
        <f t="shared" si="9"/>
        <v>57192.938563940654</v>
      </c>
      <c r="J123" s="13">
        <f t="shared" si="10"/>
        <v>65425.446402161033</v>
      </c>
    </row>
    <row r="124" spans="1:10" x14ac:dyDescent="0.2">
      <c r="A124" s="4">
        <v>2115</v>
      </c>
      <c r="B124" s="4">
        <v>122</v>
      </c>
      <c r="C124" s="4">
        <v>1</v>
      </c>
      <c r="D124" s="8"/>
      <c r="E124" s="8">
        <f t="shared" si="6"/>
        <v>61840.824921307503</v>
      </c>
      <c r="F124" s="4"/>
      <c r="G124" s="4">
        <f t="shared" si="7"/>
        <v>111</v>
      </c>
      <c r="H124" s="4">
        <f t="shared" si="8"/>
        <v>3492.2931520616276</v>
      </c>
      <c r="I124" s="13">
        <f t="shared" si="9"/>
        <v>57689.495947814008</v>
      </c>
      <c r="J124" s="13">
        <f t="shared" si="10"/>
        <v>65992.153894800998</v>
      </c>
    </row>
    <row r="125" spans="1:10" x14ac:dyDescent="0.2">
      <c r="A125" s="4">
        <v>2116</v>
      </c>
      <c r="B125" s="4">
        <v>123</v>
      </c>
      <c r="C125" s="4">
        <v>1</v>
      </c>
      <c r="D125" s="8"/>
      <c r="E125" s="8">
        <f t="shared" si="6"/>
        <v>62372.457359564163</v>
      </c>
      <c r="F125" s="4"/>
      <c r="G125" s="4">
        <f t="shared" si="7"/>
        <v>112</v>
      </c>
      <c r="H125" s="4">
        <f t="shared" si="8"/>
        <v>3521.8163935981238</v>
      </c>
      <c r="I125" s="13">
        <f t="shared" si="9"/>
        <v>58186.03376982703</v>
      </c>
      <c r="J125" s="13">
        <f t="shared" si="10"/>
        <v>66558.880949301296</v>
      </c>
    </row>
    <row r="126" spans="1:10" x14ac:dyDescent="0.2">
      <c r="A126" s="4">
        <v>2117</v>
      </c>
      <c r="B126" s="4">
        <v>124</v>
      </c>
      <c r="C126" s="4">
        <v>1</v>
      </c>
      <c r="D126" s="8"/>
      <c r="E126" s="8">
        <f t="shared" si="6"/>
        <v>62904.089797820816</v>
      </c>
      <c r="F126" s="4"/>
      <c r="G126" s="4">
        <f t="shared" si="7"/>
        <v>113</v>
      </c>
      <c r="H126" s="4">
        <f t="shared" si="8"/>
        <v>3551.3556810749687</v>
      </c>
      <c r="I126" s="13">
        <f t="shared" si="9"/>
        <v>58682.552517846481</v>
      </c>
      <c r="J126" s="13">
        <f t="shared" si="10"/>
        <v>67125.627077795143</v>
      </c>
    </row>
    <row r="127" spans="1:10" x14ac:dyDescent="0.2">
      <c r="A127" s="4">
        <v>2118</v>
      </c>
      <c r="B127" s="4">
        <v>125</v>
      </c>
      <c r="C127" s="4">
        <v>1</v>
      </c>
      <c r="D127" s="8"/>
      <c r="E127" s="8">
        <f t="shared" si="6"/>
        <v>63435.722236077483</v>
      </c>
      <c r="F127" s="4"/>
      <c r="G127" s="4">
        <f t="shared" si="7"/>
        <v>114</v>
      </c>
      <c r="H127" s="4">
        <f t="shared" si="8"/>
        <v>3580.9106173985142</v>
      </c>
      <c r="I127" s="13">
        <f t="shared" si="9"/>
        <v>59179.052663902177</v>
      </c>
      <c r="J127" s="13">
        <f t="shared" si="10"/>
        <v>67692.391808252782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D384-CEF6-4825-8256-0E5FC52F3145}">
  <dimension ref="A2:N127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4" max="4" width="13.1640625" style="9" customWidth="1"/>
    <col min="5" max="5" width="11.1640625" style="9" bestFit="1" customWidth="1"/>
    <col min="6" max="6" width="14" customWidth="1"/>
    <col min="8" max="8" width="12.1640625" bestFit="1" customWidth="1"/>
    <col min="9" max="10" width="11.1640625" bestFit="1" customWidth="1"/>
    <col min="12" max="12" width="12.1640625" bestFit="1" customWidth="1"/>
    <col min="13" max="13" width="11.1640625" bestFit="1" customWidth="1"/>
    <col min="14" max="14" width="9" bestFit="1" customWidth="1"/>
  </cols>
  <sheetData>
    <row r="2" spans="1:14" s="12" customFormat="1" ht="32" x14ac:dyDescent="0.2">
      <c r="A2" s="10" t="s">
        <v>3</v>
      </c>
      <c r="B2" s="10" t="s">
        <v>4</v>
      </c>
      <c r="C2" s="10" t="s">
        <v>23</v>
      </c>
      <c r="D2" s="7" t="s">
        <v>18</v>
      </c>
      <c r="E2" s="11" t="s">
        <v>5</v>
      </c>
      <c r="F2" s="10" t="s">
        <v>6</v>
      </c>
      <c r="G2" s="10" t="s">
        <v>7</v>
      </c>
      <c r="H2" s="10" t="s">
        <v>8</v>
      </c>
      <c r="I2" s="3" t="s">
        <v>19</v>
      </c>
      <c r="J2" s="3" t="s">
        <v>20</v>
      </c>
      <c r="L2" s="10" t="s">
        <v>22</v>
      </c>
      <c r="M2" s="10" t="s">
        <v>4</v>
      </c>
      <c r="N2" s="10" t="s">
        <v>9</v>
      </c>
    </row>
    <row r="3" spans="1:14" x14ac:dyDescent="0.2">
      <c r="A3" s="4">
        <f>Data!B2</f>
        <v>1994</v>
      </c>
      <c r="B3" s="4">
        <v>1</v>
      </c>
      <c r="C3" s="4">
        <v>1</v>
      </c>
      <c r="D3" s="8">
        <f>Data!E2</f>
        <v>448.94799999999998</v>
      </c>
      <c r="E3" s="8">
        <f>$N$3+$M$3*B3+$L$3*C3</f>
        <v>-52.459507353090601</v>
      </c>
      <c r="F3" s="17">
        <f>D3-E3</f>
        <v>501.40750735309058</v>
      </c>
      <c r="G3" s="4">
        <f>B3-AVERAGE($B$3:$B$23)</f>
        <v>-10</v>
      </c>
      <c r="H3" s="4">
        <f>$M$5*SQRT(1+1/$M$6+G3^2/SUMSQ($G$3:$G$23))</f>
        <v>835.43770433711893</v>
      </c>
      <c r="I3" s="13">
        <f>E3-$M$10*H3</f>
        <v>-1039.5698383804452</v>
      </c>
      <c r="J3" s="13">
        <f>E3+$M$10*H3</f>
        <v>934.65082367426385</v>
      </c>
      <c r="L3" s="4">
        <f t="array" ref="L3:N7">LINEST(D3:D27,B3:C27,1,1)</f>
        <v>-140.20078326401023</v>
      </c>
      <c r="M3" s="4">
        <v>533.2474320230026</v>
      </c>
      <c r="N3">
        <v>-445.50615611208298</v>
      </c>
    </row>
    <row r="4" spans="1:14" x14ac:dyDescent="0.2">
      <c r="A4" s="4">
        <f>Data!B3</f>
        <v>1995</v>
      </c>
      <c r="B4" s="4">
        <v>2</v>
      </c>
      <c r="C4" s="4">
        <v>0</v>
      </c>
      <c r="D4" s="8">
        <f>Data!E3</f>
        <v>1106.681</v>
      </c>
      <c r="E4" s="8">
        <f t="shared" ref="E4:E67" si="0">$N$3+$M$3*B4+$L$3*C4</f>
        <v>620.98870793392223</v>
      </c>
      <c r="F4" s="17">
        <f t="shared" ref="F4:F27" si="1">D4-E4</f>
        <v>485.69229206607781</v>
      </c>
      <c r="G4" s="4">
        <f t="shared" ref="G4:G67" si="2">B4-AVERAGE($B$3:$B$23)</f>
        <v>-9</v>
      </c>
      <c r="H4" s="4">
        <f t="shared" ref="H4:H67" si="3">$M$5*SQRT(1+1/$M$6+G4^2/SUMSQ($G$3:$G$23))</f>
        <v>826.62139739124541</v>
      </c>
      <c r="I4" s="13">
        <f t="shared" ref="I4:I67" si="4">E4-$M$10*H4</f>
        <v>-355.70472710872787</v>
      </c>
      <c r="J4" s="13">
        <f t="shared" ref="J4:J67" si="5">E4+$M$10*H4</f>
        <v>1597.6821429765723</v>
      </c>
      <c r="L4" s="4">
        <v>26.724429160159385</v>
      </c>
      <c r="M4" s="4">
        <v>37.383646143075751</v>
      </c>
      <c r="N4">
        <v>382.96407525771917</v>
      </c>
    </row>
    <row r="5" spans="1:14" x14ac:dyDescent="0.2">
      <c r="A5" s="4">
        <f>Data!B4</f>
        <v>1996</v>
      </c>
      <c r="B5" s="4">
        <v>3</v>
      </c>
      <c r="C5" s="4">
        <v>0</v>
      </c>
      <c r="D5" s="8">
        <f>Data!E4</f>
        <v>1462.0429999999999</v>
      </c>
      <c r="E5" s="8">
        <f t="shared" si="0"/>
        <v>1154.2361399569249</v>
      </c>
      <c r="F5" s="17">
        <f t="shared" si="1"/>
        <v>307.80686004307495</v>
      </c>
      <c r="G5" s="4">
        <f t="shared" si="2"/>
        <v>-8</v>
      </c>
      <c r="H5" s="4">
        <f t="shared" si="3"/>
        <v>818.65264671270745</v>
      </c>
      <c r="I5" s="13">
        <f t="shared" si="4"/>
        <v>186.95817189563093</v>
      </c>
      <c r="J5" s="13">
        <f t="shared" si="5"/>
        <v>2121.5141080182188</v>
      </c>
      <c r="L5" s="4">
        <v>0.93768023299900793</v>
      </c>
      <c r="M5" s="4">
        <v>770.61089458899198</v>
      </c>
      <c r="N5" t="e">
        <v>#N/A</v>
      </c>
    </row>
    <row r="6" spans="1:14" x14ac:dyDescent="0.2">
      <c r="A6" s="4">
        <f>Data!B5</f>
        <v>1997</v>
      </c>
      <c r="B6" s="4">
        <v>4</v>
      </c>
      <c r="C6" s="4">
        <v>0</v>
      </c>
      <c r="D6" s="8">
        <f>Data!E5</f>
        <v>1830.778</v>
      </c>
      <c r="E6" s="8">
        <f t="shared" si="0"/>
        <v>1687.4835719799275</v>
      </c>
      <c r="F6" s="17">
        <f t="shared" si="1"/>
        <v>143.29442802007247</v>
      </c>
      <c r="G6" s="4">
        <f t="shared" si="2"/>
        <v>-7</v>
      </c>
      <c r="H6" s="4">
        <f t="shared" si="3"/>
        <v>811.55641939551776</v>
      </c>
      <c r="I6" s="13">
        <f t="shared" si="4"/>
        <v>728.59014205924143</v>
      </c>
      <c r="J6" s="13">
        <f t="shared" si="5"/>
        <v>2646.3770019006138</v>
      </c>
      <c r="L6" s="4">
        <v>165.50900395415294</v>
      </c>
      <c r="M6" s="4">
        <v>22</v>
      </c>
      <c r="N6" t="e">
        <v>#N/A</v>
      </c>
    </row>
    <row r="7" spans="1:14" x14ac:dyDescent="0.2">
      <c r="A7" s="4">
        <f>Data!B6</f>
        <v>1998</v>
      </c>
      <c r="B7" s="4">
        <v>5</v>
      </c>
      <c r="C7" s="4">
        <v>0</v>
      </c>
      <c r="D7" s="8">
        <f>Data!E6</f>
        <v>2233.576</v>
      </c>
      <c r="E7" s="8">
        <f t="shared" si="0"/>
        <v>2220.7310040029301</v>
      </c>
      <c r="F7" s="17">
        <f t="shared" si="1"/>
        <v>12.844995997069873</v>
      </c>
      <c r="G7" s="4">
        <f t="shared" si="2"/>
        <v>-6</v>
      </c>
      <c r="H7" s="4">
        <f t="shared" si="3"/>
        <v>805.35577995201118</v>
      </c>
      <c r="I7" s="13">
        <f t="shared" si="4"/>
        <v>1269.1639315376065</v>
      </c>
      <c r="J7" s="13">
        <f t="shared" si="5"/>
        <v>3172.2980764682538</v>
      </c>
      <c r="L7" s="4">
        <v>196572114.77140352</v>
      </c>
      <c r="M7" s="4">
        <v>13064505.318903422</v>
      </c>
      <c r="N7" t="e">
        <v>#N/A</v>
      </c>
    </row>
    <row r="8" spans="1:14" x14ac:dyDescent="0.2">
      <c r="A8" s="4">
        <f>Data!B7</f>
        <v>1999</v>
      </c>
      <c r="B8" s="4">
        <v>6</v>
      </c>
      <c r="C8" s="4">
        <v>0</v>
      </c>
      <c r="D8" s="8">
        <f>Data!E7</f>
        <v>2842</v>
      </c>
      <c r="E8" s="8">
        <f t="shared" si="0"/>
        <v>2753.9784360259328</v>
      </c>
      <c r="F8" s="17">
        <f t="shared" si="1"/>
        <v>88.021563974067249</v>
      </c>
      <c r="G8" s="4">
        <f t="shared" si="2"/>
        <v>-5</v>
      </c>
      <c r="H8" s="4">
        <f t="shared" si="3"/>
        <v>800.07155135640039</v>
      </c>
      <c r="I8" s="13">
        <f t="shared" si="4"/>
        <v>1808.6549369726758</v>
      </c>
      <c r="J8" s="13">
        <f t="shared" si="5"/>
        <v>3699.3019350791897</v>
      </c>
    </row>
    <row r="9" spans="1:14" x14ac:dyDescent="0.2">
      <c r="A9" s="4">
        <f>Data!B8</f>
        <v>2000</v>
      </c>
      <c r="B9" s="4">
        <v>7</v>
      </c>
      <c r="C9" s="4">
        <v>0</v>
      </c>
      <c r="D9" s="8">
        <f>Data!E8</f>
        <v>2664</v>
      </c>
      <c r="E9" s="8">
        <f t="shared" si="0"/>
        <v>3287.2258680489354</v>
      </c>
      <c r="F9" s="17">
        <f t="shared" si="1"/>
        <v>-623.22586804893535</v>
      </c>
      <c r="G9" s="4">
        <f t="shared" si="2"/>
        <v>-4</v>
      </c>
      <c r="H9" s="4">
        <f t="shared" si="3"/>
        <v>795.72199091469668</v>
      </c>
      <c r="I9" s="13">
        <f t="shared" si="4"/>
        <v>2347.0415864683209</v>
      </c>
      <c r="J9" s="13">
        <f t="shared" si="5"/>
        <v>4227.4101496295498</v>
      </c>
    </row>
    <row r="10" spans="1:14" x14ac:dyDescent="0.2">
      <c r="A10" s="4">
        <f>Data!B9</f>
        <v>2001</v>
      </c>
      <c r="B10" s="4">
        <v>8</v>
      </c>
      <c r="C10" s="4">
        <v>0</v>
      </c>
      <c r="D10" s="8">
        <f>Data!E9</f>
        <v>2673</v>
      </c>
      <c r="E10" s="8">
        <f t="shared" si="0"/>
        <v>3820.473300071938</v>
      </c>
      <c r="F10" s="17">
        <f t="shared" si="1"/>
        <v>-1147.473300071938</v>
      </c>
      <c r="G10" s="4">
        <f t="shared" si="2"/>
        <v>-3</v>
      </c>
      <c r="H10" s="4">
        <f t="shared" si="3"/>
        <v>792.32249173448702</v>
      </c>
      <c r="I10" s="13">
        <f t="shared" si="4"/>
        <v>2884.3056923183285</v>
      </c>
      <c r="J10" s="13">
        <f t="shared" si="5"/>
        <v>4756.6409078255474</v>
      </c>
      <c r="L10" s="15" t="s">
        <v>10</v>
      </c>
      <c r="M10" s="16">
        <f>TINV(0.25,M6)</f>
        <v>1.181548697051662</v>
      </c>
    </row>
    <row r="11" spans="1:14" x14ac:dyDescent="0.2">
      <c r="A11" s="4">
        <f>Data!B10</f>
        <v>2002</v>
      </c>
      <c r="B11" s="4">
        <v>9</v>
      </c>
      <c r="C11" s="4">
        <v>0</v>
      </c>
      <c r="D11" s="8">
        <f>Data!E10</f>
        <v>2919</v>
      </c>
      <c r="E11" s="8">
        <f t="shared" si="0"/>
        <v>4353.720732094941</v>
      </c>
      <c r="F11" s="17">
        <f t="shared" si="1"/>
        <v>-1434.720732094941</v>
      </c>
      <c r="G11" s="4">
        <f t="shared" si="2"/>
        <v>-2</v>
      </c>
      <c r="H11" s="4">
        <f t="shared" si="3"/>
        <v>789.8853204985711</v>
      </c>
      <c r="I11" s="13">
        <f t="shared" si="4"/>
        <v>3420.4327608396197</v>
      </c>
      <c r="J11" s="13">
        <f t="shared" si="5"/>
        <v>5287.0087033502623</v>
      </c>
    </row>
    <row r="12" spans="1:14" x14ac:dyDescent="0.2">
      <c r="A12" s="4">
        <f>Data!B11</f>
        <v>2003</v>
      </c>
      <c r="B12" s="4">
        <v>10</v>
      </c>
      <c r="C12" s="4">
        <v>0</v>
      </c>
      <c r="D12" s="8">
        <f>Data!E11</f>
        <v>3476</v>
      </c>
      <c r="E12" s="8">
        <f t="shared" si="0"/>
        <v>4886.9681641179432</v>
      </c>
      <c r="F12" s="17">
        <f t="shared" si="1"/>
        <v>-1410.9681641179432</v>
      </c>
      <c r="G12" s="4">
        <f t="shared" si="2"/>
        <v>-1</v>
      </c>
      <c r="H12" s="4">
        <f t="shared" si="3"/>
        <v>788.41940153550308</v>
      </c>
      <c r="I12" s="13">
        <f t="shared" si="4"/>
        <v>3955.4122475034183</v>
      </c>
      <c r="J12" s="13">
        <f t="shared" si="5"/>
        <v>5818.5240807324681</v>
      </c>
    </row>
    <row r="13" spans="1:14" x14ac:dyDescent="0.2">
      <c r="A13" s="4">
        <f>Data!B12</f>
        <v>2004</v>
      </c>
      <c r="B13" s="4">
        <v>11</v>
      </c>
      <c r="C13" s="4">
        <v>0</v>
      </c>
      <c r="D13" s="8">
        <f>Data!E12</f>
        <v>5624</v>
      </c>
      <c r="E13" s="8">
        <f t="shared" si="0"/>
        <v>5420.2155961409453</v>
      </c>
      <c r="F13" s="17">
        <f t="shared" si="1"/>
        <v>203.78440385905469</v>
      </c>
      <c r="G13" s="4">
        <f t="shared" si="2"/>
        <v>0</v>
      </c>
      <c r="H13" s="4">
        <f t="shared" si="3"/>
        <v>787.93015581570273</v>
      </c>
      <c r="I13" s="13">
        <f t="shared" si="4"/>
        <v>4489.2377471691889</v>
      </c>
      <c r="J13" s="13">
        <f t="shared" si="5"/>
        <v>6351.1934451127017</v>
      </c>
    </row>
    <row r="14" spans="1:14" x14ac:dyDescent="0.2">
      <c r="A14" s="4">
        <f>Data!B13</f>
        <v>2005</v>
      </c>
      <c r="B14" s="4">
        <v>12</v>
      </c>
      <c r="C14" s="4">
        <v>0</v>
      </c>
      <c r="D14" s="8">
        <f>Data!E13</f>
        <v>6283</v>
      </c>
      <c r="E14" s="8">
        <f t="shared" si="0"/>
        <v>5953.4630281639484</v>
      </c>
      <c r="F14" s="17">
        <f t="shared" si="1"/>
        <v>329.53697183605163</v>
      </c>
      <c r="G14" s="4">
        <f t="shared" si="2"/>
        <v>1</v>
      </c>
      <c r="H14" s="4">
        <f t="shared" si="3"/>
        <v>788.41940153550308</v>
      </c>
      <c r="I14" s="13">
        <f t="shared" si="4"/>
        <v>5021.9071115494235</v>
      </c>
      <c r="J14" s="13">
        <f t="shared" si="5"/>
        <v>6885.0189447784733</v>
      </c>
    </row>
    <row r="15" spans="1:14" x14ac:dyDescent="0.2">
      <c r="A15" s="4">
        <f>Data!B14</f>
        <v>2006</v>
      </c>
      <c r="B15" s="4">
        <v>13</v>
      </c>
      <c r="C15" s="4">
        <v>0</v>
      </c>
      <c r="D15" s="8">
        <f>Data!E14</f>
        <v>7821</v>
      </c>
      <c r="E15" s="8">
        <f t="shared" si="0"/>
        <v>6486.7104601869514</v>
      </c>
      <c r="F15" s="17">
        <f t="shared" si="1"/>
        <v>1334.2895398130486</v>
      </c>
      <c r="G15" s="4">
        <f t="shared" si="2"/>
        <v>2</v>
      </c>
      <c r="H15" s="4">
        <f t="shared" si="3"/>
        <v>789.8853204985711</v>
      </c>
      <c r="I15" s="13">
        <f t="shared" si="4"/>
        <v>5553.4224889316301</v>
      </c>
      <c r="J15" s="13">
        <f t="shared" si="5"/>
        <v>7419.9984314422727</v>
      </c>
    </row>
    <row r="16" spans="1:14" x14ac:dyDescent="0.2">
      <c r="A16" s="4">
        <f>Data!B15</f>
        <v>2007</v>
      </c>
      <c r="B16" s="4">
        <v>14</v>
      </c>
      <c r="C16" s="4">
        <v>0</v>
      </c>
      <c r="D16" s="8">
        <f>Data!E15</f>
        <v>8357</v>
      </c>
      <c r="E16" s="8">
        <f t="shared" si="0"/>
        <v>7019.9578922099536</v>
      </c>
      <c r="F16" s="17">
        <f t="shared" si="1"/>
        <v>1337.0421077900464</v>
      </c>
      <c r="G16" s="4">
        <f t="shared" si="2"/>
        <v>3</v>
      </c>
      <c r="H16" s="4">
        <f t="shared" si="3"/>
        <v>792.32249173448702</v>
      </c>
      <c r="I16" s="13">
        <f t="shared" si="4"/>
        <v>6083.7902844563441</v>
      </c>
      <c r="J16" s="13">
        <f t="shared" si="5"/>
        <v>7956.125499963563</v>
      </c>
    </row>
    <row r="17" spans="1:10" x14ac:dyDescent="0.2">
      <c r="A17" s="4">
        <f>Data!B16</f>
        <v>2008</v>
      </c>
      <c r="B17" s="4">
        <v>15</v>
      </c>
      <c r="C17" s="4">
        <v>0</v>
      </c>
      <c r="D17" s="8">
        <f>Data!E16</f>
        <v>8050</v>
      </c>
      <c r="E17" s="8">
        <f t="shared" si="0"/>
        <v>7553.2053242329557</v>
      </c>
      <c r="F17" s="17">
        <f t="shared" si="1"/>
        <v>496.79467576704428</v>
      </c>
      <c r="G17" s="4">
        <f t="shared" si="2"/>
        <v>4</v>
      </c>
      <c r="H17" s="4">
        <f t="shared" si="3"/>
        <v>795.72199091469668</v>
      </c>
      <c r="I17" s="13">
        <f t="shared" si="4"/>
        <v>6613.0210426523417</v>
      </c>
      <c r="J17" s="13">
        <f t="shared" si="5"/>
        <v>8493.3896058135706</v>
      </c>
    </row>
    <row r="18" spans="1:10" x14ac:dyDescent="0.2">
      <c r="A18" s="4">
        <f>Data!B17</f>
        <v>2009</v>
      </c>
      <c r="B18" s="4">
        <v>16</v>
      </c>
      <c r="C18" s="4">
        <v>0</v>
      </c>
      <c r="D18" s="8">
        <f>Data!E17</f>
        <v>8188</v>
      </c>
      <c r="E18" s="8">
        <f t="shared" si="0"/>
        <v>8086.4527562559588</v>
      </c>
      <c r="F18" s="17">
        <f t="shared" si="1"/>
        <v>101.54724374404122</v>
      </c>
      <c r="G18" s="4">
        <f t="shared" si="2"/>
        <v>5</v>
      </c>
      <c r="H18" s="4">
        <f t="shared" si="3"/>
        <v>800.07155135640039</v>
      </c>
      <c r="I18" s="13">
        <f t="shared" si="4"/>
        <v>7141.1292572027023</v>
      </c>
      <c r="J18" s="13">
        <f t="shared" si="5"/>
        <v>9031.7762553092161</v>
      </c>
    </row>
    <row r="19" spans="1:10" x14ac:dyDescent="0.2">
      <c r="A19" s="4">
        <f>Data!B18</f>
        <v>2010</v>
      </c>
      <c r="B19" s="4">
        <v>17</v>
      </c>
      <c r="C19" s="4">
        <v>0</v>
      </c>
      <c r="D19" s="8">
        <f>Data!E18</f>
        <v>7806</v>
      </c>
      <c r="E19" s="8">
        <f t="shared" si="0"/>
        <v>8619.7001882789609</v>
      </c>
      <c r="F19" s="17">
        <f t="shared" si="1"/>
        <v>-813.70018827896092</v>
      </c>
      <c r="G19" s="4">
        <f t="shared" si="2"/>
        <v>6</v>
      </c>
      <c r="H19" s="4">
        <f t="shared" si="3"/>
        <v>805.35577995201118</v>
      </c>
      <c r="I19" s="13">
        <f t="shared" si="4"/>
        <v>7668.1331158136372</v>
      </c>
      <c r="J19" s="13">
        <f t="shared" si="5"/>
        <v>9571.2672607442855</v>
      </c>
    </row>
    <row r="20" spans="1:10" x14ac:dyDescent="0.2">
      <c r="A20" s="4">
        <f>Data!B19</f>
        <v>2011</v>
      </c>
      <c r="B20" s="4">
        <v>18</v>
      </c>
      <c r="C20" s="4">
        <v>18</v>
      </c>
      <c r="D20" s="8">
        <f>Data!E19</f>
        <v>7622</v>
      </c>
      <c r="E20" s="8">
        <f t="shared" si="0"/>
        <v>6629.33352154978</v>
      </c>
      <c r="F20" s="17">
        <f t="shared" si="1"/>
        <v>992.66647845021998</v>
      </c>
      <c r="G20" s="4">
        <f t="shared" si="2"/>
        <v>7</v>
      </c>
      <c r="H20" s="4">
        <f t="shared" si="3"/>
        <v>811.55641939551776</v>
      </c>
      <c r="I20" s="13">
        <f t="shared" si="4"/>
        <v>5670.4400916290942</v>
      </c>
      <c r="J20" s="13">
        <f t="shared" si="5"/>
        <v>7588.2269514704658</v>
      </c>
    </row>
    <row r="21" spans="1:10" x14ac:dyDescent="0.2">
      <c r="A21" s="4">
        <f>Data!B20</f>
        <v>2012</v>
      </c>
      <c r="B21" s="4">
        <v>19</v>
      </c>
      <c r="C21" s="4">
        <v>19</v>
      </c>
      <c r="D21" s="8">
        <f>Data!E20</f>
        <v>7249</v>
      </c>
      <c r="E21" s="8">
        <f t="shared" si="0"/>
        <v>7022.3801703087711</v>
      </c>
      <c r="F21" s="17">
        <f t="shared" si="1"/>
        <v>226.61982969122892</v>
      </c>
      <c r="G21" s="4">
        <f t="shared" si="2"/>
        <v>8</v>
      </c>
      <c r="H21" s="4">
        <f t="shared" si="3"/>
        <v>818.65264671270745</v>
      </c>
      <c r="I21" s="13">
        <f t="shared" si="4"/>
        <v>6055.1022022474772</v>
      </c>
      <c r="J21" s="13">
        <f t="shared" si="5"/>
        <v>7989.658138370065</v>
      </c>
    </row>
    <row r="22" spans="1:10" x14ac:dyDescent="0.2">
      <c r="A22" s="5">
        <f>Data!B21</f>
        <v>2013</v>
      </c>
      <c r="B22" s="5">
        <v>20</v>
      </c>
      <c r="C22" s="4">
        <v>20</v>
      </c>
      <c r="D22" s="8">
        <f>Data!E21</f>
        <v>7143</v>
      </c>
      <c r="E22" s="8">
        <f t="shared" si="0"/>
        <v>7415.426819067764</v>
      </c>
      <c r="F22" s="17">
        <f t="shared" si="1"/>
        <v>-272.42681906776397</v>
      </c>
      <c r="G22" s="4">
        <f t="shared" si="2"/>
        <v>9</v>
      </c>
      <c r="H22" s="4">
        <f t="shared" si="3"/>
        <v>826.62139739124541</v>
      </c>
      <c r="I22" s="13">
        <f t="shared" si="4"/>
        <v>6438.733384025114</v>
      </c>
      <c r="J22" s="13">
        <f t="shared" si="5"/>
        <v>8392.120254110414</v>
      </c>
    </row>
    <row r="23" spans="1:10" x14ac:dyDescent="0.2">
      <c r="A23" s="6">
        <f>Data!B22</f>
        <v>2014</v>
      </c>
      <c r="B23" s="6">
        <v>21</v>
      </c>
      <c r="C23" s="4">
        <v>21</v>
      </c>
      <c r="D23" s="8">
        <f>Data!E22</f>
        <v>7380</v>
      </c>
      <c r="E23" s="8">
        <f t="shared" si="0"/>
        <v>7808.473467826756</v>
      </c>
      <c r="F23" s="17">
        <f t="shared" si="1"/>
        <v>-428.47346782675595</v>
      </c>
      <c r="G23" s="4">
        <f t="shared" si="2"/>
        <v>10</v>
      </c>
      <c r="H23" s="4">
        <f t="shared" si="3"/>
        <v>835.43770433711893</v>
      </c>
      <c r="I23" s="13">
        <f t="shared" si="4"/>
        <v>6821.3631367994012</v>
      </c>
      <c r="J23" s="13">
        <f t="shared" si="5"/>
        <v>8795.5837988541098</v>
      </c>
    </row>
    <row r="24" spans="1:10" x14ac:dyDescent="0.2">
      <c r="A24" s="4">
        <f>Data!B23</f>
        <v>2015</v>
      </c>
      <c r="B24" s="4">
        <v>22</v>
      </c>
      <c r="C24" s="4">
        <v>22</v>
      </c>
      <c r="D24" s="8">
        <f>Data!E23</f>
        <v>7477</v>
      </c>
      <c r="E24" s="8">
        <f t="shared" si="0"/>
        <v>8201.520116585747</v>
      </c>
      <c r="F24" s="17">
        <f t="shared" si="1"/>
        <v>-724.52011658574702</v>
      </c>
      <c r="G24" s="4">
        <f t="shared" si="2"/>
        <v>11</v>
      </c>
      <c r="H24" s="4">
        <f t="shared" si="3"/>
        <v>845.07504138909576</v>
      </c>
      <c r="I24" s="13">
        <f t="shared" si="4"/>
        <v>7203.022802521582</v>
      </c>
      <c r="J24" s="13">
        <f t="shared" si="5"/>
        <v>9200.0174306499121</v>
      </c>
    </row>
    <row r="25" spans="1:10" x14ac:dyDescent="0.2">
      <c r="A25" s="4">
        <f>Data!B24</f>
        <v>2016</v>
      </c>
      <c r="B25" s="4">
        <v>23</v>
      </c>
      <c r="C25" s="4">
        <v>23</v>
      </c>
      <c r="D25" s="8">
        <f>Data!E24</f>
        <v>8386</v>
      </c>
      <c r="E25" s="8">
        <f t="shared" si="0"/>
        <v>8594.5667653447399</v>
      </c>
      <c r="F25" s="17">
        <f t="shared" si="1"/>
        <v>-208.56676534473991</v>
      </c>
      <c r="G25" s="4">
        <f t="shared" si="2"/>
        <v>12</v>
      </c>
      <c r="H25" s="4">
        <f t="shared" si="3"/>
        <v>855.50566209533372</v>
      </c>
      <c r="I25" s="13">
        <f t="shared" si="4"/>
        <v>7583.7451649756786</v>
      </c>
      <c r="J25" s="13">
        <f t="shared" si="5"/>
        <v>9605.3883657138012</v>
      </c>
    </row>
    <row r="26" spans="1:10" x14ac:dyDescent="0.2">
      <c r="A26" s="4">
        <f>Data!B25</f>
        <v>2017</v>
      </c>
      <c r="B26" s="4">
        <v>24</v>
      </c>
      <c r="C26" s="4">
        <v>24</v>
      </c>
      <c r="D26" s="8">
        <f>Data!E25</f>
        <v>9048</v>
      </c>
      <c r="E26" s="8">
        <f t="shared" si="0"/>
        <v>8987.6134141037328</v>
      </c>
      <c r="F26" s="17">
        <f t="shared" si="1"/>
        <v>60.386585896267206</v>
      </c>
      <c r="G26" s="4">
        <f t="shared" si="2"/>
        <v>13</v>
      </c>
      <c r="H26" s="4">
        <f t="shared" si="3"/>
        <v>866.70092576577679</v>
      </c>
      <c r="I26" s="13">
        <f t="shared" si="4"/>
        <v>7963.5640645317098</v>
      </c>
      <c r="J26" s="13">
        <f t="shared" si="5"/>
        <v>10011.662763675755</v>
      </c>
    </row>
    <row r="27" spans="1:10" x14ac:dyDescent="0.2">
      <c r="A27" s="4">
        <f>Data!B26</f>
        <v>2018</v>
      </c>
      <c r="B27" s="4">
        <v>25</v>
      </c>
      <c r="C27" s="4">
        <v>25</v>
      </c>
      <c r="D27" s="8">
        <f>Data!E26</f>
        <v>9823</v>
      </c>
      <c r="E27" s="8">
        <f t="shared" si="0"/>
        <v>9380.6600628627257</v>
      </c>
      <c r="F27" s="17">
        <f t="shared" si="1"/>
        <v>442.33993713727432</v>
      </c>
      <c r="G27" s="4">
        <f t="shared" si="2"/>
        <v>14</v>
      </c>
      <c r="H27" s="4">
        <f t="shared" si="3"/>
        <v>878.63160432403083</v>
      </c>
      <c r="I27" s="13">
        <f t="shared" si="4"/>
        <v>8342.5140355852564</v>
      </c>
      <c r="J27" s="13">
        <f t="shared" si="5"/>
        <v>10418.806090140195</v>
      </c>
    </row>
    <row r="28" spans="1:10" x14ac:dyDescent="0.2">
      <c r="A28" s="4">
        <v>2019</v>
      </c>
      <c r="B28" s="4">
        <v>26</v>
      </c>
      <c r="C28" s="4">
        <v>26</v>
      </c>
      <c r="D28" s="8"/>
      <c r="E28" s="8">
        <f t="shared" si="0"/>
        <v>9773.7067116217186</v>
      </c>
      <c r="F28" s="4"/>
      <c r="G28" s="4">
        <f t="shared" si="2"/>
        <v>15</v>
      </c>
      <c r="H28" s="4">
        <f t="shared" si="3"/>
        <v>891.26816506507885</v>
      </c>
      <c r="I28" s="13">
        <f t="shared" si="4"/>
        <v>8720.6299724654491</v>
      </c>
      <c r="J28" s="13">
        <f t="shared" si="5"/>
        <v>10826.783450777988</v>
      </c>
    </row>
    <row r="29" spans="1:10" x14ac:dyDescent="0.2">
      <c r="A29" s="4">
        <v>2020</v>
      </c>
      <c r="B29" s="4">
        <v>27</v>
      </c>
      <c r="C29" s="4">
        <v>27</v>
      </c>
      <c r="D29" s="8"/>
      <c r="E29" s="8">
        <f t="shared" si="0"/>
        <v>10166.75336038071</v>
      </c>
      <c r="F29" s="4"/>
      <c r="G29" s="4">
        <f t="shared" si="2"/>
        <v>16</v>
      </c>
      <c r="H29" s="4">
        <f t="shared" si="3"/>
        <v>904.58102597147763</v>
      </c>
      <c r="I29" s="13">
        <f t="shared" si="4"/>
        <v>9097.9468277664546</v>
      </c>
      <c r="J29" s="13">
        <f t="shared" si="5"/>
        <v>11235.559892994965</v>
      </c>
    </row>
    <row r="30" spans="1:10" x14ac:dyDescent="0.2">
      <c r="A30" s="4">
        <v>2021</v>
      </c>
      <c r="B30" s="4">
        <v>28</v>
      </c>
      <c r="C30" s="4">
        <v>28</v>
      </c>
      <c r="D30" s="8"/>
      <c r="E30" s="8">
        <f t="shared" si="0"/>
        <v>10559.800009139703</v>
      </c>
      <c r="F30" s="4"/>
      <c r="G30" s="4">
        <f t="shared" si="2"/>
        <v>17</v>
      </c>
      <c r="H30" s="4">
        <f t="shared" si="3"/>
        <v>918.54078166646252</v>
      </c>
      <c r="I30" s="13">
        <f t="shared" si="4"/>
        <v>9474.4993453728785</v>
      </c>
      <c r="J30" s="13">
        <f t="shared" si="5"/>
        <v>11645.100672906527</v>
      </c>
    </row>
    <row r="31" spans="1:10" x14ac:dyDescent="0.2">
      <c r="A31" s="4">
        <v>2022</v>
      </c>
      <c r="B31" s="4">
        <v>29</v>
      </c>
      <c r="C31" s="4">
        <v>29</v>
      </c>
      <c r="D31" s="8"/>
      <c r="E31" s="8">
        <f t="shared" si="0"/>
        <v>10952.846657898695</v>
      </c>
      <c r="F31" s="4"/>
      <c r="G31" s="4">
        <f t="shared" si="2"/>
        <v>18</v>
      </c>
      <c r="H31" s="4">
        <f t="shared" si="3"/>
        <v>933.11839933041028</v>
      </c>
      <c r="I31" s="13">
        <f t="shared" si="4"/>
        <v>9850.3218289749166</v>
      </c>
      <c r="J31" s="13">
        <f t="shared" si="5"/>
        <v>12055.371486822474</v>
      </c>
    </row>
    <row r="32" spans="1:10" x14ac:dyDescent="0.2">
      <c r="A32" s="4">
        <v>2023</v>
      </c>
      <c r="B32" s="4">
        <v>30</v>
      </c>
      <c r="C32" s="4">
        <v>30</v>
      </c>
      <c r="D32" s="8"/>
      <c r="E32" s="8">
        <f t="shared" si="0"/>
        <v>11345.893306657686</v>
      </c>
      <c r="F32" s="4"/>
      <c r="G32" s="4">
        <f t="shared" si="2"/>
        <v>19</v>
      </c>
      <c r="H32" s="4">
        <f t="shared" si="3"/>
        <v>948.28538494545228</v>
      </c>
      <c r="I32" s="13">
        <f t="shared" si="4"/>
        <v>10225.447945642254</v>
      </c>
      <c r="J32" s="13">
        <f t="shared" si="5"/>
        <v>12466.338667673119</v>
      </c>
    </row>
    <row r="33" spans="1:12" x14ac:dyDescent="0.2">
      <c r="A33" s="4">
        <v>2024</v>
      </c>
      <c r="B33" s="4">
        <v>31</v>
      </c>
      <c r="C33" s="4">
        <v>31</v>
      </c>
      <c r="D33" s="8"/>
      <c r="E33" s="8">
        <f t="shared" si="0"/>
        <v>11738.939955416679</v>
      </c>
      <c r="F33" s="4"/>
      <c r="G33" s="4">
        <f t="shared" si="2"/>
        <v>20</v>
      </c>
      <c r="H33" s="4">
        <f t="shared" si="3"/>
        <v>964.01392105146931</v>
      </c>
      <c r="I33" s="13">
        <f t="shared" si="4"/>
        <v>10599.910563058653</v>
      </c>
      <c r="J33" s="13">
        <f t="shared" si="5"/>
        <v>12877.969347774706</v>
      </c>
    </row>
    <row r="34" spans="1:12" x14ac:dyDescent="0.2">
      <c r="A34" s="4">
        <v>2025</v>
      </c>
      <c r="B34" s="4">
        <v>32</v>
      </c>
      <c r="C34" s="4">
        <v>32</v>
      </c>
      <c r="D34" s="8"/>
      <c r="E34" s="8">
        <f t="shared" si="0"/>
        <v>12131.986604175674</v>
      </c>
      <c r="F34" s="4"/>
      <c r="G34" s="4">
        <f t="shared" si="2"/>
        <v>21</v>
      </c>
      <c r="H34" s="4">
        <f t="shared" si="3"/>
        <v>980.27697780198775</v>
      </c>
      <c r="I34" s="13">
        <f t="shared" si="4"/>
        <v>10973.741618303995</v>
      </c>
      <c r="J34" s="13">
        <f t="shared" si="5"/>
        <v>13290.231590047353</v>
      </c>
    </row>
    <row r="35" spans="1:12" x14ac:dyDescent="0.2">
      <c r="A35" s="4">
        <v>2026</v>
      </c>
      <c r="B35" s="4">
        <v>33</v>
      </c>
      <c r="C35" s="4">
        <v>33</v>
      </c>
      <c r="D35" s="8"/>
      <c r="E35" s="8">
        <f t="shared" si="0"/>
        <v>12525.033252934667</v>
      </c>
      <c r="F35" s="4"/>
      <c r="G35" s="4">
        <f t="shared" si="2"/>
        <v>22</v>
      </c>
      <c r="H35" s="4">
        <f t="shared" si="3"/>
        <v>997.04839951922872</v>
      </c>
      <c r="I35" s="13">
        <f t="shared" si="4"/>
        <v>11346.972015585277</v>
      </c>
      <c r="J35" s="13">
        <f t="shared" si="5"/>
        <v>13703.094490284057</v>
      </c>
    </row>
    <row r="36" spans="1:12" x14ac:dyDescent="0.2">
      <c r="A36" s="4">
        <v>2027</v>
      </c>
      <c r="B36" s="4">
        <v>34</v>
      </c>
      <c r="C36" s="4">
        <v>34</v>
      </c>
      <c r="D36" s="8"/>
      <c r="E36" s="8">
        <f t="shared" si="0"/>
        <v>12918.07990169366</v>
      </c>
      <c r="F36" s="4"/>
      <c r="G36" s="4">
        <f t="shared" si="2"/>
        <v>23</v>
      </c>
      <c r="H36" s="4">
        <f t="shared" si="3"/>
        <v>1014.3029691895803</v>
      </c>
      <c r="I36" s="13">
        <f t="shared" si="4"/>
        <v>11719.63155003208</v>
      </c>
      <c r="J36" s="13">
        <f t="shared" si="5"/>
        <v>14116.52825335524</v>
      </c>
    </row>
    <row r="37" spans="1:12" x14ac:dyDescent="0.2">
      <c r="A37" s="4">
        <v>2028</v>
      </c>
      <c r="B37" s="4">
        <v>35</v>
      </c>
      <c r="C37" s="4">
        <v>35</v>
      </c>
      <c r="D37" s="8"/>
      <c r="E37" s="8">
        <f t="shared" si="0"/>
        <v>13311.126550452653</v>
      </c>
      <c r="F37" s="4"/>
      <c r="G37" s="4">
        <f t="shared" si="2"/>
        <v>24</v>
      </c>
      <c r="H37" s="4">
        <f t="shared" si="3"/>
        <v>1032.0164534431744</v>
      </c>
      <c r="I37" s="13">
        <f t="shared" si="4"/>
        <v>12091.748854550993</v>
      </c>
      <c r="J37" s="13">
        <f t="shared" si="5"/>
        <v>14530.504246354312</v>
      </c>
    </row>
    <row r="38" spans="1:12" x14ac:dyDescent="0.2">
      <c r="A38" s="4">
        <v>2029</v>
      </c>
      <c r="B38" s="4">
        <v>36</v>
      </c>
      <c r="C38" s="4">
        <v>36</v>
      </c>
      <c r="D38" s="8"/>
      <c r="E38" s="8">
        <f t="shared" si="0"/>
        <v>13704.173199211646</v>
      </c>
      <c r="F38" s="4"/>
      <c r="G38" s="4">
        <f t="shared" si="2"/>
        <v>25</v>
      </c>
      <c r="H38" s="4">
        <f t="shared" si="3"/>
        <v>1050.1656305534586</v>
      </c>
      <c r="I38" s="13">
        <f t="shared" si="4"/>
        <v>12463.351366742769</v>
      </c>
      <c r="J38" s="13">
        <f t="shared" si="5"/>
        <v>14944.995031680523</v>
      </c>
    </row>
    <row r="39" spans="1:12" x14ac:dyDescent="0.2">
      <c r="A39" s="4">
        <v>2030</v>
      </c>
      <c r="B39" s="4">
        <v>37</v>
      </c>
      <c r="C39" s="4">
        <v>37</v>
      </c>
      <c r="D39" s="8"/>
      <c r="E39" s="8">
        <f t="shared" si="0"/>
        <v>14097.219847970635</v>
      </c>
      <c r="F39" s="4"/>
      <c r="G39" s="4">
        <f t="shared" si="2"/>
        <v>26</v>
      </c>
      <c r="H39" s="4">
        <f t="shared" si="3"/>
        <v>1068.7283039022338</v>
      </c>
      <c r="I39" s="13">
        <f t="shared" si="4"/>
        <v>12834.465312992717</v>
      </c>
      <c r="J39" s="13">
        <f t="shared" si="5"/>
        <v>15359.974382948552</v>
      </c>
    </row>
    <row r="40" spans="1:12" x14ac:dyDescent="0.2">
      <c r="A40" s="4">
        <v>2031</v>
      </c>
      <c r="B40" s="4">
        <v>38</v>
      </c>
      <c r="C40" s="4">
        <v>38</v>
      </c>
      <c r="D40" s="8"/>
      <c r="E40" s="8">
        <f t="shared" si="0"/>
        <v>14490.266496729628</v>
      </c>
      <c r="F40" s="4"/>
      <c r="G40" s="4">
        <f t="shared" si="2"/>
        <v>27</v>
      </c>
      <c r="H40" s="4">
        <f t="shared" si="3"/>
        <v>1087.683303207066</v>
      </c>
      <c r="I40" s="13">
        <f t="shared" si="4"/>
        <v>13205.115707020472</v>
      </c>
      <c r="J40" s="13">
        <f t="shared" si="5"/>
        <v>15775.417286438784</v>
      </c>
    </row>
    <row r="41" spans="1:12" x14ac:dyDescent="0.2">
      <c r="A41" s="4">
        <v>2032</v>
      </c>
      <c r="B41" s="4">
        <v>39</v>
      </c>
      <c r="C41" s="4">
        <v>39</v>
      </c>
      <c r="D41" s="8"/>
      <c r="E41" s="8">
        <f t="shared" si="0"/>
        <v>14883.313145488621</v>
      </c>
      <c r="F41" s="4"/>
      <c r="G41" s="4">
        <f t="shared" si="2"/>
        <v>28</v>
      </c>
      <c r="H41" s="4">
        <f t="shared" si="3"/>
        <v>1107.0104756219828</v>
      </c>
      <c r="I41" s="13">
        <f t="shared" si="4"/>
        <v>13575.326360394927</v>
      </c>
      <c r="J41" s="13">
        <f t="shared" si="5"/>
        <v>16191.299930582314</v>
      </c>
    </row>
    <row r="42" spans="1:12" x14ac:dyDescent="0.2">
      <c r="A42" s="4">
        <v>2033</v>
      </c>
      <c r="B42" s="4">
        <v>40</v>
      </c>
      <c r="C42" s="4">
        <v>40</v>
      </c>
      <c r="D42" s="8"/>
      <c r="E42" s="8">
        <f t="shared" si="0"/>
        <v>15276.359794247614</v>
      </c>
      <c r="F42" s="4"/>
      <c r="G42" s="4">
        <f t="shared" si="2"/>
        <v>29</v>
      </c>
      <c r="H42" s="4">
        <f t="shared" si="3"/>
        <v>1126.6906686157783</v>
      </c>
      <c r="I42" s="13">
        <f t="shared" si="4"/>
        <v>13945.119902764374</v>
      </c>
      <c r="J42" s="13">
        <f t="shared" si="5"/>
        <v>16607.599685730853</v>
      </c>
    </row>
    <row r="43" spans="1:12" x14ac:dyDescent="0.2">
      <c r="A43" s="4">
        <v>2034</v>
      </c>
      <c r="B43" s="4">
        <v>41</v>
      </c>
      <c r="C43" s="4">
        <v>41</v>
      </c>
      <c r="D43" s="8"/>
      <c r="E43" s="8">
        <f t="shared" si="0"/>
        <v>15669.406443006606</v>
      </c>
      <c r="F43" s="4"/>
      <c r="G43" s="4">
        <f t="shared" si="2"/>
        <v>30</v>
      </c>
      <c r="H43" s="4">
        <f t="shared" si="3"/>
        <v>1146.7057063181544</v>
      </c>
      <c r="I43" s="13">
        <f t="shared" si="4"/>
        <v>14314.517809804685</v>
      </c>
      <c r="J43" s="13">
        <f t="shared" si="5"/>
        <v>17024.295076208527</v>
      </c>
    </row>
    <row r="44" spans="1:12" x14ac:dyDescent="0.2">
      <c r="A44" s="4">
        <v>2035</v>
      </c>
      <c r="B44" s="4">
        <v>42</v>
      </c>
      <c r="C44" s="4">
        <v>42</v>
      </c>
      <c r="D44" s="8"/>
      <c r="E44" s="8">
        <f t="shared" si="0"/>
        <v>16062.453091765597</v>
      </c>
      <c r="F44" s="4"/>
      <c r="G44" s="4">
        <f t="shared" si="2"/>
        <v>31</v>
      </c>
      <c r="H44" s="4">
        <f t="shared" si="3"/>
        <v>1167.0383608121247</v>
      </c>
      <c r="I44" s="13">
        <f t="shared" si="4"/>
        <v>14683.540437138725</v>
      </c>
      <c r="J44" s="13">
        <f t="shared" si="5"/>
        <v>17441.365746392472</v>
      </c>
    </row>
    <row r="45" spans="1:12" x14ac:dyDescent="0.2">
      <c r="A45" s="4">
        <v>2036</v>
      </c>
      <c r="B45" s="4">
        <v>43</v>
      </c>
      <c r="C45" s="4">
        <v>43</v>
      </c>
      <c r="D45" s="8"/>
      <c r="E45" s="8">
        <f t="shared" si="0"/>
        <v>16455.499740524592</v>
      </c>
      <c r="F45" s="4"/>
      <c r="G45" s="4">
        <f t="shared" si="2"/>
        <v>32</v>
      </c>
      <c r="H45" s="4">
        <f t="shared" si="3"/>
        <v>1187.6723196484675</v>
      </c>
      <c r="I45" s="13">
        <f t="shared" si="4"/>
        <v>15052.207058719621</v>
      </c>
      <c r="J45" s="13">
        <f t="shared" si="5"/>
        <v>17858.792422329563</v>
      </c>
    </row>
    <row r="46" spans="1:12" x14ac:dyDescent="0.2">
      <c r="A46" s="4">
        <v>2037</v>
      </c>
      <c r="B46" s="4">
        <v>44</v>
      </c>
      <c r="C46" s="4">
        <v>44</v>
      </c>
      <c r="D46" s="8"/>
      <c r="E46" s="8">
        <f t="shared" si="0"/>
        <v>16848.54638928358</v>
      </c>
      <c r="F46" s="4"/>
      <c r="G46" s="4">
        <f t="shared" si="2"/>
        <v>33</v>
      </c>
      <c r="H46" s="4">
        <f t="shared" si="3"/>
        <v>1208.5921506691072</v>
      </c>
      <c r="I46" s="13">
        <f t="shared" si="4"/>
        <v>15420.535908393631</v>
      </c>
      <c r="J46" s="13">
        <f t="shared" si="5"/>
        <v>18276.556870173528</v>
      </c>
    </row>
    <row r="47" spans="1:12" x14ac:dyDescent="0.2">
      <c r="A47" s="4">
        <v>2038</v>
      </c>
      <c r="B47" s="4">
        <v>45</v>
      </c>
      <c r="C47" s="4">
        <v>45</v>
      </c>
      <c r="D47" s="8"/>
      <c r="E47" s="8">
        <f t="shared" si="0"/>
        <v>17241.593038042574</v>
      </c>
      <c r="F47" s="4"/>
      <c r="G47" s="4">
        <f t="shared" si="2"/>
        <v>34</v>
      </c>
      <c r="H47" s="4">
        <f t="shared" si="3"/>
        <v>1229.7832650538351</v>
      </c>
      <c r="I47" s="13">
        <f t="shared" si="4"/>
        <v>15788.544223562276</v>
      </c>
      <c r="J47" s="13">
        <f t="shared" si="5"/>
        <v>18694.641852522873</v>
      </c>
      <c r="L47" t="s">
        <v>21</v>
      </c>
    </row>
    <row r="48" spans="1:12" x14ac:dyDescent="0.2">
      <c r="A48" s="4">
        <v>2039</v>
      </c>
      <c r="B48" s="4">
        <v>46</v>
      </c>
      <c r="C48" s="4">
        <v>46</v>
      </c>
      <c r="D48" s="8"/>
      <c r="E48" s="8">
        <f t="shared" si="0"/>
        <v>17634.639686801565</v>
      </c>
      <c r="F48" s="4"/>
      <c r="G48" s="4">
        <f t="shared" si="2"/>
        <v>35</v>
      </c>
      <c r="H48" s="4">
        <f t="shared" si="3"/>
        <v>1251.2318793499667</v>
      </c>
      <c r="I48" s="13">
        <f t="shared" si="4"/>
        <v>16156.248290046111</v>
      </c>
      <c r="J48" s="13">
        <f t="shared" si="5"/>
        <v>19113.03108355702</v>
      </c>
    </row>
    <row r="49" spans="1:10" x14ac:dyDescent="0.2">
      <c r="A49" s="4">
        <v>2040</v>
      </c>
      <c r="B49" s="4">
        <v>47</v>
      </c>
      <c r="C49" s="4">
        <v>47</v>
      </c>
      <c r="D49" s="8"/>
      <c r="E49" s="8">
        <f t="shared" si="0"/>
        <v>18027.68633556056</v>
      </c>
      <c r="F49" s="4"/>
      <c r="G49" s="4">
        <f t="shared" si="2"/>
        <v>36</v>
      </c>
      <c r="H49" s="4">
        <f t="shared" si="3"/>
        <v>1272.9249771076518</v>
      </c>
      <c r="I49" s="13">
        <f t="shared" si="4"/>
        <v>16523.663487414498</v>
      </c>
      <c r="J49" s="13">
        <f t="shared" si="5"/>
        <v>19531.709183706622</v>
      </c>
    </row>
    <row r="50" spans="1:10" x14ac:dyDescent="0.2">
      <c r="A50" s="4">
        <v>2041</v>
      </c>
      <c r="B50" s="4">
        <v>48</v>
      </c>
      <c r="C50" s="4">
        <v>48</v>
      </c>
      <c r="D50" s="8"/>
      <c r="E50" s="8">
        <f t="shared" si="0"/>
        <v>18420.732984319551</v>
      </c>
      <c r="F50" s="4"/>
      <c r="G50" s="4">
        <f t="shared" si="2"/>
        <v>37</v>
      </c>
      <c r="H50" s="4">
        <f t="shared" si="3"/>
        <v>1294.8502706240083</v>
      </c>
      <c r="I50" s="13">
        <f t="shared" si="4"/>
        <v>16890.804334186763</v>
      </c>
      <c r="J50" s="13">
        <f t="shared" si="5"/>
        <v>19950.661634452339</v>
      </c>
    </row>
    <row r="51" spans="1:10" x14ac:dyDescent="0.2">
      <c r="A51" s="4">
        <v>2042</v>
      </c>
      <c r="B51" s="4">
        <v>49</v>
      </c>
      <c r="C51" s="4">
        <v>49</v>
      </c>
      <c r="D51" s="8"/>
      <c r="E51" s="8">
        <f t="shared" si="0"/>
        <v>18813.779633078546</v>
      </c>
      <c r="F51" s="4"/>
      <c r="G51" s="4">
        <f t="shared" si="2"/>
        <v>38</v>
      </c>
      <c r="H51" s="4">
        <f t="shared" si="3"/>
        <v>1316.9961631961216</v>
      </c>
      <c r="I51" s="13">
        <f t="shared" si="4"/>
        <v>17257.684532432129</v>
      </c>
      <c r="J51" s="13">
        <f t="shared" si="5"/>
        <v>20369.874733724962</v>
      </c>
    </row>
    <row r="52" spans="1:10" x14ac:dyDescent="0.2">
      <c r="A52" s="4">
        <v>2043</v>
      </c>
      <c r="B52" s="4">
        <v>50</v>
      </c>
      <c r="C52" s="4">
        <v>50</v>
      </c>
      <c r="D52" s="8"/>
      <c r="E52" s="8">
        <f t="shared" si="0"/>
        <v>19206.826281837537</v>
      </c>
      <c r="F52" s="4"/>
      <c r="G52" s="4">
        <f t="shared" si="2"/>
        <v>39</v>
      </c>
      <c r="H52" s="4">
        <f t="shared" si="3"/>
        <v>1339.351712194833</v>
      </c>
      <c r="I52" s="13">
        <f t="shared" si="4"/>
        <v>17624.31701139982</v>
      </c>
      <c r="J52" s="13">
        <f t="shared" si="5"/>
        <v>20789.335552275254</v>
      </c>
    </row>
    <row r="53" spans="1:10" x14ac:dyDescent="0.2">
      <c r="A53" s="4">
        <v>2044</v>
      </c>
      <c r="B53" s="4">
        <v>51</v>
      </c>
      <c r="C53" s="4">
        <v>51</v>
      </c>
      <c r="D53" s="8"/>
      <c r="E53" s="8">
        <f t="shared" si="0"/>
        <v>19599.872930596532</v>
      </c>
      <c r="F53" s="4"/>
      <c r="G53" s="4">
        <f t="shared" si="2"/>
        <v>40</v>
      </c>
      <c r="H53" s="4">
        <f t="shared" si="3"/>
        <v>1361.9065931967732</v>
      </c>
      <c r="I53" s="13">
        <f t="shared" si="4"/>
        <v>17990.713969898818</v>
      </c>
      <c r="J53" s="13">
        <f t="shared" si="5"/>
        <v>21209.031891294246</v>
      </c>
    </row>
    <row r="54" spans="1:10" x14ac:dyDescent="0.2">
      <c r="A54" s="4">
        <v>2045</v>
      </c>
      <c r="B54" s="4">
        <v>52</v>
      </c>
      <c r="C54" s="4">
        <v>52</v>
      </c>
      <c r="D54" s="8"/>
      <c r="E54" s="8">
        <f t="shared" si="0"/>
        <v>19992.919579355523</v>
      </c>
      <c r="F54" s="4"/>
      <c r="G54" s="4">
        <f t="shared" si="2"/>
        <v>41</v>
      </c>
      <c r="H54" s="4">
        <f t="shared" si="3"/>
        <v>1384.6510653497287</v>
      </c>
      <c r="I54" s="13">
        <f t="shared" si="4"/>
        <v>18356.886917220356</v>
      </c>
      <c r="J54" s="13">
        <f t="shared" si="5"/>
        <v>21628.95224149069</v>
      </c>
    </row>
    <row r="55" spans="1:10" x14ac:dyDescent="0.2">
      <c r="A55" s="4">
        <v>2046</v>
      </c>
      <c r="B55" s="4">
        <v>53</v>
      </c>
      <c r="C55" s="4">
        <v>53</v>
      </c>
      <c r="D55" s="8"/>
      <c r="E55" s="8">
        <f t="shared" si="0"/>
        <v>20385.966228114514</v>
      </c>
      <c r="F55" s="4"/>
      <c r="G55" s="4">
        <f t="shared" si="2"/>
        <v>42</v>
      </c>
      <c r="H55" s="4">
        <f t="shared" si="3"/>
        <v>1407.5759380946815</v>
      </c>
      <c r="I55" s="13">
        <f t="shared" si="4"/>
        <v>18722.846712457471</v>
      </c>
      <c r="J55" s="13">
        <f t="shared" si="5"/>
        <v>22049.085743771557</v>
      </c>
    </row>
    <row r="56" spans="1:10" x14ac:dyDescent="0.2">
      <c r="A56" s="4">
        <v>2047</v>
      </c>
      <c r="B56" s="4">
        <v>54</v>
      </c>
      <c r="C56" s="4">
        <v>54</v>
      </c>
      <c r="D56" s="8"/>
      <c r="E56" s="8">
        <f t="shared" si="0"/>
        <v>20779.012876873505</v>
      </c>
      <c r="F56" s="4"/>
      <c r="G56" s="4">
        <f t="shared" si="2"/>
        <v>43</v>
      </c>
      <c r="H56" s="4">
        <f t="shared" si="3"/>
        <v>1430.6725393254017</v>
      </c>
      <c r="I56" s="13">
        <f t="shared" si="4"/>
        <v>19088.603602125982</v>
      </c>
      <c r="J56" s="13">
        <f t="shared" si="5"/>
        <v>22469.422151621027</v>
      </c>
    </row>
    <row r="57" spans="1:10" x14ac:dyDescent="0.2">
      <c r="A57" s="4">
        <v>2048</v>
      </c>
      <c r="B57" s="4">
        <v>55</v>
      </c>
      <c r="C57" s="4">
        <v>55</v>
      </c>
      <c r="D57" s="8"/>
      <c r="E57" s="8">
        <f t="shared" si="0"/>
        <v>21172.0595256325</v>
      </c>
      <c r="F57" s="4"/>
      <c r="G57" s="4">
        <f t="shared" si="2"/>
        <v>44</v>
      </c>
      <c r="H57" s="4">
        <f t="shared" si="3"/>
        <v>1453.9326850319271</v>
      </c>
      <c r="I57" s="13">
        <f t="shared" si="4"/>
        <v>19454.1672560322</v>
      </c>
      <c r="J57" s="13">
        <f t="shared" si="5"/>
        <v>22889.951795232799</v>
      </c>
    </row>
    <row r="58" spans="1:10" x14ac:dyDescent="0.2">
      <c r="A58" s="4">
        <v>2049</v>
      </c>
      <c r="B58" s="4">
        <v>56</v>
      </c>
      <c r="C58" s="4">
        <v>56</v>
      </c>
      <c r="D58" s="8"/>
      <c r="E58" s="8">
        <f t="shared" si="0"/>
        <v>21565.106174391491</v>
      </c>
      <c r="F58" s="4"/>
      <c r="G58" s="4">
        <f t="shared" si="2"/>
        <v>45</v>
      </c>
      <c r="H58" s="4">
        <f t="shared" si="3"/>
        <v>1477.3486504465327</v>
      </c>
      <c r="I58" s="13">
        <f t="shared" si="4"/>
        <v>19819.546801365359</v>
      </c>
      <c r="J58" s="13">
        <f t="shared" si="5"/>
        <v>23310.665547417622</v>
      </c>
    </row>
    <row r="59" spans="1:10" x14ac:dyDescent="0.2">
      <c r="A59" s="4">
        <v>2050</v>
      </c>
      <c r="B59" s="4">
        <v>57</v>
      </c>
      <c r="C59" s="4">
        <v>57</v>
      </c>
      <c r="D59" s="8"/>
      <c r="E59" s="8">
        <f t="shared" si="0"/>
        <v>21958.152823150485</v>
      </c>
      <c r="F59" s="4"/>
      <c r="G59" s="4">
        <f t="shared" si="2"/>
        <v>46</v>
      </c>
      <c r="H59" s="4">
        <f t="shared" si="3"/>
        <v>1500.9131426887836</v>
      </c>
      <c r="I59" s="13">
        <f t="shared" si="4"/>
        <v>20184.75085501884</v>
      </c>
      <c r="J59" s="13">
        <f t="shared" si="5"/>
        <v>23731.554791282131</v>
      </c>
    </row>
    <row r="60" spans="1:10" x14ac:dyDescent="0.2">
      <c r="A60" s="4">
        <v>2051</v>
      </c>
      <c r="B60" s="4">
        <v>58</v>
      </c>
      <c r="C60" s="4">
        <v>58</v>
      </c>
      <c r="D60" s="8"/>
      <c r="E60" s="8">
        <f t="shared" si="0"/>
        <v>22351.199471909476</v>
      </c>
      <c r="F60" s="4"/>
      <c r="G60" s="4">
        <f t="shared" si="2"/>
        <v>47</v>
      </c>
      <c r="H60" s="4">
        <f t="shared" si="3"/>
        <v>1524.6192748890905</v>
      </c>
      <c r="I60" s="13">
        <f t="shared" si="4"/>
        <v>20549.787554164421</v>
      </c>
      <c r="J60" s="13">
        <f t="shared" si="5"/>
        <v>24152.611389654532</v>
      </c>
    </row>
    <row r="61" spans="1:10" x14ac:dyDescent="0.2">
      <c r="A61" s="4">
        <v>2052</v>
      </c>
      <c r="B61" s="4">
        <v>59</v>
      </c>
      <c r="C61" s="4">
        <v>59</v>
      </c>
      <c r="D61" s="8"/>
      <c r="E61" s="8">
        <f t="shared" si="0"/>
        <v>22744.246120668467</v>
      </c>
      <c r="F61" s="4"/>
      <c r="G61" s="4">
        <f t="shared" si="2"/>
        <v>48</v>
      </c>
      <c r="H61" s="4">
        <f t="shared" si="3"/>
        <v>1548.4605417570183</v>
      </c>
      <c r="I61" s="13">
        <f t="shared" si="4"/>
        <v>20914.664585119554</v>
      </c>
      <c r="J61" s="13">
        <f t="shared" si="5"/>
        <v>24573.827656217381</v>
      </c>
    </row>
    <row r="62" spans="1:10" x14ac:dyDescent="0.2">
      <c r="A62" s="4">
        <v>2053</v>
      </c>
      <c r="B62" s="4">
        <v>60</v>
      </c>
      <c r="C62" s="4">
        <v>60</v>
      </c>
      <c r="D62" s="8"/>
      <c r="E62" s="8">
        <f t="shared" si="0"/>
        <v>23137.292769427459</v>
      </c>
      <c r="F62" s="4"/>
      <c r="G62" s="4">
        <f t="shared" si="2"/>
        <v>49</v>
      </c>
      <c r="H62" s="4">
        <f t="shared" si="3"/>
        <v>1572.4307965507501</v>
      </c>
      <c r="I62" s="13">
        <f t="shared" si="4"/>
        <v>21279.389210559013</v>
      </c>
      <c r="J62" s="13">
        <f t="shared" si="5"/>
        <v>24995.196328295904</v>
      </c>
    </row>
    <row r="63" spans="1:10" x14ac:dyDescent="0.2">
      <c r="A63" s="4">
        <v>2054</v>
      </c>
      <c r="B63" s="4">
        <v>61</v>
      </c>
      <c r="C63" s="4">
        <v>61</v>
      </c>
      <c r="D63" s="8"/>
      <c r="E63" s="8">
        <f t="shared" si="0"/>
        <v>23530.33941818645</v>
      </c>
      <c r="F63" s="4"/>
      <c r="G63" s="4">
        <f t="shared" si="2"/>
        <v>50</v>
      </c>
      <c r="H63" s="4">
        <f t="shared" si="3"/>
        <v>1596.524229397005</v>
      </c>
      <c r="I63" s="13">
        <f t="shared" si="4"/>
        <v>21643.96829513101</v>
      </c>
      <c r="J63" s="13">
        <f t="shared" si="5"/>
        <v>25416.71054124189</v>
      </c>
    </row>
    <row r="64" spans="1:10" x14ac:dyDescent="0.2">
      <c r="A64" s="4">
        <v>2055</v>
      </c>
      <c r="B64" s="4">
        <v>62</v>
      </c>
      <c r="C64" s="4">
        <v>62</v>
      </c>
      <c r="D64" s="8"/>
      <c r="E64" s="8">
        <f t="shared" si="0"/>
        <v>23923.386066945444</v>
      </c>
      <c r="F64" s="4"/>
      <c r="G64" s="4">
        <f t="shared" si="2"/>
        <v>51</v>
      </c>
      <c r="H64" s="4">
        <f t="shared" si="3"/>
        <v>1620.7353469057996</v>
      </c>
      <c r="I64" s="13">
        <f t="shared" si="4"/>
        <v>22008.408329543323</v>
      </c>
      <c r="J64" s="13">
        <f t="shared" si="5"/>
        <v>25838.363804347566</v>
      </c>
    </row>
    <row r="65" spans="1:10" x14ac:dyDescent="0.2">
      <c r="A65" s="4">
        <v>2056</v>
      </c>
      <c r="B65" s="4">
        <v>63</v>
      </c>
      <c r="C65" s="4">
        <v>63</v>
      </c>
      <c r="D65" s="8"/>
      <c r="E65" s="8">
        <f t="shared" si="0"/>
        <v>24316.432715704439</v>
      </c>
      <c r="F65" s="4"/>
      <c r="G65" s="4">
        <f t="shared" si="2"/>
        <v>52</v>
      </c>
      <c r="H65" s="4">
        <f t="shared" si="3"/>
        <v>1645.0589530213529</v>
      </c>
      <c r="I65" s="13">
        <f t="shared" si="4"/>
        <v>22372.715453188888</v>
      </c>
      <c r="J65" s="13">
        <f t="shared" si="5"/>
        <v>26260.14997821999</v>
      </c>
    </row>
    <row r="66" spans="1:10" x14ac:dyDescent="0.2">
      <c r="A66" s="4">
        <v>2057</v>
      </c>
      <c r="B66" s="4">
        <v>64</v>
      </c>
      <c r="C66" s="4">
        <v>64</v>
      </c>
      <c r="D66" s="8"/>
      <c r="E66" s="8">
        <f t="shared" si="0"/>
        <v>24709.47936446343</v>
      </c>
      <c r="F66" s="4"/>
      <c r="G66" s="4">
        <f t="shared" si="2"/>
        <v>53</v>
      </c>
      <c r="H66" s="4">
        <f t="shared" si="3"/>
        <v>1669.490131048771</v>
      </c>
      <c r="I66" s="13">
        <f t="shared" si="4"/>
        <v>22736.895475382145</v>
      </c>
      <c r="J66" s="13">
        <f t="shared" si="5"/>
        <v>26682.063253544715</v>
      </c>
    </row>
    <row r="67" spans="1:10" x14ac:dyDescent="0.2">
      <c r="A67" s="4">
        <v>2058</v>
      </c>
      <c r="B67" s="4">
        <v>65</v>
      </c>
      <c r="C67" s="4">
        <v>65</v>
      </c>
      <c r="D67" s="8"/>
      <c r="E67" s="8">
        <f t="shared" si="0"/>
        <v>25102.526013222421</v>
      </c>
      <c r="F67" s="4"/>
      <c r="G67" s="4">
        <f t="shared" si="2"/>
        <v>54</v>
      </c>
      <c r="H67" s="4">
        <f t="shared" si="3"/>
        <v>1694.0242267956094</v>
      </c>
      <c r="I67" s="13">
        <f t="shared" si="4"/>
        <v>23100.953895278119</v>
      </c>
      <c r="J67" s="13">
        <f t="shared" si="5"/>
        <v>27104.098131166724</v>
      </c>
    </row>
    <row r="68" spans="1:10" x14ac:dyDescent="0.2">
      <c r="A68" s="4">
        <v>2059</v>
      </c>
      <c r="B68" s="4">
        <v>66</v>
      </c>
      <c r="C68" s="4">
        <v>66</v>
      </c>
      <c r="D68" s="8"/>
      <c r="E68" s="8">
        <f t="shared" ref="E68:E127" si="6">$N$3+$M$3*B68+$L$3*C68</f>
        <v>25495.572661981416</v>
      </c>
      <c r="F68" s="4"/>
      <c r="G68" s="4">
        <f t="shared" ref="G68:G127" si="7">B68-AVERAGE($B$3:$B$23)</f>
        <v>55</v>
      </c>
      <c r="H68" s="4">
        <f t="shared" ref="H68:H127" si="8">$M$5*SQRT(1+1/$M$6+G68^2/SUMSQ($G$3:$G$23))</f>
        <v>1718.6568327677778</v>
      </c>
      <c r="I68" s="13">
        <f t="shared" ref="I68:I127" si="9">E68-$M$10*H68</f>
        <v>23464.89592054571</v>
      </c>
      <c r="J68" s="13">
        <f t="shared" ref="J68:J127" si="10">E68+$M$10*H68</f>
        <v>27526.249403417121</v>
      </c>
    </row>
    <row r="69" spans="1:10" x14ac:dyDescent="0.2">
      <c r="A69" s="4">
        <v>2060</v>
      </c>
      <c r="B69" s="4">
        <v>67</v>
      </c>
      <c r="C69" s="4">
        <v>67</v>
      </c>
      <c r="D69" s="8"/>
      <c r="E69" s="8">
        <f t="shared" si="6"/>
        <v>25888.619310740411</v>
      </c>
      <c r="F69" s="4"/>
      <c r="G69" s="4">
        <f t="shared" si="7"/>
        <v>56</v>
      </c>
      <c r="H69" s="4">
        <f t="shared" si="8"/>
        <v>1743.3837733602895</v>
      </c>
      <c r="I69" s="13">
        <f t="shared" si="9"/>
        <v>23828.72648486555</v>
      </c>
      <c r="J69" s="13">
        <f t="shared" si="10"/>
        <v>27948.512136615271</v>
      </c>
    </row>
    <row r="70" spans="1:10" x14ac:dyDescent="0.2">
      <c r="A70" s="4">
        <v>2061</v>
      </c>
      <c r="B70" s="4">
        <v>68</v>
      </c>
      <c r="C70" s="4">
        <v>68</v>
      </c>
      <c r="D70" s="8"/>
      <c r="E70" s="8">
        <f t="shared" si="6"/>
        <v>26281.665959499402</v>
      </c>
      <c r="F70" s="4"/>
      <c r="G70" s="4">
        <f t="shared" si="7"/>
        <v>57</v>
      </c>
      <c r="H70" s="4">
        <f t="shared" si="8"/>
        <v>1768.2010909849141</v>
      </c>
      <c r="I70" s="13">
        <f t="shared" si="9"/>
        <v>24192.450264320851</v>
      </c>
      <c r="J70" s="13">
        <f t="shared" si="10"/>
        <v>28370.881654677953</v>
      </c>
    </row>
    <row r="71" spans="1:10" x14ac:dyDescent="0.2">
      <c r="A71" s="4">
        <v>2062</v>
      </c>
      <c r="B71" s="4">
        <v>69</v>
      </c>
      <c r="C71" s="4">
        <v>69</v>
      </c>
      <c r="D71" s="8"/>
      <c r="E71" s="8">
        <f t="shared" si="6"/>
        <v>26674.712608258393</v>
      </c>
      <c r="F71" s="4"/>
      <c r="G71" s="4">
        <f t="shared" si="7"/>
        <v>58</v>
      </c>
      <c r="H71" s="4">
        <f t="shared" si="8"/>
        <v>1793.1050330787111</v>
      </c>
      <c r="I71" s="13">
        <f t="shared" si="9"/>
        <v>24556.071692747464</v>
      </c>
      <c r="J71" s="13">
        <f t="shared" si="10"/>
        <v>28793.353523769321</v>
      </c>
    </row>
    <row r="72" spans="1:10" x14ac:dyDescent="0.2">
      <c r="A72" s="4">
        <v>2063</v>
      </c>
      <c r="B72" s="4">
        <v>70</v>
      </c>
      <c r="C72" s="4">
        <v>70</v>
      </c>
      <c r="D72" s="8"/>
      <c r="E72" s="8">
        <f t="shared" si="6"/>
        <v>27067.759257017387</v>
      </c>
      <c r="F72" s="4"/>
      <c r="G72" s="4">
        <f t="shared" si="7"/>
        <v>59</v>
      </c>
      <c r="H72" s="4">
        <f t="shared" si="8"/>
        <v>1818.0920399396337</v>
      </c>
      <c r="I72" s="13">
        <f t="shared" si="9"/>
        <v>24919.594976106717</v>
      </c>
      <c r="J72" s="13">
        <f t="shared" si="10"/>
        <v>29215.923537928058</v>
      </c>
    </row>
    <row r="73" spans="1:10" x14ac:dyDescent="0.2">
      <c r="A73" s="4">
        <v>2064</v>
      </c>
      <c r="B73" s="4">
        <v>71</v>
      </c>
      <c r="C73" s="4">
        <v>71</v>
      </c>
      <c r="D73" s="8"/>
      <c r="E73" s="8">
        <f t="shared" si="6"/>
        <v>27460.805905776382</v>
      </c>
      <c r="F73" s="4"/>
      <c r="G73" s="4">
        <f t="shared" si="7"/>
        <v>60</v>
      </c>
      <c r="H73" s="4">
        <f t="shared" si="8"/>
        <v>1843.1587333377438</v>
      </c>
      <c r="I73" s="13">
        <f t="shared" si="9"/>
        <v>25283.024105941779</v>
      </c>
      <c r="J73" s="13">
        <f t="shared" si="10"/>
        <v>29638.587705610986</v>
      </c>
    </row>
    <row r="74" spans="1:10" x14ac:dyDescent="0.2">
      <c r="A74" s="4">
        <v>2065</v>
      </c>
      <c r="B74" s="4">
        <v>72</v>
      </c>
      <c r="C74" s="4">
        <v>72</v>
      </c>
      <c r="D74" s="8"/>
      <c r="E74" s="8">
        <f t="shared" si="6"/>
        <v>27853.852554535373</v>
      </c>
      <c r="F74" s="4"/>
      <c r="G74" s="4">
        <f t="shared" si="7"/>
        <v>61</v>
      </c>
      <c r="H74" s="4">
        <f t="shared" si="8"/>
        <v>1868.3019058530717</v>
      </c>
      <c r="I74" s="13">
        <f t="shared" si="9"/>
        <v>25646.36287197554</v>
      </c>
      <c r="J74" s="13">
        <f t="shared" si="10"/>
        <v>30061.342237095207</v>
      </c>
    </row>
    <row r="75" spans="1:10" x14ac:dyDescent="0.2">
      <c r="A75" s="4">
        <v>2066</v>
      </c>
      <c r="B75" s="4">
        <v>73</v>
      </c>
      <c r="C75" s="4">
        <v>73</v>
      </c>
      <c r="D75" s="8"/>
      <c r="E75" s="8">
        <f t="shared" si="6"/>
        <v>28246.899203294357</v>
      </c>
      <c r="F75" s="4"/>
      <c r="G75" s="4">
        <f t="shared" si="7"/>
        <v>62</v>
      </c>
      <c r="H75" s="4">
        <f t="shared" si="8"/>
        <v>1893.5185108936569</v>
      </c>
      <c r="I75" s="13">
        <f t="shared" si="9"/>
        <v>26009.614873904753</v>
      </c>
      <c r="J75" s="13">
        <f t="shared" si="10"/>
        <v>30484.183532683961</v>
      </c>
    </row>
    <row r="76" spans="1:10" x14ac:dyDescent="0.2">
      <c r="A76" s="4">
        <v>2067</v>
      </c>
      <c r="B76" s="4">
        <v>74</v>
      </c>
      <c r="C76" s="4">
        <v>74</v>
      </c>
      <c r="D76" s="8"/>
      <c r="E76" s="8">
        <f t="shared" si="6"/>
        <v>28639.945852053352</v>
      </c>
      <c r="F76" s="4"/>
      <c r="G76" s="4">
        <f t="shared" si="7"/>
        <v>63</v>
      </c>
      <c r="H76" s="4">
        <f t="shared" si="8"/>
        <v>1918.8056533498457</v>
      </c>
      <c r="I76" s="13">
        <f t="shared" si="9"/>
        <v>26372.783532442478</v>
      </c>
      <c r="J76" s="13">
        <f t="shared" si="10"/>
        <v>30907.108171664226</v>
      </c>
    </row>
    <row r="77" spans="1:10" x14ac:dyDescent="0.2">
      <c r="A77" s="4">
        <v>2068</v>
      </c>
      <c r="B77" s="4">
        <v>75</v>
      </c>
      <c r="C77" s="4">
        <v>75</v>
      </c>
      <c r="D77" s="8"/>
      <c r="E77" s="8">
        <f t="shared" si="6"/>
        <v>29032.992500812346</v>
      </c>
      <c r="F77" s="4"/>
      <c r="G77" s="4">
        <f t="shared" si="7"/>
        <v>64</v>
      </c>
      <c r="H77" s="4">
        <f t="shared" si="8"/>
        <v>1944.1605808434167</v>
      </c>
      <c r="I77" s="13">
        <f t="shared" si="9"/>
        <v>26735.872099657605</v>
      </c>
      <c r="J77" s="13">
        <f t="shared" si="10"/>
        <v>31330.112901967088</v>
      </c>
    </row>
    <row r="78" spans="1:10" x14ac:dyDescent="0.2">
      <c r="A78" s="4">
        <v>2069</v>
      </c>
      <c r="B78" s="4">
        <v>76</v>
      </c>
      <c r="C78" s="4">
        <v>76</v>
      </c>
      <c r="D78" s="8"/>
      <c r="E78" s="8">
        <f t="shared" si="6"/>
        <v>29426.039149571337</v>
      </c>
      <c r="F78" s="4"/>
      <c r="G78" s="4">
        <f t="shared" si="7"/>
        <v>65</v>
      </c>
      <c r="H78" s="4">
        <f t="shared" si="8"/>
        <v>1969.5806755325309</v>
      </c>
      <c r="I78" s="13">
        <f t="shared" si="9"/>
        <v>27098.883668657742</v>
      </c>
      <c r="J78" s="13">
        <f t="shared" si="10"/>
        <v>31753.194630484933</v>
      </c>
    </row>
    <row r="79" spans="1:10" x14ac:dyDescent="0.2">
      <c r="A79" s="4">
        <v>2070</v>
      </c>
      <c r="B79" s="4">
        <v>77</v>
      </c>
      <c r="C79" s="4">
        <v>77</v>
      </c>
      <c r="D79" s="8"/>
      <c r="E79" s="8">
        <f t="shared" si="6"/>
        <v>29819.085798330329</v>
      </c>
      <c r="F79" s="4"/>
      <c r="G79" s="4">
        <f t="shared" si="7"/>
        <v>66</v>
      </c>
      <c r="H79" s="4">
        <f t="shared" si="8"/>
        <v>1995.0634464358868</v>
      </c>
      <c r="I79" s="13">
        <f t="shared" si="9"/>
        <v>27461.821182658608</v>
      </c>
      <c r="J79" s="13">
        <f t="shared" si="10"/>
        <v>32176.350414002049</v>
      </c>
    </row>
    <row r="80" spans="1:10" x14ac:dyDescent="0.2">
      <c r="A80" s="4">
        <v>2071</v>
      </c>
      <c r="B80" s="4">
        <v>78</v>
      </c>
      <c r="C80" s="4">
        <v>78</v>
      </c>
      <c r="D80" s="8"/>
      <c r="E80" s="8">
        <f t="shared" si="6"/>
        <v>30212.132447089323</v>
      </c>
      <c r="F80" s="4"/>
      <c r="G80" s="4">
        <f t="shared" si="7"/>
        <v>67</v>
      </c>
      <c r="H80" s="4">
        <f t="shared" si="8"/>
        <v>2020.6065222417205</v>
      </c>
      <c r="I80" s="13">
        <f t="shared" si="9"/>
        <v>27824.687443480529</v>
      </c>
      <c r="J80" s="13">
        <f t="shared" si="10"/>
        <v>32599.577450698118</v>
      </c>
    </row>
    <row r="81" spans="1:10" x14ac:dyDescent="0.2">
      <c r="A81" s="4">
        <v>2072</v>
      </c>
      <c r="B81" s="4">
        <v>79</v>
      </c>
      <c r="C81" s="4">
        <v>79</v>
      </c>
      <c r="D81" s="8"/>
      <c r="E81" s="8">
        <f t="shared" si="6"/>
        <v>30605.179095848318</v>
      </c>
      <c r="F81" s="4"/>
      <c r="G81" s="4">
        <f t="shared" si="7"/>
        <v>68</v>
      </c>
      <c r="H81" s="4">
        <f t="shared" si="8"/>
        <v>2046.2076445694875</v>
      </c>
      <c r="I81" s="13">
        <f t="shared" si="9"/>
        <v>28187.485119510089</v>
      </c>
      <c r="J81" s="13">
        <f t="shared" si="10"/>
        <v>33022.873072186543</v>
      </c>
    </row>
    <row r="82" spans="1:10" x14ac:dyDescent="0.2">
      <c r="A82" s="4">
        <v>2073</v>
      </c>
      <c r="B82" s="4">
        <v>80</v>
      </c>
      <c r="C82" s="4">
        <v>80</v>
      </c>
      <c r="D82" s="8"/>
      <c r="E82" s="8">
        <f t="shared" si="6"/>
        <v>30998.225744607309</v>
      </c>
      <c r="F82" s="4"/>
      <c r="G82" s="4">
        <f t="shared" si="7"/>
        <v>69</v>
      </c>
      <c r="H82" s="4">
        <f t="shared" si="8"/>
        <v>2071.8646616541159</v>
      </c>
      <c r="I82" s="13">
        <f t="shared" si="9"/>
        <v>28550.216753162505</v>
      </c>
      <c r="J82" s="13">
        <f t="shared" si="10"/>
        <v>33446.234736052109</v>
      </c>
    </row>
    <row r="83" spans="1:10" x14ac:dyDescent="0.2">
      <c r="A83" s="4">
        <v>2074</v>
      </c>
      <c r="B83" s="4">
        <v>81</v>
      </c>
      <c r="C83" s="4">
        <v>81</v>
      </c>
      <c r="D83" s="8"/>
      <c r="E83" s="8">
        <f t="shared" si="6"/>
        <v>31391.2723933663</v>
      </c>
      <c r="F83" s="4"/>
      <c r="G83" s="4">
        <f t="shared" si="7"/>
        <v>70</v>
      </c>
      <c r="H83" s="4">
        <f t="shared" si="8"/>
        <v>2097.5755224247173</v>
      </c>
      <c r="I83" s="13">
        <f t="shared" si="9"/>
        <v>28912.884767877917</v>
      </c>
      <c r="J83" s="13">
        <f t="shared" si="10"/>
        <v>33869.660018854687</v>
      </c>
    </row>
    <row r="84" spans="1:10" x14ac:dyDescent="0.2">
      <c r="A84" s="4">
        <v>2075</v>
      </c>
      <c r="B84" s="4">
        <v>82</v>
      </c>
      <c r="C84" s="4">
        <v>82</v>
      </c>
      <c r="D84" s="8"/>
      <c r="E84" s="8">
        <f t="shared" si="6"/>
        <v>31784.319042125295</v>
      </c>
      <c r="F84" s="4"/>
      <c r="G84" s="4">
        <f t="shared" si="7"/>
        <v>71</v>
      </c>
      <c r="H84" s="4">
        <f t="shared" si="8"/>
        <v>2123.3382709514785</v>
      </c>
      <c r="I84" s="13">
        <f t="shared" si="9"/>
        <v>29275.491474682647</v>
      </c>
      <c r="J84" s="13">
        <f t="shared" si="10"/>
        <v>34293.146609567943</v>
      </c>
    </row>
    <row r="85" spans="1:10" x14ac:dyDescent="0.2">
      <c r="A85" s="4">
        <v>2076</v>
      </c>
      <c r="B85" s="4">
        <v>83</v>
      </c>
      <c r="C85" s="4">
        <v>83</v>
      </c>
      <c r="D85" s="8"/>
      <c r="E85" s="8">
        <f t="shared" si="6"/>
        <v>32177.365690884286</v>
      </c>
      <c r="F85" s="4"/>
      <c r="G85" s="4">
        <f t="shared" si="7"/>
        <v>72</v>
      </c>
      <c r="H85" s="4">
        <f t="shared" si="8"/>
        <v>2149.1510412362341</v>
      </c>
      <c r="I85" s="13">
        <f t="shared" si="9"/>
        <v>29638.039078344391</v>
      </c>
      <c r="J85" s="13">
        <f t="shared" si="10"/>
        <v>34716.692303424177</v>
      </c>
    </row>
    <row r="86" spans="1:10" x14ac:dyDescent="0.2">
      <c r="A86" s="4">
        <v>2077</v>
      </c>
      <c r="B86" s="4">
        <v>84</v>
      </c>
      <c r="C86" s="4">
        <v>84</v>
      </c>
      <c r="D86" s="8"/>
      <c r="E86" s="8">
        <f t="shared" si="6"/>
        <v>32570.412339643277</v>
      </c>
      <c r="F86" s="4"/>
      <c r="G86" s="4">
        <f t="shared" si="7"/>
        <v>73</v>
      </c>
      <c r="H86" s="4">
        <f t="shared" si="8"/>
        <v>2175.0120523238602</v>
      </c>
      <c r="I86" s="13">
        <f t="shared" si="9"/>
        <v>30000.529683148357</v>
      </c>
      <c r="J86" s="13">
        <f t="shared" si="10"/>
        <v>35140.294996138196</v>
      </c>
    </row>
    <row r="87" spans="1:10" x14ac:dyDescent="0.2">
      <c r="A87" s="4">
        <v>2078</v>
      </c>
      <c r="B87" s="4">
        <v>85</v>
      </c>
      <c r="C87" s="4">
        <v>85</v>
      </c>
      <c r="D87" s="8"/>
      <c r="E87" s="8">
        <f t="shared" si="6"/>
        <v>32963.458988402272</v>
      </c>
      <c r="F87" s="4"/>
      <c r="G87" s="4">
        <f t="shared" si="7"/>
        <v>74</v>
      </c>
      <c r="H87" s="4">
        <f t="shared" si="8"/>
        <v>2200.9196037131833</v>
      </c>
      <c r="I87" s="13">
        <f t="shared" si="9"/>
        <v>30362.965298319501</v>
      </c>
      <c r="J87" s="13">
        <f t="shared" si="10"/>
        <v>35563.952678485046</v>
      </c>
    </row>
    <row r="88" spans="1:10" x14ac:dyDescent="0.2">
      <c r="A88" s="4">
        <v>2079</v>
      </c>
      <c r="B88" s="4">
        <v>86</v>
      </c>
      <c r="C88" s="4">
        <v>86</v>
      </c>
      <c r="D88" s="8"/>
      <c r="E88" s="8">
        <f t="shared" si="6"/>
        <v>33356.505637161266</v>
      </c>
      <c r="F88" s="4"/>
      <c r="G88" s="4">
        <f t="shared" si="7"/>
        <v>75</v>
      </c>
      <c r="H88" s="4">
        <f t="shared" si="8"/>
        <v>2226.8720710475559</v>
      </c>
      <c r="I88" s="13">
        <f t="shared" si="9"/>
        <v>30725.34784311429</v>
      </c>
      <c r="J88" s="13">
        <f t="shared" si="10"/>
        <v>35987.663431208239</v>
      </c>
    </row>
    <row r="89" spans="1:10" x14ac:dyDescent="0.2">
      <c r="A89" s="4">
        <v>2080</v>
      </c>
      <c r="B89" s="4">
        <v>87</v>
      </c>
      <c r="C89" s="4">
        <v>87</v>
      </c>
      <c r="D89" s="8"/>
      <c r="E89" s="8">
        <f t="shared" si="6"/>
        <v>33749.552285920261</v>
      </c>
      <c r="F89" s="4"/>
      <c r="G89" s="4">
        <f t="shared" si="7"/>
        <v>76</v>
      </c>
      <c r="H89" s="4">
        <f t="shared" si="8"/>
        <v>2252.8679020665968</v>
      </c>
      <c r="I89" s="13">
        <f t="shared" si="9"/>
        <v>31087.679151603963</v>
      </c>
      <c r="J89" s="13">
        <f t="shared" si="10"/>
        <v>36411.425420236563</v>
      </c>
    </row>
    <row r="90" spans="1:10" x14ac:dyDescent="0.2">
      <c r="A90" s="4">
        <v>2081</v>
      </c>
      <c r="B90" s="4">
        <v>88</v>
      </c>
      <c r="C90" s="4">
        <v>88</v>
      </c>
      <c r="D90" s="8"/>
      <c r="E90" s="8">
        <f t="shared" si="6"/>
        <v>34142.598934679241</v>
      </c>
      <c r="F90" s="4"/>
      <c r="G90" s="4">
        <f t="shared" si="7"/>
        <v>77</v>
      </c>
      <c r="H90" s="4">
        <f t="shared" si="8"/>
        <v>2278.9056128018897</v>
      </c>
      <c r="I90" s="13">
        <f t="shared" si="9"/>
        <v>31449.960977169449</v>
      </c>
      <c r="J90" s="13">
        <f t="shared" si="10"/>
        <v>36835.23689218903</v>
      </c>
    </row>
    <row r="91" spans="1:10" x14ac:dyDescent="0.2">
      <c r="A91" s="4">
        <v>2082</v>
      </c>
      <c r="B91" s="4">
        <v>89</v>
      </c>
      <c r="C91" s="4">
        <v>89</v>
      </c>
      <c r="D91" s="8"/>
      <c r="E91" s="8">
        <f t="shared" si="6"/>
        <v>34535.645583438236</v>
      </c>
      <c r="F91" s="4"/>
      <c r="G91" s="4">
        <f t="shared" si="7"/>
        <v>78</v>
      </c>
      <c r="H91" s="4">
        <f t="shared" si="8"/>
        <v>2304.9837840005835</v>
      </c>
      <c r="I91" s="13">
        <f t="shared" si="9"/>
        <v>31812.194996727136</v>
      </c>
      <c r="J91" s="13">
        <f t="shared" si="10"/>
        <v>37259.096170149336</v>
      </c>
    </row>
    <row r="92" spans="1:10" x14ac:dyDescent="0.2">
      <c r="A92" s="4">
        <v>2083</v>
      </c>
      <c r="B92" s="4">
        <v>90</v>
      </c>
      <c r="C92" s="4">
        <v>90</v>
      </c>
      <c r="D92" s="8"/>
      <c r="E92" s="8">
        <f t="shared" si="6"/>
        <v>34928.692232197231</v>
      </c>
      <c r="F92" s="4"/>
      <c r="G92" s="4">
        <f t="shared" si="7"/>
        <v>79</v>
      </c>
      <c r="H92" s="4">
        <f t="shared" si="8"/>
        <v>2331.1010577619809</v>
      </c>
      <c r="I92" s="13">
        <f t="shared" si="9"/>
        <v>32174.382814702811</v>
      </c>
      <c r="J92" s="13">
        <f t="shared" si="10"/>
        <v>37683.001649691651</v>
      </c>
    </row>
    <row r="93" spans="1:10" x14ac:dyDescent="0.2">
      <c r="A93" s="4">
        <v>2084</v>
      </c>
      <c r="B93" s="4">
        <v>91</v>
      </c>
      <c r="C93" s="4">
        <v>91</v>
      </c>
      <c r="D93" s="8"/>
      <c r="E93" s="8">
        <f t="shared" si="6"/>
        <v>35321.738880956225</v>
      </c>
      <c r="F93" s="4"/>
      <c r="G93" s="4">
        <f t="shared" si="7"/>
        <v>80</v>
      </c>
      <c r="H93" s="4">
        <f t="shared" si="8"/>
        <v>2357.2561343732023</v>
      </c>
      <c r="I93" s="13">
        <f t="shared" si="9"/>
        <v>32536.525966770532</v>
      </c>
      <c r="J93" s="13">
        <f t="shared" si="10"/>
        <v>38106.951795141918</v>
      </c>
    </row>
    <row r="94" spans="1:10" x14ac:dyDescent="0.2">
      <c r="A94" s="4">
        <v>2085</v>
      </c>
      <c r="B94" s="4">
        <v>92</v>
      </c>
      <c r="C94" s="4">
        <v>92</v>
      </c>
      <c r="D94" s="8"/>
      <c r="E94" s="8">
        <f t="shared" si="6"/>
        <v>35714.785529715213</v>
      </c>
      <c r="F94" s="4"/>
      <c r="G94" s="4">
        <f t="shared" si="7"/>
        <v>81</v>
      </c>
      <c r="H94" s="4">
        <f t="shared" si="8"/>
        <v>2383.4477693309836</v>
      </c>
      <c r="I94" s="13">
        <f t="shared" si="9"/>
        <v>32898.625923371495</v>
      </c>
      <c r="J94" s="13">
        <f t="shared" si="10"/>
        <v>38530.94513605893</v>
      </c>
    </row>
    <row r="95" spans="1:10" x14ac:dyDescent="0.2">
      <c r="A95" s="4">
        <v>2086</v>
      </c>
      <c r="B95" s="4">
        <v>93</v>
      </c>
      <c r="C95" s="4">
        <v>93</v>
      </c>
      <c r="D95" s="8"/>
      <c r="E95" s="8">
        <f t="shared" si="6"/>
        <v>36107.832178474207</v>
      </c>
      <c r="F95" s="4"/>
      <c r="G95" s="4">
        <f t="shared" si="7"/>
        <v>82</v>
      </c>
      <c r="H95" s="4">
        <f t="shared" si="8"/>
        <v>2409.6747705375683</v>
      </c>
      <c r="I95" s="13">
        <f t="shared" si="9"/>
        <v>33260.684093027281</v>
      </c>
      <c r="J95" s="13">
        <f t="shared" si="10"/>
        <v>38954.980263921134</v>
      </c>
    </row>
    <row r="96" spans="1:10" x14ac:dyDescent="0.2">
      <c r="A96" s="4">
        <v>2087</v>
      </c>
      <c r="B96" s="4">
        <v>94</v>
      </c>
      <c r="C96" s="4">
        <v>94</v>
      </c>
      <c r="D96" s="8"/>
      <c r="E96" s="8">
        <f t="shared" si="6"/>
        <v>36500.878827233202</v>
      </c>
      <c r="F96" s="4"/>
      <c r="G96" s="4">
        <f t="shared" si="7"/>
        <v>83</v>
      </c>
      <c r="H96" s="4">
        <f t="shared" si="8"/>
        <v>2435.9359956594521</v>
      </c>
      <c r="I96" s="13">
        <f t="shared" si="9"/>
        <v>33622.701825460535</v>
      </c>
      <c r="J96" s="13">
        <f t="shared" si="10"/>
        <v>39379.055829005869</v>
      </c>
    </row>
    <row r="97" spans="1:10" x14ac:dyDescent="0.2">
      <c r="A97" s="4">
        <v>2088</v>
      </c>
      <c r="B97" s="4">
        <v>95</v>
      </c>
      <c r="C97" s="4">
        <v>95</v>
      </c>
      <c r="D97" s="8"/>
      <c r="E97" s="8">
        <f t="shared" si="6"/>
        <v>36893.92547599219</v>
      </c>
      <c r="F97" s="4"/>
      <c r="G97" s="4">
        <f t="shared" si="7"/>
        <v>84</v>
      </c>
      <c r="H97" s="4">
        <f t="shared" si="8"/>
        <v>2462.2303496385584</v>
      </c>
      <c r="I97" s="13">
        <f t="shared" si="9"/>
        <v>33984.680414535695</v>
      </c>
      <c r="J97" s="13">
        <f t="shared" si="10"/>
        <v>39803.170537448685</v>
      </c>
    </row>
    <row r="98" spans="1:10" x14ac:dyDescent="0.2">
      <c r="A98" s="4">
        <v>2089</v>
      </c>
      <c r="B98" s="4">
        <v>96</v>
      </c>
      <c r="C98" s="4">
        <v>96</v>
      </c>
      <c r="D98" s="8"/>
      <c r="E98" s="8">
        <f t="shared" si="6"/>
        <v>37286.972124751184</v>
      </c>
      <c r="F98" s="4"/>
      <c r="G98" s="4">
        <f t="shared" si="7"/>
        <v>85</v>
      </c>
      <c r="H98" s="4">
        <f t="shared" si="8"/>
        <v>2488.5567823460879</v>
      </c>
      <c r="I98" s="13">
        <f t="shared" si="9"/>
        <v>34346.621101031087</v>
      </c>
      <c r="J98" s="13">
        <f t="shared" si="10"/>
        <v>40227.323148471281</v>
      </c>
    </row>
    <row r="99" spans="1:10" x14ac:dyDescent="0.2">
      <c r="A99" s="4">
        <v>2090</v>
      </c>
      <c r="B99" s="4">
        <v>97</v>
      </c>
      <c r="C99" s="4">
        <v>97</v>
      </c>
      <c r="D99" s="8"/>
      <c r="E99" s="8">
        <f t="shared" si="6"/>
        <v>37680.018773510179</v>
      </c>
      <c r="F99" s="4"/>
      <c r="G99" s="4">
        <f t="shared" si="7"/>
        <v>86</v>
      </c>
      <c r="H99" s="4">
        <f t="shared" si="8"/>
        <v>2514.914286369994</v>
      </c>
      <c r="I99" s="13">
        <f t="shared" si="9"/>
        <v>34708.525075253099</v>
      </c>
      <c r="J99" s="13">
        <f t="shared" si="10"/>
        <v>40651.512471767259</v>
      </c>
    </row>
    <row r="100" spans="1:10" x14ac:dyDescent="0.2">
      <c r="A100" s="4">
        <v>2091</v>
      </c>
      <c r="B100" s="4">
        <v>98</v>
      </c>
      <c r="C100" s="4">
        <v>98</v>
      </c>
      <c r="D100" s="8"/>
      <c r="E100" s="8">
        <f t="shared" si="6"/>
        <v>38073.065422269174</v>
      </c>
      <c r="F100" s="4"/>
      <c r="G100" s="4">
        <f t="shared" si="7"/>
        <v>87</v>
      </c>
      <c r="H100" s="4">
        <f t="shared" si="8"/>
        <v>2541.3018949276307</v>
      </c>
      <c r="I100" s="13">
        <f t="shared" si="9"/>
        <v>35070.393479502512</v>
      </c>
      <c r="J100" s="13">
        <f t="shared" si="10"/>
        <v>41075.737365035835</v>
      </c>
    </row>
    <row r="101" spans="1:10" x14ac:dyDescent="0.2">
      <c r="A101" s="4">
        <v>2092</v>
      </c>
      <c r="B101" s="4">
        <v>99</v>
      </c>
      <c r="C101" s="4">
        <v>99</v>
      </c>
      <c r="D101" s="8"/>
      <c r="E101" s="8">
        <f t="shared" si="6"/>
        <v>38466.112071028168</v>
      </c>
      <c r="F101" s="4"/>
      <c r="G101" s="4">
        <f t="shared" si="7"/>
        <v>88</v>
      </c>
      <c r="H101" s="4">
        <f t="shared" si="8"/>
        <v>2567.7186798957014</v>
      </c>
      <c r="I101" s="13">
        <f t="shared" si="9"/>
        <v>35432.227410402193</v>
      </c>
      <c r="J101" s="13">
        <f t="shared" si="10"/>
        <v>41499.996731654144</v>
      </c>
    </row>
    <row r="102" spans="1:10" x14ac:dyDescent="0.2">
      <c r="A102" s="4">
        <v>2093</v>
      </c>
      <c r="B102" s="4">
        <v>100</v>
      </c>
      <c r="C102" s="4">
        <v>100</v>
      </c>
      <c r="D102" s="8"/>
      <c r="E102" s="8">
        <f t="shared" si="6"/>
        <v>38859.158719787156</v>
      </c>
      <c r="F102" s="4"/>
      <c r="G102" s="4">
        <f t="shared" si="7"/>
        <v>89</v>
      </c>
      <c r="H102" s="4">
        <f t="shared" si="8"/>
        <v>2594.1637499501771</v>
      </c>
      <c r="I102" s="13">
        <f t="shared" si="9"/>
        <v>35794.027921094872</v>
      </c>
      <c r="J102" s="13">
        <f t="shared" si="10"/>
        <v>41924.28951847944</v>
      </c>
    </row>
    <row r="103" spans="1:10" x14ac:dyDescent="0.2">
      <c r="A103" s="4">
        <v>2094</v>
      </c>
      <c r="B103" s="4">
        <v>101</v>
      </c>
      <c r="C103" s="4">
        <v>101</v>
      </c>
      <c r="D103" s="8"/>
      <c r="E103" s="8">
        <f t="shared" si="6"/>
        <v>39252.205368546151</v>
      </c>
      <c r="F103" s="4"/>
      <c r="G103" s="4">
        <f t="shared" si="7"/>
        <v>90</v>
      </c>
      <c r="H103" s="4">
        <f t="shared" si="8"/>
        <v>2620.6362488093405</v>
      </c>
      <c r="I103" s="13">
        <f t="shared" si="9"/>
        <v>36155.796023319119</v>
      </c>
      <c r="J103" s="13">
        <f t="shared" si="10"/>
        <v>42348.614713773182</v>
      </c>
    </row>
    <row r="104" spans="1:10" x14ac:dyDescent="0.2">
      <c r="A104" s="4">
        <v>2095</v>
      </c>
      <c r="B104" s="4">
        <v>102</v>
      </c>
      <c r="C104" s="4">
        <v>102</v>
      </c>
      <c r="D104" s="8"/>
      <c r="E104" s="8">
        <f t="shared" si="6"/>
        <v>39645.252017305145</v>
      </c>
      <c r="F104" s="4"/>
      <c r="G104" s="4">
        <f t="shared" si="7"/>
        <v>91</v>
      </c>
      <c r="H104" s="4">
        <f t="shared" si="8"/>
        <v>2647.1353535735775</v>
      </c>
      <c r="I104" s="13">
        <f t="shared" si="9"/>
        <v>36517.532689370892</v>
      </c>
      <c r="J104" s="13">
        <f t="shared" si="10"/>
        <v>42772.971345239399</v>
      </c>
    </row>
    <row r="105" spans="1:10" x14ac:dyDescent="0.2">
      <c r="A105" s="4">
        <v>2096</v>
      </c>
      <c r="B105" s="4">
        <v>103</v>
      </c>
      <c r="C105" s="4">
        <v>103</v>
      </c>
      <c r="D105" s="8"/>
      <c r="E105" s="8">
        <f t="shared" si="6"/>
        <v>40038.298666064133</v>
      </c>
      <c r="F105" s="4"/>
      <c r="G105" s="4">
        <f t="shared" si="7"/>
        <v>92</v>
      </c>
      <c r="H105" s="4">
        <f t="shared" si="8"/>
        <v>2673.660273155961</v>
      </c>
      <c r="I105" s="13">
        <f t="shared" si="9"/>
        <v>36879.238853957919</v>
      </c>
      <c r="J105" s="13">
        <f t="shared" si="10"/>
        <v>43197.358478170347</v>
      </c>
    </row>
    <row r="106" spans="1:10" x14ac:dyDescent="0.2">
      <c r="A106" s="4">
        <v>2097</v>
      </c>
      <c r="B106" s="4">
        <v>104</v>
      </c>
      <c r="C106" s="4">
        <v>104</v>
      </c>
      <c r="D106" s="8"/>
      <c r="E106" s="8">
        <f t="shared" si="6"/>
        <v>40431.345314823127</v>
      </c>
      <c r="F106" s="4"/>
      <c r="G106" s="4">
        <f t="shared" si="7"/>
        <v>93</v>
      </c>
      <c r="H106" s="4">
        <f t="shared" si="8"/>
        <v>2700.2102467980894</v>
      </c>
      <c r="I106" s="13">
        <f t="shared" si="9"/>
        <v>37240.915415953299</v>
      </c>
      <c r="J106" s="13">
        <f t="shared" si="10"/>
        <v>43621.775213692956</v>
      </c>
    </row>
    <row r="107" spans="1:10" x14ac:dyDescent="0.2">
      <c r="A107" s="4">
        <v>2098</v>
      </c>
      <c r="B107" s="4">
        <v>105</v>
      </c>
      <c r="C107" s="4">
        <v>105</v>
      </c>
      <c r="D107" s="8"/>
      <c r="E107" s="8">
        <f t="shared" si="6"/>
        <v>40824.391963582115</v>
      </c>
      <c r="F107" s="4"/>
      <c r="G107" s="4">
        <f t="shared" si="7"/>
        <v>94</v>
      </c>
      <c r="H107" s="4">
        <f t="shared" si="8"/>
        <v>2726.7845426659715</v>
      </c>
      <c r="I107" s="13">
        <f t="shared" si="9"/>
        <v>37602.563240054522</v>
      </c>
      <c r="J107" s="13">
        <f t="shared" si="10"/>
        <v>44046.220687109708</v>
      </c>
    </row>
    <row r="108" spans="1:10" x14ac:dyDescent="0.2">
      <c r="A108" s="4">
        <v>2099</v>
      </c>
      <c r="B108" s="4">
        <v>106</v>
      </c>
      <c r="C108" s="4">
        <v>106</v>
      </c>
      <c r="D108" s="8"/>
      <c r="E108" s="8">
        <f t="shared" si="6"/>
        <v>41217.43861234111</v>
      </c>
      <c r="F108" s="4"/>
      <c r="G108" s="4">
        <f t="shared" si="7"/>
        <v>95</v>
      </c>
      <c r="H108" s="4">
        <f t="shared" si="8"/>
        <v>2753.382456521148</v>
      </c>
      <c r="I108" s="13">
        <f t="shared" si="9"/>
        <v>37964.18315835364</v>
      </c>
      <c r="J108" s="13">
        <f t="shared" si="10"/>
        <v>44470.694066328579</v>
      </c>
    </row>
    <row r="109" spans="1:10" x14ac:dyDescent="0.2">
      <c r="A109" s="4">
        <v>2100</v>
      </c>
      <c r="B109" s="4">
        <v>107</v>
      </c>
      <c r="C109" s="4">
        <v>107</v>
      </c>
      <c r="D109" s="8"/>
      <c r="E109" s="8">
        <f t="shared" si="6"/>
        <v>41610.485261100097</v>
      </c>
      <c r="F109" s="4"/>
      <c r="G109" s="4">
        <f t="shared" si="7"/>
        <v>96</v>
      </c>
      <c r="H109" s="4">
        <f t="shared" si="8"/>
        <v>2780.0033104625036</v>
      </c>
      <c r="I109" s="13">
        <f t="shared" si="9"/>
        <v>38325.775971823816</v>
      </c>
      <c r="J109" s="13">
        <f t="shared" si="10"/>
        <v>44895.194550376378</v>
      </c>
    </row>
    <row r="110" spans="1:10" x14ac:dyDescent="0.2">
      <c r="A110" s="4">
        <v>2101</v>
      </c>
      <c r="B110" s="4">
        <v>108</v>
      </c>
      <c r="C110" s="4">
        <v>108</v>
      </c>
      <c r="D110" s="8"/>
      <c r="E110" s="8">
        <f t="shared" si="6"/>
        <v>42003.531909859092</v>
      </c>
      <c r="F110" s="4"/>
      <c r="G110" s="4">
        <f t="shared" si="7"/>
        <v>97</v>
      </c>
      <c r="H110" s="4">
        <f t="shared" si="8"/>
        <v>2806.646451734563</v>
      </c>
      <c r="I110" s="13">
        <f t="shared" si="9"/>
        <v>38687.342451727447</v>
      </c>
      <c r="J110" s="13">
        <f t="shared" si="10"/>
        <v>45319.721367990736</v>
      </c>
    </row>
    <row r="111" spans="1:10" x14ac:dyDescent="0.2">
      <c r="A111" s="4">
        <v>2102</v>
      </c>
      <c r="B111" s="4">
        <v>109</v>
      </c>
      <c r="C111" s="4">
        <v>109</v>
      </c>
      <c r="D111" s="8"/>
      <c r="E111" s="8">
        <f t="shared" si="6"/>
        <v>42396.578558618086</v>
      </c>
      <c r="F111" s="4"/>
      <c r="G111" s="4">
        <f t="shared" si="7"/>
        <v>98</v>
      </c>
      <c r="H111" s="4">
        <f t="shared" si="8"/>
        <v>2833.3112515983189</v>
      </c>
      <c r="I111" s="13">
        <f t="shared" si="9"/>
        <v>39048.883340950277</v>
      </c>
      <c r="J111" s="13">
        <f t="shared" si="10"/>
        <v>45744.273776285896</v>
      </c>
    </row>
    <row r="112" spans="1:10" x14ac:dyDescent="0.2">
      <c r="A112" s="4">
        <v>2103</v>
      </c>
      <c r="B112" s="4">
        <v>110</v>
      </c>
      <c r="C112" s="4">
        <v>110</v>
      </c>
      <c r="D112" s="8"/>
      <c r="E112" s="8">
        <f t="shared" si="6"/>
        <v>42789.625207377081</v>
      </c>
      <c r="F112" s="4"/>
      <c r="G112" s="4">
        <f t="shared" si="7"/>
        <v>99</v>
      </c>
      <c r="H112" s="4">
        <f t="shared" si="8"/>
        <v>2859.9971042609009</v>
      </c>
      <c r="I112" s="13">
        <f t="shared" si="9"/>
        <v>39410.39935526609</v>
      </c>
      <c r="J112" s="13">
        <f t="shared" si="10"/>
        <v>46168.851059488072</v>
      </c>
    </row>
    <row r="113" spans="1:10" x14ac:dyDescent="0.2">
      <c r="A113" s="4">
        <v>2104</v>
      </c>
      <c r="B113" s="4">
        <v>111</v>
      </c>
      <c r="C113" s="4">
        <v>111</v>
      </c>
      <c r="D113" s="8"/>
      <c r="E113" s="8">
        <f t="shared" si="6"/>
        <v>43182.671856136076</v>
      </c>
      <c r="F113" s="4"/>
      <c r="G113" s="4">
        <f t="shared" si="7"/>
        <v>100</v>
      </c>
      <c r="H113" s="4">
        <f t="shared" si="8"/>
        <v>2886.7034258606359</v>
      </c>
      <c r="I113" s="13">
        <f t="shared" si="9"/>
        <v>39771.891184535874</v>
      </c>
      <c r="J113" s="13">
        <f t="shared" si="10"/>
        <v>46593.452527736277</v>
      </c>
    </row>
    <row r="114" spans="1:10" x14ac:dyDescent="0.2">
      <c r="A114" s="4">
        <v>2105</v>
      </c>
      <c r="B114" s="4">
        <v>112</v>
      </c>
      <c r="C114" s="4">
        <v>112</v>
      </c>
      <c r="D114" s="8"/>
      <c r="E114" s="8">
        <f t="shared" si="6"/>
        <v>43575.718504895063</v>
      </c>
      <c r="F114" s="4"/>
      <c r="G114" s="4">
        <f t="shared" si="7"/>
        <v>101</v>
      </c>
      <c r="H114" s="4">
        <f t="shared" si="8"/>
        <v>2913.4296535042699</v>
      </c>
      <c r="I114" s="13">
        <f t="shared" si="9"/>
        <v>40133.359493845419</v>
      </c>
      <c r="J114" s="13">
        <f t="shared" si="10"/>
        <v>47018.077515944708</v>
      </c>
    </row>
    <row r="115" spans="1:10" x14ac:dyDescent="0.2">
      <c r="A115" s="4">
        <v>2106</v>
      </c>
      <c r="B115" s="4">
        <v>113</v>
      </c>
      <c r="C115" s="4">
        <v>113</v>
      </c>
      <c r="D115" s="8"/>
      <c r="E115" s="8">
        <f t="shared" si="6"/>
        <v>43968.765153654058</v>
      </c>
      <c r="F115" s="4"/>
      <c r="G115" s="4">
        <f t="shared" si="7"/>
        <v>102</v>
      </c>
      <c r="H115" s="4">
        <f t="shared" si="8"/>
        <v>2940.1752443533319</v>
      </c>
      <c r="I115" s="13">
        <f t="shared" si="9"/>
        <v>40494.804924584823</v>
      </c>
      <c r="J115" s="13">
        <f t="shared" si="10"/>
        <v>47442.725382723293</v>
      </c>
    </row>
    <row r="116" spans="1:10" x14ac:dyDescent="0.2">
      <c r="A116" s="4">
        <v>2107</v>
      </c>
      <c r="B116" s="4">
        <v>114</v>
      </c>
      <c r="C116" s="4">
        <v>114</v>
      </c>
      <c r="D116" s="8"/>
      <c r="E116" s="8">
        <f t="shared" si="6"/>
        <v>44361.811802413053</v>
      </c>
      <c r="F116" s="4"/>
      <c r="G116" s="4">
        <f t="shared" si="7"/>
        <v>103</v>
      </c>
      <c r="H116" s="4">
        <f t="shared" si="8"/>
        <v>2966.9396747568067</v>
      </c>
      <c r="I116" s="13">
        <f t="shared" si="9"/>
        <v>40856.228095473263</v>
      </c>
      <c r="J116" s="13">
        <f t="shared" si="10"/>
        <v>47867.395509352842</v>
      </c>
    </row>
    <row r="117" spans="1:10" x14ac:dyDescent="0.2">
      <c r="A117" s="4">
        <v>2108</v>
      </c>
      <c r="B117" s="4">
        <v>115</v>
      </c>
      <c r="C117" s="4">
        <v>115</v>
      </c>
      <c r="D117" s="8"/>
      <c r="E117" s="8">
        <f t="shared" si="6"/>
        <v>44754.85845117204</v>
      </c>
      <c r="F117" s="4"/>
      <c r="G117" s="4">
        <f t="shared" si="7"/>
        <v>104</v>
      </c>
      <c r="H117" s="4">
        <f t="shared" si="8"/>
        <v>2993.7224394274704</v>
      </c>
      <c r="I117" s="13">
        <f t="shared" si="9"/>
        <v>41217.629603532187</v>
      </c>
      <c r="J117" s="13">
        <f t="shared" si="10"/>
        <v>48292.087298811894</v>
      </c>
    </row>
    <row r="118" spans="1:10" x14ac:dyDescent="0.2">
      <c r="A118" s="4">
        <v>2109</v>
      </c>
      <c r="B118" s="4">
        <v>116</v>
      </c>
      <c r="C118" s="4">
        <v>116</v>
      </c>
      <c r="D118" s="8"/>
      <c r="E118" s="8">
        <f t="shared" si="6"/>
        <v>45147.905099931035</v>
      </c>
      <c r="F118" s="4"/>
      <c r="G118" s="4">
        <f t="shared" si="7"/>
        <v>105</v>
      </c>
      <c r="H118" s="4">
        <f t="shared" si="8"/>
        <v>3020.523050659403</v>
      </c>
      <c r="I118" s="13">
        <f t="shared" si="9"/>
        <v>41579.010025009906</v>
      </c>
      <c r="J118" s="13">
        <f t="shared" si="10"/>
        <v>48716.800174852164</v>
      </c>
    </row>
    <row r="119" spans="1:10" x14ac:dyDescent="0.2">
      <c r="A119" s="4">
        <v>2110</v>
      </c>
      <c r="B119" s="4">
        <v>117</v>
      </c>
      <c r="C119" s="4">
        <v>117</v>
      </c>
      <c r="D119" s="8"/>
      <c r="E119" s="8">
        <f t="shared" si="6"/>
        <v>45540.951748690029</v>
      </c>
      <c r="F119" s="4"/>
      <c r="G119" s="4">
        <f t="shared" si="7"/>
        <v>106</v>
      </c>
      <c r="H119" s="4">
        <f t="shared" si="8"/>
        <v>3047.3410375843559</v>
      </c>
      <c r="I119" s="13">
        <f t="shared" si="9"/>
        <v>41940.369916260177</v>
      </c>
      <c r="J119" s="13">
        <f t="shared" si="10"/>
        <v>49141.533581119882</v>
      </c>
    </row>
    <row r="120" spans="1:10" x14ac:dyDescent="0.2">
      <c r="A120" s="4">
        <v>2111</v>
      </c>
      <c r="B120" s="4">
        <v>118</v>
      </c>
      <c r="C120" s="4">
        <v>118</v>
      </c>
      <c r="D120" s="8"/>
      <c r="E120" s="8">
        <f t="shared" si="6"/>
        <v>45933.998397449017</v>
      </c>
      <c r="F120" s="4"/>
      <c r="G120" s="4">
        <f t="shared" si="7"/>
        <v>107</v>
      </c>
      <c r="H120" s="4">
        <f t="shared" si="8"/>
        <v>3074.1759454647831</v>
      </c>
      <c r="I120" s="13">
        <f t="shared" si="9"/>
        <v>42301.709814577538</v>
      </c>
      <c r="J120" s="13">
        <f t="shared" si="10"/>
        <v>49566.286980320496</v>
      </c>
    </row>
    <row r="121" spans="1:10" x14ac:dyDescent="0.2">
      <c r="A121" s="4">
        <v>2112</v>
      </c>
      <c r="B121" s="4">
        <v>119</v>
      </c>
      <c r="C121" s="4">
        <v>119</v>
      </c>
      <c r="D121" s="8"/>
      <c r="E121" s="8">
        <f t="shared" si="6"/>
        <v>46327.045046208019</v>
      </c>
      <c r="F121" s="4"/>
      <c r="G121" s="4">
        <f t="shared" si="7"/>
        <v>108</v>
      </c>
      <c r="H121" s="4">
        <f t="shared" si="8"/>
        <v>3101.0273350215052</v>
      </c>
      <c r="I121" s="13">
        <f t="shared" si="9"/>
        <v>42663.030238991771</v>
      </c>
      <c r="J121" s="13">
        <f t="shared" si="10"/>
        <v>49991.059853424267</v>
      </c>
    </row>
    <row r="122" spans="1:10" x14ac:dyDescent="0.2">
      <c r="A122" s="4">
        <v>2113</v>
      </c>
      <c r="B122" s="4">
        <v>120</v>
      </c>
      <c r="C122" s="4">
        <v>120</v>
      </c>
      <c r="D122" s="8"/>
      <c r="E122" s="8">
        <f t="shared" si="6"/>
        <v>46720.091694966999</v>
      </c>
      <c r="F122" s="4"/>
      <c r="G122" s="4">
        <f t="shared" si="7"/>
        <v>109</v>
      </c>
      <c r="H122" s="4">
        <f t="shared" si="8"/>
        <v>3127.8947817940657</v>
      </c>
      <c r="I122" s="13">
        <f t="shared" si="9"/>
        <v>43024.33169102353</v>
      </c>
      <c r="J122" s="13">
        <f t="shared" si="10"/>
        <v>50415.851698910468</v>
      </c>
    </row>
    <row r="123" spans="1:10" x14ac:dyDescent="0.2">
      <c r="A123" s="4">
        <v>2114</v>
      </c>
      <c r="B123" s="4">
        <v>121</v>
      </c>
      <c r="C123" s="4">
        <v>121</v>
      </c>
      <c r="D123" s="8"/>
      <c r="E123" s="8">
        <f t="shared" si="6"/>
        <v>47113.138343725994</v>
      </c>
      <c r="F123" s="4"/>
      <c r="G123" s="4">
        <f t="shared" si="7"/>
        <v>110</v>
      </c>
      <c r="H123" s="4">
        <f t="shared" si="8"/>
        <v>3154.7778755320001</v>
      </c>
      <c r="I123" s="13">
        <f t="shared" si="9"/>
        <v>43385.614655403748</v>
      </c>
      <c r="J123" s="13">
        <f t="shared" si="10"/>
        <v>50840.66203204824</v>
      </c>
    </row>
    <row r="124" spans="1:10" x14ac:dyDescent="0.2">
      <c r="A124" s="4">
        <v>2115</v>
      </c>
      <c r="B124" s="4">
        <v>122</v>
      </c>
      <c r="C124" s="4">
        <v>122</v>
      </c>
      <c r="D124" s="8"/>
      <c r="E124" s="8">
        <f t="shared" si="6"/>
        <v>47506.184992484981</v>
      </c>
      <c r="F124" s="4"/>
      <c r="G124" s="4">
        <f t="shared" si="7"/>
        <v>111</v>
      </c>
      <c r="H124" s="4">
        <f t="shared" si="8"/>
        <v>3181.6762196153063</v>
      </c>
      <c r="I124" s="13">
        <f t="shared" si="9"/>
        <v>43746.879600758257</v>
      </c>
      <c r="J124" s="13">
        <f t="shared" si="10"/>
        <v>51265.490384211706</v>
      </c>
    </row>
    <row r="125" spans="1:10" x14ac:dyDescent="0.2">
      <c r="A125" s="4">
        <v>2116</v>
      </c>
      <c r="B125" s="4">
        <v>123</v>
      </c>
      <c r="C125" s="4">
        <v>123</v>
      </c>
      <c r="D125" s="8"/>
      <c r="E125" s="8">
        <f t="shared" si="6"/>
        <v>47899.231641243983</v>
      </c>
      <c r="F125" s="4"/>
      <c r="G125" s="4">
        <f t="shared" si="7"/>
        <v>112</v>
      </c>
      <c r="H125" s="4">
        <f t="shared" si="8"/>
        <v>3208.5894305025336</v>
      </c>
      <c r="I125" s="13">
        <f t="shared" si="9"/>
        <v>44108.126980259978</v>
      </c>
      <c r="J125" s="13">
        <f t="shared" si="10"/>
        <v>51690.336302227988</v>
      </c>
    </row>
    <row r="126" spans="1:10" x14ac:dyDescent="0.2">
      <c r="A126" s="4">
        <v>2117</v>
      </c>
      <c r="B126" s="4">
        <v>124</v>
      </c>
      <c r="C126" s="4">
        <v>124</v>
      </c>
      <c r="D126" s="8"/>
      <c r="E126" s="8">
        <f t="shared" si="6"/>
        <v>48292.278290002971</v>
      </c>
      <c r="F126" s="4"/>
      <c r="G126" s="4">
        <f t="shared" si="7"/>
        <v>113</v>
      </c>
      <c r="H126" s="4">
        <f t="shared" si="8"/>
        <v>3235.5171372050081</v>
      </c>
      <c r="I126" s="13">
        <f t="shared" si="9"/>
        <v>44469.35723225007</v>
      </c>
      <c r="J126" s="13">
        <f t="shared" si="10"/>
        <v>52115.199347755872</v>
      </c>
    </row>
    <row r="127" spans="1:10" x14ac:dyDescent="0.2">
      <c r="A127" s="4">
        <v>2118</v>
      </c>
      <c r="B127" s="4">
        <v>125</v>
      </c>
      <c r="C127" s="4">
        <v>125</v>
      </c>
      <c r="D127" s="8"/>
      <c r="E127" s="8">
        <f t="shared" si="6"/>
        <v>48685.324938761973</v>
      </c>
      <c r="F127" s="4"/>
      <c r="G127" s="4">
        <f t="shared" si="7"/>
        <v>114</v>
      </c>
      <c r="H127" s="4">
        <f t="shared" si="8"/>
        <v>3262.4589807857647</v>
      </c>
      <c r="I127" s="13">
        <f t="shared" si="9"/>
        <v>44830.570780830058</v>
      </c>
      <c r="J127" s="13">
        <f t="shared" si="10"/>
        <v>52540.079096693888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Data</vt:lpstr>
      <vt:lpstr>LinReg</vt:lpstr>
      <vt:lpstr>ChgInt</vt:lpstr>
      <vt:lpstr>ChgSlp</vt:lpstr>
      <vt:lpstr>BSX Sales</vt:lpstr>
      <vt:lpstr>Lin4castPlt</vt:lpstr>
      <vt:lpstr>LinErrPlt</vt:lpstr>
      <vt:lpstr>ChgInt4castPlt</vt:lpstr>
      <vt:lpstr>ChgIntErrPlt</vt:lpstr>
      <vt:lpstr>ChgSlp4castPlt</vt:lpstr>
      <vt:lpstr>ChgSlpErrPlt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Microsoft Office User</cp:lastModifiedBy>
  <dcterms:created xsi:type="dcterms:W3CDTF">2020-01-26T18:38:17Z</dcterms:created>
  <dcterms:modified xsi:type="dcterms:W3CDTF">2020-03-26T02:43:45Z</dcterms:modified>
</cp:coreProperties>
</file>