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Stage\Camera\"/>
    </mc:Choice>
  </mc:AlternateContent>
  <xr:revisionPtr revIDLastSave="0" documentId="13_ncr:1_{AFA20008-2238-4A26-B914-59670CB853B3}" xr6:coauthVersionLast="47" xr6:coauthVersionMax="47" xr10:uidLastSave="{00000000-0000-0000-0000-000000000000}"/>
  <bookViews>
    <workbookView xWindow="-108" yWindow="-108" windowWidth="23256" windowHeight="12456" activeTab="2" xr2:uid="{A2B35C60-1787-4AC8-863B-1AB51E3250BB}"/>
  </bookViews>
  <sheets>
    <sheet name="Yaw" sheetId="1" r:id="rId1"/>
    <sheet name="Roll" sheetId="2" r:id="rId2"/>
    <sheet name="Pitcj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Q1" i="3"/>
  <c r="O1" i="3"/>
  <c r="O5" i="3"/>
  <c r="O4" i="3"/>
  <c r="O3" i="3"/>
  <c r="M1" i="3"/>
  <c r="M5" i="3"/>
  <c r="M4" i="3"/>
  <c r="M3" i="3"/>
  <c r="M13" i="1"/>
  <c r="D10" i="1"/>
  <c r="D13" i="1"/>
  <c r="G5" i="1"/>
  <c r="G4" i="1"/>
  <c r="C5" i="1"/>
  <c r="E5" i="1"/>
  <c r="E4" i="1"/>
  <c r="A5" i="1"/>
  <c r="C4" i="1"/>
  <c r="G3" i="1"/>
  <c r="G1" i="1"/>
  <c r="E1" i="1"/>
  <c r="E3" i="1"/>
  <c r="C1" i="1"/>
  <c r="C3" i="1"/>
  <c r="A4" i="1"/>
  <c r="A3" i="1"/>
  <c r="A1" i="1"/>
</calcChain>
</file>

<file path=xl/sharedStrings.xml><?xml version="1.0" encoding="utf-8"?>
<sst xmlns="http://schemas.openxmlformats.org/spreadsheetml/2006/main" count="17" uniqueCount="17">
  <si>
    <t>89 = 2000</t>
  </si>
  <si>
    <t>178 = 4000</t>
  </si>
  <si>
    <t>268 = 6000</t>
  </si>
  <si>
    <t>357 = 7977,778</t>
  </si>
  <si>
    <t>Currentpos</t>
  </si>
  <si>
    <t>tilt</t>
  </si>
  <si>
    <t>Speed</t>
  </si>
  <si>
    <t>Accel</t>
  </si>
  <si>
    <t>Time</t>
  </si>
  <si>
    <t>up/down</t>
  </si>
  <si>
    <t>4.40</t>
  </si>
  <si>
    <t>mutliplier</t>
  </si>
  <si>
    <t>actual</t>
  </si>
  <si>
    <t>14.35</t>
  </si>
  <si>
    <t>2,3= 92,26667</t>
  </si>
  <si>
    <t>8.10 = 369,0667</t>
  </si>
  <si>
    <t>12 = 553,6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</si>
</sst>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E73C-28BB-4E9E-8E5C-D00C14C4E39D}">
  <dimension ref="A1:M13"/>
  <sheetViews>
    <sheetView workbookViewId="0">
      <selection activeCell="C17" sqref="C17"/>
    </sheetView>
  </sheetViews>
  <sheetFormatPr defaultRowHeight="14.4" x14ac:dyDescent="0.3"/>
  <sheetData>
    <row r="1" spans="1:13" x14ac:dyDescent="0.3">
      <c r="A1">
        <f>(90*8)/1.8*5</f>
        <v>2000</v>
      </c>
      <c r="C1">
        <f>(180*8)/1.8*5</f>
        <v>4000</v>
      </c>
      <c r="E1">
        <f>(270*8)/1.8*5</f>
        <v>6000</v>
      </c>
      <c r="G1">
        <f>(359*8)/1.8*5</f>
        <v>7977.7777777777774</v>
      </c>
    </row>
    <row r="2" spans="1:13" x14ac:dyDescent="0.3">
      <c r="A2" t="s">
        <v>0</v>
      </c>
      <c r="C2" t="s">
        <v>1</v>
      </c>
      <c r="E2" t="s">
        <v>2</v>
      </c>
      <c r="G2" t="s">
        <v>3</v>
      </c>
    </row>
    <row r="3" spans="1:13" x14ac:dyDescent="0.3">
      <c r="A3">
        <f>2000/89</f>
        <v>22.471910112359552</v>
      </c>
      <c r="C3">
        <f>4000/178</f>
        <v>22.471910112359552</v>
      </c>
      <c r="E3">
        <f>6000/268</f>
        <v>22.388059701492537</v>
      </c>
      <c r="G3">
        <f>G1/357</f>
        <v>22.346716464363521</v>
      </c>
    </row>
    <row r="4" spans="1:13" x14ac:dyDescent="0.3">
      <c r="A4">
        <f>A3*90</f>
        <v>2022.4719101123596</v>
      </c>
      <c r="C4">
        <f>C3*180</f>
        <v>4044.9438202247193</v>
      </c>
      <c r="E4">
        <f>E3*270</f>
        <v>6044.7761194029854</v>
      </c>
      <c r="G4">
        <f>G3*359</f>
        <v>8022.4712107065043</v>
      </c>
    </row>
    <row r="5" spans="1:13" x14ac:dyDescent="0.3">
      <c r="A5">
        <f>(90*8)/1.8*5.05618</f>
        <v>2022.4720000000002</v>
      </c>
      <c r="C5">
        <f>(180*8)/1.8*5.05618</f>
        <v>4044.9440000000004</v>
      </c>
      <c r="E5">
        <f>(270*8)/1.8*5.037313</f>
        <v>6044.7755999999999</v>
      </c>
      <c r="G5">
        <f>(359*8)/1.8*5.028011</f>
        <v>8022.470884444444</v>
      </c>
    </row>
    <row r="6" spans="1:13" x14ac:dyDescent="0.3">
      <c r="M6">
        <v>0</v>
      </c>
    </row>
    <row r="7" spans="1:13" x14ac:dyDescent="0.3">
      <c r="A7">
        <v>5.0561800000000003</v>
      </c>
      <c r="C7">
        <v>5.0561800000000003</v>
      </c>
      <c r="E7">
        <v>5.0373130000000002</v>
      </c>
      <c r="G7">
        <v>5.0280110000000002</v>
      </c>
      <c r="M7">
        <v>1</v>
      </c>
    </row>
    <row r="8" spans="1:13" x14ac:dyDescent="0.3">
      <c r="M8">
        <v>1</v>
      </c>
    </row>
    <row r="9" spans="1:13" x14ac:dyDescent="0.3">
      <c r="M9">
        <v>2</v>
      </c>
    </row>
    <row r="10" spans="1:13" x14ac:dyDescent="0.3">
      <c r="D10" s="1">
        <f>SUM(A7,C7,E7)/3</f>
        <v>5.0498909999999997</v>
      </c>
      <c r="M10">
        <v>0</v>
      </c>
    </row>
    <row r="13" spans="1:13" x14ac:dyDescent="0.3">
      <c r="D13">
        <f>SUM(A7,C7,E7,G7)/4</f>
        <v>5.0444209999999998</v>
      </c>
      <c r="M13">
        <f>AVERAGE(M6:M10)</f>
        <v>0.8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A432-5450-436A-BE8E-1C1CFEF6F857}">
  <dimension ref="A1:C4"/>
  <sheetViews>
    <sheetView workbookViewId="0">
      <selection activeCell="D1" sqref="D1"/>
    </sheetView>
  </sheetViews>
  <sheetFormatPr defaultRowHeight="14.4" x14ac:dyDescent="0.3"/>
  <cols>
    <col min="1" max="1" width="10.44140625" customWidth="1"/>
  </cols>
  <sheetData>
    <row r="1" spans="1:3" x14ac:dyDescent="0.3">
      <c r="A1" t="s">
        <v>4</v>
      </c>
      <c r="C1" t="s">
        <v>5</v>
      </c>
    </row>
    <row r="2" spans="1:3" x14ac:dyDescent="0.3">
      <c r="A2">
        <v>86</v>
      </c>
      <c r="C2">
        <v>-2.2000000000000002</v>
      </c>
    </row>
    <row r="3" spans="1:3" x14ac:dyDescent="0.3">
      <c r="A3">
        <v>83</v>
      </c>
      <c r="C3">
        <v>-3.8</v>
      </c>
    </row>
    <row r="4" spans="1:3" x14ac:dyDescent="0.3">
      <c r="A4">
        <v>90</v>
      </c>
      <c r="C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9DD8-D6C7-43B1-B10E-751F9906395A}">
  <dimension ref="A1:S15"/>
  <sheetViews>
    <sheetView tabSelected="1" topLeftCell="B1" workbookViewId="0">
      <selection activeCell="Q16" sqref="Q16"/>
    </sheetView>
  </sheetViews>
  <sheetFormatPr defaultRowHeight="14.4" x14ac:dyDescent="0.3"/>
  <cols>
    <col min="13" max="13" width="11.77734375" customWidth="1"/>
    <col min="15" max="15" width="10.88671875" customWidth="1"/>
  </cols>
  <sheetData>
    <row r="1" spans="1:19" x14ac:dyDescent="0.3">
      <c r="A1" t="s">
        <v>6</v>
      </c>
      <c r="B1" t="s">
        <v>7</v>
      </c>
      <c r="D1" t="s">
        <v>8</v>
      </c>
      <c r="H1" t="s">
        <v>11</v>
      </c>
      <c r="J1" t="s">
        <v>9</v>
      </c>
      <c r="K1" t="s">
        <v>12</v>
      </c>
      <c r="M1">
        <f>(2*8)/1.8*10.38</f>
        <v>92.26666666666668</v>
      </c>
      <c r="O1">
        <f>(8*8)/1.8*10.38</f>
        <v>369.06666666666672</v>
      </c>
      <c r="Q1">
        <f>(12*8)/1.8*10.38</f>
        <v>553.6</v>
      </c>
    </row>
    <row r="2" spans="1:19" x14ac:dyDescent="0.3">
      <c r="A2">
        <v>5000</v>
      </c>
      <c r="B2">
        <v>4000</v>
      </c>
      <c r="D2">
        <v>1.8</v>
      </c>
      <c r="H2">
        <v>3</v>
      </c>
      <c r="J2" t="s">
        <v>10</v>
      </c>
      <c r="K2">
        <v>15</v>
      </c>
      <c r="M2" t="s">
        <v>14</v>
      </c>
      <c r="O2" t="s">
        <v>15</v>
      </c>
      <c r="Q2" t="s">
        <v>16</v>
      </c>
    </row>
    <row r="3" spans="1:19" x14ac:dyDescent="0.3">
      <c r="A3">
        <v>8000</v>
      </c>
      <c r="B3">
        <v>7000</v>
      </c>
      <c r="D3">
        <v>1.67</v>
      </c>
      <c r="H3">
        <v>10</v>
      </c>
      <c r="J3" t="s">
        <v>13</v>
      </c>
      <c r="K3">
        <v>15</v>
      </c>
      <c r="M3">
        <f>M1/2.3</f>
        <v>40.115942028985515</v>
      </c>
      <c r="O3">
        <f>O1/8.1</f>
        <v>45.563786008230458</v>
      </c>
    </row>
    <row r="4" spans="1:19" x14ac:dyDescent="0.3">
      <c r="A4">
        <v>10000</v>
      </c>
      <c r="B4">
        <v>9000</v>
      </c>
      <c r="D4">
        <v>1.5</v>
      </c>
      <c r="H4">
        <v>10.45</v>
      </c>
      <c r="M4">
        <f>M3*2</f>
        <v>80.23188405797103</v>
      </c>
      <c r="O4">
        <f>O3*8</f>
        <v>364.51028806584367</v>
      </c>
    </row>
    <row r="5" spans="1:19" x14ac:dyDescent="0.3">
      <c r="A5">
        <v>14000</v>
      </c>
      <c r="B5">
        <v>13000</v>
      </c>
      <c r="D5">
        <v>1.36</v>
      </c>
      <c r="M5">
        <f>(2*8)/1.8*9.026</f>
        <v>80.231111111111119</v>
      </c>
      <c r="O5">
        <f>(8*8)/1.8*10.2519</f>
        <v>364.512</v>
      </c>
    </row>
    <row r="7" spans="1:19" x14ac:dyDescent="0.3">
      <c r="M7">
        <v>9.0259999999999998</v>
      </c>
      <c r="O7">
        <v>10.251899999999999</v>
      </c>
      <c r="Q7">
        <v>10.38</v>
      </c>
      <c r="S7">
        <v>10.38</v>
      </c>
    </row>
    <row r="11" spans="1:19" x14ac:dyDescent="0.3">
      <c r="P11">
        <f>SUM(M7,O7,Q7,S7)/4</f>
        <v>10.009475</v>
      </c>
    </row>
    <row r="12" spans="1:19" x14ac:dyDescent="0.3">
      <c r="P12" s="2">
        <v>3</v>
      </c>
    </row>
    <row r="13" spans="1:19" x14ac:dyDescent="0.3">
      <c r="P13" s="2">
        <v>7</v>
      </c>
    </row>
    <row r="14" spans="1:19" x14ac:dyDescent="0.3">
      <c r="P14" s="3">
        <v>12</v>
      </c>
      <c r="Q14">
        <v>-0.15</v>
      </c>
    </row>
    <row r="15" spans="1:19" x14ac:dyDescent="0.3">
      <c r="P15" s="3">
        <v>15</v>
      </c>
      <c r="Q15">
        <v>-0.5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Yaw</vt:lpstr>
      <vt:lpstr>Roll</vt:lpstr>
      <vt:lpstr>Pitcj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Elfferich</dc:creator>
  <cp:lastModifiedBy>Joris Elfferich</cp:lastModifiedBy>
  <dcterms:created xsi:type="dcterms:W3CDTF">2022-09-26T07:44:09Z</dcterms:created>
  <dcterms:modified xsi:type="dcterms:W3CDTF">2022-10-06T08:44:53Z</dcterms:modified>
</cp:coreProperties>
</file>