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git/China-coal-model/1 input/WoodMac data/"/>
    </mc:Choice>
  </mc:AlternateContent>
  <xr:revisionPtr revIDLastSave="77" documentId="11_84532C640E15D055D99F1624E1E9ADA4CF126FA5" xr6:coauthVersionLast="47" xr6:coauthVersionMax="47" xr10:uidLastSave="{5859192C-CAC1-4F67-BD19-774BE8878080}"/>
  <bookViews>
    <workbookView xWindow="28680" yWindow="-120" windowWidth="29040" windowHeight="15840" activeTab="3" xr2:uid="{00000000-000D-0000-FFFF-FFFF00000000}"/>
  </bookViews>
  <sheets>
    <sheet name="Met coal operating" sheetId="1" r:id="rId1"/>
    <sheet name="probable and susp copy" sheetId="3" r:id="rId2"/>
    <sheet name="REQ 2021 Q1 major projects" sheetId="6" r:id="rId3"/>
    <sheet name="Disclaimer" sheetId="2" r:id="rId4"/>
  </sheets>
  <definedNames>
    <definedName name="_xlnm._FilterDatabase" localSheetId="0" hidden="1">'Met coal operating'!$A$1:$AI$161</definedName>
    <definedName name="_xlnm._FilterDatabase" localSheetId="1" hidden="1">'probable and susp copy'!$A$1:$AD$13</definedName>
    <definedName name="_xlnm._FilterDatabase" localSheetId="2" hidden="1">'REQ 2021 Q1 major projects'!$A$1:$O$73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2" i="6"/>
  <c r="AH2" i="1" l="1"/>
  <c r="C150" i="1" l="1"/>
  <c r="C18" i="1"/>
  <c r="C69" i="1"/>
  <c r="C94" i="1"/>
  <c r="C95" i="1"/>
  <c r="C31" i="1"/>
  <c r="C32" i="1"/>
  <c r="C33" i="1"/>
  <c r="C13" i="1"/>
  <c r="C34" i="1"/>
  <c r="C35" i="1"/>
  <c r="C36" i="1"/>
  <c r="C142" i="1"/>
  <c r="C143" i="1"/>
  <c r="C44" i="1"/>
  <c r="C45" i="1"/>
  <c r="C46" i="1"/>
  <c r="C47" i="1"/>
  <c r="C48" i="1"/>
  <c r="C144" i="1"/>
  <c r="C145" i="1"/>
  <c r="C59" i="1"/>
  <c r="C60" i="1"/>
  <c r="C98" i="1"/>
  <c r="C99" i="1"/>
  <c r="C151" i="1"/>
  <c r="C152" i="1"/>
  <c r="C70" i="1"/>
  <c r="C71" i="1"/>
  <c r="C72" i="1"/>
  <c r="C73" i="1"/>
  <c r="C74" i="1"/>
  <c r="C107" i="1"/>
  <c r="C75" i="1"/>
  <c r="C116" i="1"/>
  <c r="C22" i="1"/>
  <c r="C23" i="1"/>
  <c r="C88" i="1"/>
  <c r="C89" i="1"/>
  <c r="C49" i="1"/>
  <c r="C50" i="1"/>
  <c r="C96" i="1"/>
  <c r="C97" i="1"/>
  <c r="C123" i="1"/>
  <c r="C153" i="1"/>
  <c r="C108" i="1"/>
  <c r="C57" i="1"/>
  <c r="C100" i="1"/>
  <c r="C61" i="1"/>
  <c r="C62" i="1"/>
  <c r="C63" i="1"/>
  <c r="C154" i="1"/>
  <c r="C155" i="1"/>
  <c r="C160" i="1"/>
  <c r="C161" i="1"/>
  <c r="C140" i="1"/>
  <c r="C141" i="1"/>
  <c r="C101" i="1"/>
  <c r="C133" i="1"/>
  <c r="C125" i="1"/>
  <c r="C126" i="1"/>
  <c r="C127" i="1"/>
  <c r="C24" i="1"/>
  <c r="C25" i="1"/>
  <c r="C87" i="1"/>
  <c r="C55" i="1"/>
  <c r="C109" i="1"/>
  <c r="C110" i="1"/>
  <c r="C111" i="1"/>
  <c r="C112" i="1"/>
  <c r="C83" i="1"/>
  <c r="C84" i="1"/>
  <c r="C85" i="1"/>
  <c r="C86" i="1"/>
  <c r="C113" i="1"/>
  <c r="C114" i="1"/>
  <c r="C115" i="1"/>
  <c r="C120" i="1"/>
  <c r="C29" i="1"/>
  <c r="C121" i="1"/>
  <c r="C30" i="1"/>
  <c r="C64" i="1"/>
  <c r="C65" i="1"/>
  <c r="C128" i="1"/>
  <c r="C129" i="1"/>
  <c r="C66" i="1"/>
  <c r="C67" i="1"/>
  <c r="C68" i="1"/>
  <c r="C130" i="1"/>
  <c r="C131" i="1"/>
  <c r="C132" i="1"/>
  <c r="C37" i="1"/>
  <c r="C38" i="1"/>
  <c r="C19" i="1"/>
  <c r="C20" i="1"/>
  <c r="C21" i="1"/>
  <c r="C134" i="1"/>
  <c r="C11" i="1"/>
  <c r="C92" i="1"/>
  <c r="C93" i="1"/>
  <c r="C16" i="1"/>
  <c r="C17" i="1"/>
  <c r="C76" i="1"/>
  <c r="C77" i="1"/>
  <c r="C78" i="1"/>
  <c r="C79" i="1"/>
  <c r="C80" i="1"/>
  <c r="C135" i="1"/>
  <c r="C136" i="1"/>
  <c r="C137" i="1"/>
  <c r="C138" i="1"/>
  <c r="C139" i="1"/>
  <c r="C39" i="1"/>
  <c r="C3" i="1"/>
  <c r="C4" i="1"/>
  <c r="C5" i="1"/>
  <c r="C6" i="1"/>
  <c r="C7" i="1"/>
  <c r="C124" i="1"/>
  <c r="C149" i="1"/>
  <c r="C146" i="1"/>
  <c r="C147" i="1"/>
  <c r="C148" i="1"/>
  <c r="C156" i="1"/>
  <c r="C157" i="1"/>
  <c r="C14" i="1"/>
  <c r="C15" i="1"/>
  <c r="C90" i="1"/>
  <c r="C91" i="1"/>
  <c r="C51" i="1"/>
  <c r="C52" i="1"/>
  <c r="C53" i="1"/>
  <c r="C54" i="1"/>
  <c r="C56" i="1"/>
  <c r="C158" i="1"/>
  <c r="C159" i="1"/>
  <c r="C102" i="1"/>
  <c r="C103" i="1"/>
  <c r="C104" i="1"/>
  <c r="C105" i="1"/>
  <c r="C81" i="1"/>
  <c r="C82" i="1"/>
  <c r="C58" i="1"/>
  <c r="C117" i="1"/>
  <c r="C118" i="1"/>
  <c r="C119" i="1"/>
  <c r="C2" i="1"/>
  <c r="C40" i="1"/>
  <c r="C41" i="1"/>
  <c r="C42" i="1"/>
  <c r="C43" i="1"/>
  <c r="C9" i="1"/>
  <c r="C10" i="1"/>
  <c r="C26" i="1"/>
  <c r="C27" i="1"/>
  <c r="C28" i="1"/>
  <c r="C8" i="1"/>
  <c r="C106" i="1"/>
  <c r="C12" i="1"/>
  <c r="C122" i="1"/>
</calcChain>
</file>

<file path=xl/sharedStrings.xml><?xml version="1.0" encoding="utf-8"?>
<sst xmlns="http://schemas.openxmlformats.org/spreadsheetml/2006/main" count="3616" uniqueCount="458">
  <si>
    <t>Mine Name</t>
  </si>
  <si>
    <t>Operating Status</t>
  </si>
  <si>
    <t>Mine Type</t>
  </si>
  <si>
    <t>Company</t>
  </si>
  <si>
    <t>Company Interest</t>
  </si>
  <si>
    <t>Country</t>
  </si>
  <si>
    <t>Basin</t>
  </si>
  <si>
    <t>Field</t>
  </si>
  <si>
    <t>State</t>
  </si>
  <si>
    <t>Product Type</t>
  </si>
  <si>
    <t>Product Subtype</t>
  </si>
  <si>
    <t>Product Market</t>
  </si>
  <si>
    <t>Market Type</t>
  </si>
  <si>
    <t>Volatile Type</t>
  </si>
  <si>
    <t>Local Currency</t>
  </si>
  <si>
    <t>Exchange Rate</t>
  </si>
  <si>
    <t>Year</t>
  </si>
  <si>
    <t>Production (Mt)</t>
  </si>
  <si>
    <t>Benchmark Price ($US/t)</t>
  </si>
  <si>
    <t>Mine Price ($US/t)</t>
  </si>
  <si>
    <t>Coal Preparation ($US/t)</t>
  </si>
  <si>
    <t>Mining ($US/t)</t>
  </si>
  <si>
    <t>Overheads ($US/t)</t>
  </si>
  <si>
    <t>Port ($US/t)</t>
  </si>
  <si>
    <t>Product Transport ($US/t)</t>
  </si>
  <si>
    <t>Royalty and Levies ($US/t)</t>
  </si>
  <si>
    <t>C1 Cash Cost ($US/t)</t>
  </si>
  <si>
    <t>Total Cash Cost ($US/t)</t>
  </si>
  <si>
    <t>Margin ($US/t)</t>
  </si>
  <si>
    <t>Scenario</t>
  </si>
  <si>
    <t>Appin</t>
  </si>
  <si>
    <t>Operating</t>
  </si>
  <si>
    <t>Underground</t>
  </si>
  <si>
    <t>South32</t>
  </si>
  <si>
    <t>Australia</t>
  </si>
  <si>
    <t>Sydney</t>
  </si>
  <si>
    <t>Unknown</t>
  </si>
  <si>
    <t>New South Wales</t>
  </si>
  <si>
    <t>Metallurgical</t>
  </si>
  <si>
    <t>HCC</t>
  </si>
  <si>
    <t>Export</t>
  </si>
  <si>
    <t>Seaborne</t>
  </si>
  <si>
    <t>AUD</t>
  </si>
  <si>
    <t>WM Value</t>
  </si>
  <si>
    <t>Domestic</t>
  </si>
  <si>
    <t>Landborne</t>
  </si>
  <si>
    <t>Suspended</t>
  </si>
  <si>
    <t>Surface</t>
  </si>
  <si>
    <t>Yancoal</t>
  </si>
  <si>
    <t>SCC</t>
  </si>
  <si>
    <t>Ashton (Underground)</t>
  </si>
  <si>
    <t>Baralaba</t>
  </si>
  <si>
    <t>Baralaba Coal Company</t>
  </si>
  <si>
    <t>Bowen</t>
  </si>
  <si>
    <t>Queensland</t>
  </si>
  <si>
    <t>PCI</t>
  </si>
  <si>
    <t>Blackwater</t>
  </si>
  <si>
    <t>BHP</t>
  </si>
  <si>
    <t>Mitsubishi Corporation</t>
  </si>
  <si>
    <t>Bloomfield</t>
  </si>
  <si>
    <t>Bloomfield Collieries</t>
  </si>
  <si>
    <t>Boggabri</t>
  </si>
  <si>
    <t>Chugoku Electric</t>
  </si>
  <si>
    <t>Gunnedah</t>
  </si>
  <si>
    <t>Idemitsu</t>
  </si>
  <si>
    <t>NSSMC</t>
  </si>
  <si>
    <t>Broadmeadow</t>
  </si>
  <si>
    <t>Bulga</t>
  </si>
  <si>
    <t>Glencore</t>
  </si>
  <si>
    <t>JFE</t>
  </si>
  <si>
    <t>JX Nippon Oil &amp; Energy Corp</t>
  </si>
  <si>
    <t>Toyota Tsusho</t>
  </si>
  <si>
    <t>Whitehaven</t>
  </si>
  <si>
    <t>Carborough Downs</t>
  </si>
  <si>
    <t>AMCI</t>
  </si>
  <si>
    <t>Riverstone</t>
  </si>
  <si>
    <t>Caval Ridge</t>
  </si>
  <si>
    <t>CITIC Group</t>
  </si>
  <si>
    <t>Marubeni</t>
  </si>
  <si>
    <t>Peabody</t>
  </si>
  <si>
    <t>Coppabella</t>
  </si>
  <si>
    <t>Crinum</t>
  </si>
  <si>
    <t>Sojitz</t>
  </si>
  <si>
    <t>Curragh</t>
  </si>
  <si>
    <t>Coronado</t>
  </si>
  <si>
    <t>Daunia</t>
  </si>
  <si>
    <t>Dawson Complex</t>
  </si>
  <si>
    <t>Anglo American</t>
  </si>
  <si>
    <t>Mitsui</t>
  </si>
  <si>
    <t>Dendrobium</t>
  </si>
  <si>
    <t>Drake</t>
  </si>
  <si>
    <t>QCoal</t>
  </si>
  <si>
    <t>Duralie</t>
  </si>
  <si>
    <t>Gloucester</t>
  </si>
  <si>
    <t>Probable</t>
  </si>
  <si>
    <t>Foxleigh</t>
  </si>
  <si>
    <t>Middlemount South</t>
  </si>
  <si>
    <t>POSCO</t>
  </si>
  <si>
    <t>German Creek Aquila</t>
  </si>
  <si>
    <t>German Creek Grasstree</t>
  </si>
  <si>
    <t>Goonyella Riverside</t>
  </si>
  <si>
    <t>Gregory</t>
  </si>
  <si>
    <t>Grosvenor</t>
  </si>
  <si>
    <t>Hail Creek</t>
  </si>
  <si>
    <t>Sumitomo</t>
  </si>
  <si>
    <t>Hunter Valley Operations</t>
  </si>
  <si>
    <t>Integra (Underground)</t>
  </si>
  <si>
    <t>Isaac Plains</t>
  </si>
  <si>
    <t>Stanmore Coal</t>
  </si>
  <si>
    <t>Jellinbah East</t>
  </si>
  <si>
    <t>Zashvin</t>
  </si>
  <si>
    <t>Kestrel</t>
  </si>
  <si>
    <t>Adaro Energy</t>
  </si>
  <si>
    <t>EMR Capital</t>
  </si>
  <si>
    <t>Lake Lindsay</t>
  </si>
  <si>
    <t>Lake Vermont</t>
  </si>
  <si>
    <t>Liddell</t>
  </si>
  <si>
    <t>Mitsui Matsushima</t>
  </si>
  <si>
    <t>Maules Creek</t>
  </si>
  <si>
    <t>Itochu</t>
  </si>
  <si>
    <t>J-Power</t>
  </si>
  <si>
    <t>Metropolitan</t>
  </si>
  <si>
    <t>Middlemount</t>
  </si>
  <si>
    <t>Kores</t>
  </si>
  <si>
    <t>Moorvale</t>
  </si>
  <si>
    <t>Moranbah North</t>
  </si>
  <si>
    <t>Kokan Kogyo</t>
  </si>
  <si>
    <t>Shinsho</t>
  </si>
  <si>
    <t>Mt Owen Complex</t>
  </si>
  <si>
    <t>Narrabri</t>
  </si>
  <si>
    <t>Daewoo</t>
  </si>
  <si>
    <t>Yudean</t>
  </si>
  <si>
    <t>Newlands</t>
  </si>
  <si>
    <t>North Goonyella</t>
  </si>
  <si>
    <t>Oaky North</t>
  </si>
  <si>
    <t>Peak Downs</t>
  </si>
  <si>
    <t>Poitrel</t>
  </si>
  <si>
    <t>Ravensworth North</t>
  </si>
  <si>
    <t>Rixs Creek</t>
  </si>
  <si>
    <t>Saraji</t>
  </si>
  <si>
    <t>Sonoma</t>
  </si>
  <si>
    <t>China Steel</t>
  </si>
  <si>
    <t>Watami Trading</t>
  </si>
  <si>
    <t>South Walker Creek</t>
  </si>
  <si>
    <t>Stratford</t>
  </si>
  <si>
    <t>Tahmoor</t>
  </si>
  <si>
    <t>GFG Alliance</t>
  </si>
  <si>
    <t>Tarrawonga</t>
  </si>
  <si>
    <t>Wambo North</t>
  </si>
  <si>
    <t>Sumiseki Materials</t>
  </si>
  <si>
    <t>Warkworth</t>
  </si>
  <si>
    <t>Mitsubishi Materials</t>
  </si>
  <si>
    <t>Werris Creek</t>
  </si>
  <si>
    <t>Yarrabee</t>
  </si>
  <si>
    <t>Byerwen Phase 1</t>
  </si>
  <si>
    <t>United Wambo</t>
  </si>
  <si>
    <t>Highly probable</t>
  </si>
  <si>
    <t>CFMEU</t>
  </si>
  <si>
    <t>Tahmoor South</t>
  </si>
  <si>
    <t>Southern</t>
  </si>
  <si>
    <t>Bluff</t>
  </si>
  <si>
    <t>Wealth Mining</t>
  </si>
  <si>
    <t>Fairhill</t>
  </si>
  <si>
    <t>Futura Resources</t>
  </si>
  <si>
    <t>Wilton</t>
  </si>
  <si>
    <t>ctry_code</t>
  </si>
  <si>
    <t>AUS</t>
  </si>
  <si>
    <t>orig_node_name</t>
  </si>
  <si>
    <t>dest_node_name</t>
  </si>
  <si>
    <t>navo imp Australia</t>
  </si>
  <si>
    <t>price</t>
  </si>
  <si>
    <t>Project</t>
  </si>
  <si>
    <t>Location</t>
  </si>
  <si>
    <t>Type</t>
  </si>
  <si>
    <t>Status</t>
  </si>
  <si>
    <t>Annual Estimated New Capacity</t>
  </si>
  <si>
    <t>Capacity Unit</t>
  </si>
  <si>
    <t>Resource</t>
  </si>
  <si>
    <t xml:space="preserve"> Construction Employment Estimate</t>
  </si>
  <si>
    <t>Operating Employment Estimate</t>
  </si>
  <si>
    <t>Cost Estimate A$m</t>
  </si>
  <si>
    <t xml:space="preserve">Estimated Start Commercial Operation </t>
  </si>
  <si>
    <t>Airly Increase Production (mod 2 and 3)</t>
  </si>
  <si>
    <t>Centennial Coal</t>
  </si>
  <si>
    <t>NSW</t>
  </si>
  <si>
    <t>40km northwest of Lithgow</t>
  </si>
  <si>
    <t>Expansion</t>
  </si>
  <si>
    <t>Feasible</t>
  </si>
  <si>
    <t>mtpa</t>
  </si>
  <si>
    <t>thermal coal</t>
  </si>
  <si>
    <t xml:space="preserve">137 </t>
  </si>
  <si>
    <t>2021+</t>
  </si>
  <si>
    <t>Alpha (mine and rail)</t>
  </si>
  <si>
    <t>GVK Hancock Coal</t>
  </si>
  <si>
    <t>QLD</t>
  </si>
  <si>
    <t>120 km SW of Clermont</t>
  </si>
  <si>
    <t>New Project</t>
  </si>
  <si>
    <t xml:space="preserve">10800 </t>
  </si>
  <si>
    <t>2024+</t>
  </si>
  <si>
    <t>Angus Place Extension Underground</t>
  </si>
  <si>
    <t>15 k northwest of Lithgow</t>
  </si>
  <si>
    <t>Publicly announced</t>
  </si>
  <si>
    <t xml:space="preserve">559 </t>
  </si>
  <si>
    <t>2022+</t>
  </si>
  <si>
    <t xml:space="preserve">Aquila open cut and underground </t>
  </si>
  <si>
    <t>Anglo-American and Mitsui &amp; Co. Ltd</t>
  </si>
  <si>
    <t>210km west of Rockhampton</t>
  </si>
  <si>
    <t>metallurgical coal</t>
  </si>
  <si>
    <t xml:space="preserve">450 </t>
  </si>
  <si>
    <t xml:space="preserve">2022 </t>
  </si>
  <si>
    <t>Ashton South East opencut</t>
  </si>
  <si>
    <t>Yancoal Australia</t>
  </si>
  <si>
    <t>14 km NW of Singleton</t>
  </si>
  <si>
    <t>thermal and metallurgical coal</t>
  </si>
  <si>
    <t xml:space="preserve">0–249 </t>
  </si>
  <si>
    <t>2026+</t>
  </si>
  <si>
    <t xml:space="preserve">Baralaba South </t>
  </si>
  <si>
    <t>Baralaba Coal</t>
  </si>
  <si>
    <t>10 km S of Baralaba</t>
  </si>
  <si>
    <t xml:space="preserve">2023 </t>
  </si>
  <si>
    <t>Belview</t>
  </si>
  <si>
    <t>10 km E of Blackwater</t>
  </si>
  <si>
    <t/>
  </si>
  <si>
    <t xml:space="preserve">907 </t>
  </si>
  <si>
    <t>Bulga Optimisation Project mod 3 and Bulga Underground mod 7</t>
  </si>
  <si>
    <t>15 k southwest of Singleton</t>
  </si>
  <si>
    <t xml:space="preserve">200 </t>
  </si>
  <si>
    <t>2023+</t>
  </si>
  <si>
    <t>Bylong</t>
  </si>
  <si>
    <t>Korean Electric Power Corporation</t>
  </si>
  <si>
    <t>55 km north-east of Mudgee</t>
  </si>
  <si>
    <t>New project</t>
  </si>
  <si>
    <t xml:space="preserve">1500–2499 </t>
  </si>
  <si>
    <t>Carmichael (mine and rail)</t>
  </si>
  <si>
    <t>Adani</t>
  </si>
  <si>
    <t>160 km NW of Clermont</t>
  </si>
  <si>
    <t>Committed</t>
  </si>
  <si>
    <t>1500–2499+</t>
  </si>
  <si>
    <t xml:space="preserve">2021 </t>
  </si>
  <si>
    <t xml:space="preserve">Chain Valley Extension </t>
  </si>
  <si>
    <t>Delta Coal</t>
  </si>
  <si>
    <t>40 km S of Newcastle</t>
  </si>
  <si>
    <t>0–249+</t>
  </si>
  <si>
    <t>China First (Galilee Coal Project)</t>
  </si>
  <si>
    <t>Waratah</t>
  </si>
  <si>
    <t>36 km NE of Jericho</t>
  </si>
  <si>
    <t xml:space="preserve">6400 </t>
  </si>
  <si>
    <t>China Stone</t>
  </si>
  <si>
    <t>MacMines Austasia</t>
  </si>
  <si>
    <t>270km south of Charters Towers</t>
  </si>
  <si>
    <t xml:space="preserve">6700 </t>
  </si>
  <si>
    <t>Codrilla</t>
  </si>
  <si>
    <t>Peabody Energy</t>
  </si>
  <si>
    <t>62 km SE of Moranbah</t>
  </si>
  <si>
    <t xml:space="preserve">500–999 </t>
  </si>
  <si>
    <t>Colton</t>
  </si>
  <si>
    <t>New Hope Coal</t>
  </si>
  <si>
    <t>11km N of Maryborough</t>
  </si>
  <si>
    <t xml:space="preserve">250–499 </t>
  </si>
  <si>
    <t>Comet Ridge</t>
  </si>
  <si>
    <t>Bowen Coking Coal</t>
  </si>
  <si>
    <t>20 km  S of Comet</t>
  </si>
  <si>
    <t>Dartbrook</t>
  </si>
  <si>
    <t>Australian Pacific Coal</t>
  </si>
  <si>
    <t>6 km northwest of Muswellbrook</t>
  </si>
  <si>
    <t>Dendrobium Extension</t>
  </si>
  <si>
    <t>13 km southwest of Wollongong</t>
  </si>
  <si>
    <t>500–999+</t>
  </si>
  <si>
    <t>Dysart East</t>
  </si>
  <si>
    <t>Bengal Energy</t>
  </si>
  <si>
    <t>5km NE of Dysart</t>
  </si>
  <si>
    <t xml:space="preserve">2024 </t>
  </si>
  <si>
    <t>Eagle Downs</t>
  </si>
  <si>
    <t>Aquila Resources, South32</t>
  </si>
  <si>
    <t>25 km SE of Moranbah</t>
  </si>
  <si>
    <t xml:space="preserve">1000–1499 </t>
  </si>
  <si>
    <t>Elimatta</t>
  </si>
  <si>
    <t>45 km SW of Taroom</t>
  </si>
  <si>
    <t>Glendell Continued Operations (Modification 4)</t>
  </si>
  <si>
    <t>20 km north of Singleton</t>
  </si>
  <si>
    <t>Grosvenor Phase 2</t>
  </si>
  <si>
    <t>4km SE of Moranbah</t>
  </si>
  <si>
    <t>Grosvenor West</t>
  </si>
  <si>
    <t>Qinghai Kingho Group</t>
  </si>
  <si>
    <t>10km NW of Moranbah</t>
  </si>
  <si>
    <t>Hillalong</t>
  </si>
  <si>
    <t>Shandong Energy Group</t>
  </si>
  <si>
    <t>15km east of Glenden</t>
  </si>
  <si>
    <t>Hume</t>
  </si>
  <si>
    <t>Hume Coal (POSCO)</t>
  </si>
  <si>
    <t>3km west of Moss Vale</t>
  </si>
  <si>
    <t>Hydrogen Energy Supply Chain Pilot</t>
  </si>
  <si>
    <t>Kawasaki Heavy Industries</t>
  </si>
  <si>
    <t>VIC</t>
  </si>
  <si>
    <t>Latrobe Valley</t>
  </si>
  <si>
    <t>n/a</t>
  </si>
  <si>
    <t>brown coal</t>
  </si>
  <si>
    <t xml:space="preserve">496 </t>
  </si>
  <si>
    <t>Ironbark No. 1</t>
  </si>
  <si>
    <t>Fitzroy Australia Resources</t>
  </si>
  <si>
    <t>35km NE of Moranbah</t>
  </si>
  <si>
    <t>Isaac Plains Complex (Isaac Downs)</t>
  </si>
  <si>
    <t>7km SE of Moranbah</t>
  </si>
  <si>
    <t>Kevin's Corner</t>
  </si>
  <si>
    <t>GVK</t>
  </si>
  <si>
    <t>Galilee Basin</t>
  </si>
  <si>
    <t xml:space="preserve">6000 </t>
  </si>
  <si>
    <t>Leigh Creek coal to gas project</t>
  </si>
  <si>
    <t>Leigh Creek Energy Limited</t>
  </si>
  <si>
    <t>SA</t>
  </si>
  <si>
    <t>560km N of Adealide</t>
  </si>
  <si>
    <t>coal to gas</t>
  </si>
  <si>
    <t>Liddell new mining area</t>
  </si>
  <si>
    <t>Glencore &amp; Mitsui</t>
  </si>
  <si>
    <t>25 kms north west of Singleton</t>
  </si>
  <si>
    <t>Mandalong Southern Extension</t>
  </si>
  <si>
    <t>Centennial Mandalong Pty Ltd (Banpu PCL)</t>
  </si>
  <si>
    <t>25km SW of Newcastle</t>
  </si>
  <si>
    <t xml:space="preserve">265 </t>
  </si>
  <si>
    <t>Mangoola Continued Operations</t>
  </si>
  <si>
    <t>20 km W of Muswellbrook</t>
  </si>
  <si>
    <t xml:space="preserve">150 </t>
  </si>
  <si>
    <t xml:space="preserve">Maxwell Underground Mine </t>
  </si>
  <si>
    <t>Malabar Coal</t>
  </si>
  <si>
    <t>15km SW of Muswellbrook</t>
  </si>
  <si>
    <t xml:space="preserve">509 </t>
  </si>
  <si>
    <t>Minyango</t>
  </si>
  <si>
    <t>Bounty Mining</t>
  </si>
  <si>
    <t>3km S of Blackwater</t>
  </si>
  <si>
    <t xml:space="preserve">390 </t>
  </si>
  <si>
    <t>Moorlands</t>
  </si>
  <si>
    <t>Cuesta Coal Limited</t>
  </si>
  <si>
    <t>25 km W of Clermont</t>
  </si>
  <si>
    <t>145-160</t>
  </si>
  <si>
    <t xml:space="preserve">148 </t>
  </si>
  <si>
    <t>Moranbah South</t>
  </si>
  <si>
    <t>Anglo American and Exxaro Resources Limited</t>
  </si>
  <si>
    <t>10 km southeast of Moranbah</t>
  </si>
  <si>
    <t xml:space="preserve">2000 </t>
  </si>
  <si>
    <t>Mount Owen Continued Operations (Modification 2)</t>
  </si>
  <si>
    <t>Mt Pleasant Optimisation Project</t>
  </si>
  <si>
    <t>Mach Energy</t>
  </si>
  <si>
    <t>3 kilometres north-west of Muswellbrook</t>
  </si>
  <si>
    <t>Narrabri Stage 3</t>
  </si>
  <si>
    <t>Whitehaven Coal</t>
  </si>
  <si>
    <t>17km south east of Narrabri, 70km north west of Gunnedah</t>
  </si>
  <si>
    <t>New Acland (Stage 3 extension)</t>
  </si>
  <si>
    <t>177 km W of Brisbane</t>
  </si>
  <si>
    <t xml:space="preserve">896 </t>
  </si>
  <si>
    <t>New Lenton</t>
  </si>
  <si>
    <t>New Hope Coal, MPC</t>
  </si>
  <si>
    <t>20 km E of Moranbah</t>
  </si>
  <si>
    <t>North Surat - Collingwood</t>
  </si>
  <si>
    <t>12 km NE of Wandoan</t>
  </si>
  <si>
    <t xml:space="preserve">652 </t>
  </si>
  <si>
    <t>North Surat - Taroom</t>
  </si>
  <si>
    <t>3 km SE of Taroom</t>
  </si>
  <si>
    <t xml:space="preserve">1120 </t>
  </si>
  <si>
    <t>North Surat - Woori</t>
  </si>
  <si>
    <t>19 km S of Wandoan</t>
  </si>
  <si>
    <t xml:space="preserve">520 </t>
  </si>
  <si>
    <t>Olive Downs</t>
  </si>
  <si>
    <t>Pembroke Resources</t>
  </si>
  <si>
    <t>25 km south of Coppabella</t>
  </si>
  <si>
    <t xml:space="preserve">1000 </t>
  </si>
  <si>
    <t>Red Hill Mining</t>
  </si>
  <si>
    <t>BHP Billiton / Mitsubishi Alliance</t>
  </si>
  <si>
    <t>20km north of Moranbah</t>
  </si>
  <si>
    <t>1000–1499+</t>
  </si>
  <si>
    <t>Rolleston (phase 2)</t>
  </si>
  <si>
    <t>Glencore, Sumisho, IRCA</t>
  </si>
  <si>
    <t>16 W of Rolleston</t>
  </si>
  <si>
    <t>20-175</t>
  </si>
  <si>
    <t xml:space="preserve">400 </t>
  </si>
  <si>
    <t>2025+</t>
  </si>
  <si>
    <t>Saraji East</t>
  </si>
  <si>
    <t>BHP and Mitsubishi</t>
  </si>
  <si>
    <t>30 km north of Dysart</t>
  </si>
  <si>
    <t xml:space="preserve">2400 </t>
  </si>
  <si>
    <t>South Galilee</t>
  </si>
  <si>
    <t>Alpha Coal Pty Ltd and AMCI (Alpha) Pty Ltd</t>
  </si>
  <si>
    <t>160 km west of Emerlad</t>
  </si>
  <si>
    <t xml:space="preserve">4200 </t>
  </si>
  <si>
    <t>Springsure Creek</t>
  </si>
  <si>
    <t>Adamelia Resources</t>
  </si>
  <si>
    <t>40 km south of Emerald</t>
  </si>
  <si>
    <t>350-500</t>
  </si>
  <si>
    <t>Spur Hill</t>
  </si>
  <si>
    <t>15 km SW of Muswellbrook</t>
  </si>
  <si>
    <t>Stratford extension</t>
  </si>
  <si>
    <t>95km of Newcastle</t>
  </si>
  <si>
    <t xml:space="preserve">80 </t>
  </si>
  <si>
    <t xml:space="preserve">2020 </t>
  </si>
  <si>
    <t>Styx (Central Queensland Coal)</t>
  </si>
  <si>
    <t>Mineralogy</t>
  </si>
  <si>
    <t>139km NW of Rockhampton</t>
  </si>
  <si>
    <t xml:space="preserve">240 </t>
  </si>
  <si>
    <t>SIMEC Group</t>
  </si>
  <si>
    <t>80 k SW of Sydney </t>
  </si>
  <si>
    <t xml:space="preserve">257 </t>
  </si>
  <si>
    <t xml:space="preserve">Talwood </t>
  </si>
  <si>
    <t>Aquila Resources</t>
  </si>
  <si>
    <t>35 km N of Moranbah</t>
  </si>
  <si>
    <t xml:space="preserve">700 </t>
  </si>
  <si>
    <t>Taroborah</t>
  </si>
  <si>
    <t>Shenhuo Group</t>
  </si>
  <si>
    <t>22 km W of Emerald</t>
  </si>
  <si>
    <t>560+</t>
  </si>
  <si>
    <t>Teresa</t>
  </si>
  <si>
    <t>United Mining Group</t>
  </si>
  <si>
    <t>17 km N of Emerald</t>
  </si>
  <si>
    <t>The Range</t>
  </si>
  <si>
    <t>24 km SE of Wandoan</t>
  </si>
  <si>
    <t xml:space="preserve">780 </t>
  </si>
  <si>
    <t>United-Wambo</t>
  </si>
  <si>
    <t>Peabody and Glencore</t>
  </si>
  <si>
    <t>16 km west of Singleton</t>
  </si>
  <si>
    <t>Valeria</t>
  </si>
  <si>
    <t>27 km north-west of Emerald w</t>
  </si>
  <si>
    <t xml:space="preserve">1500 </t>
  </si>
  <si>
    <t>Vickery</t>
  </si>
  <si>
    <t>22 km N of Gunnedah</t>
  </si>
  <si>
    <t>Wallarah 2</t>
  </si>
  <si>
    <t>Korea Resources Corp / Sojitz Corp</t>
  </si>
  <si>
    <t>NW of Wyong</t>
  </si>
  <si>
    <t xml:space="preserve">945 </t>
  </si>
  <si>
    <t>Walton</t>
  </si>
  <si>
    <t>20km east of Bluff</t>
  </si>
  <si>
    <t>Wandoan</t>
  </si>
  <si>
    <t>Qld</t>
  </si>
  <si>
    <t>60km N of Miles</t>
  </si>
  <si>
    <t xml:space="preserve">7000 </t>
  </si>
  <si>
    <t>Wards Well</t>
  </si>
  <si>
    <t>BHP, Mitsui &amp; Co</t>
  </si>
  <si>
    <t>29km SW of  Glenden</t>
  </si>
  <si>
    <t>Washpool</t>
  </si>
  <si>
    <t>60 km NE of Emerald</t>
  </si>
  <si>
    <t xml:space="preserve">368 </t>
  </si>
  <si>
    <t>Watermark</t>
  </si>
  <si>
    <t>Shenhua Energy</t>
  </si>
  <si>
    <t>33 km SE of Gunnedah</t>
  </si>
  <si>
    <t xml:space="preserve">1200 </t>
  </si>
  <si>
    <t>Willunga/Vermont East</t>
  </si>
  <si>
    <t>75 km NE of Clermont</t>
  </si>
  <si>
    <t xml:space="preserve">300 </t>
  </si>
  <si>
    <t>Wilton-Fairhill</t>
  </si>
  <si>
    <t>70 km NW of Blackwater</t>
  </si>
  <si>
    <t>Winchester South</t>
  </si>
  <si>
    <t>150km SW of Mackay</t>
  </si>
  <si>
    <t>Cost Estimate A$m per Mtpa</t>
  </si>
  <si>
    <t>Included?</t>
  </si>
  <si>
    <t>No</t>
  </si>
  <si>
    <t>Yes</t>
  </si>
  <si>
    <t>No; no cost data. Also not going to be a 10 Mt project</t>
  </si>
  <si>
    <t>Yes; assumed doubling of both thermla and met coal</t>
  </si>
  <si>
    <t>hccpremium</t>
  </si>
  <si>
    <t>factor 2019 v 2021</t>
  </si>
  <si>
    <t>NOTE THESE SHEETS HAVE BEEN CENSORED. The original layout remians but values have been replaced with nonsensical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</si>
</sst>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_);\-#,##0.0_);\-_)"/>
    <numFmt numFmtId="165" formatCode="0.0"/>
  </numFmts>
  <fonts count="2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4"/>
      <color rgb="FF153072"/>
      <name val="Arial"/>
      <family val="2"/>
    </font>
    <font>
      <sz val="16"/>
      <color rgb="FF993366"/>
      <name val="Arial"/>
      <family val="2"/>
    </font>
    <font>
      <sz val="10"/>
      <color rgb="FF373737"/>
      <name val="Arial"/>
      <family val="2"/>
    </font>
    <font>
      <b/>
      <sz val="18"/>
      <color rgb="FF005CAF"/>
      <name val="Arial"/>
      <family val="2"/>
    </font>
    <font>
      <b/>
      <sz val="2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4" fontId="19" fillId="0" borderId="0"/>
    <xf numFmtId="0" fontId="22" fillId="0" borderId="0"/>
    <xf numFmtId="0" fontId="23" fillId="0" borderId="0" applyNumberFormat="0" applyFill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4" fontId="19" fillId="33" borderId="0" xfId="43" applyFill="1"/>
    <xf numFmtId="164" fontId="20" fillId="33" borderId="0" xfId="43" applyFont="1" applyFill="1" applyAlignment="1">
      <alignment vertical="center" wrapText="1"/>
    </xf>
    <xf numFmtId="164" fontId="19" fillId="33" borderId="0" xfId="43" applyFill="1" applyAlignment="1">
      <alignment vertical="top"/>
    </xf>
    <xf numFmtId="164" fontId="21" fillId="33" borderId="0" xfId="43" applyFont="1" applyFill="1" applyAlignment="1">
      <alignment vertical="top" wrapText="1"/>
    </xf>
    <xf numFmtId="0" fontId="17" fillId="0" borderId="0" xfId="0" applyFont="1"/>
    <xf numFmtId="43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24" fillId="34" borderId="0" xfId="43" applyFont="1" applyFill="1" applyAlignment="1">
      <alignment horizontal="justify" vertic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6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1 2" xfId="45" xr:uid="{00000000-0005-0000-0000-000020000000}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8000000}"/>
    <cellStyle name="Normal 3" xfId="44" xr:uid="{00000000-0005-0000-0000-000029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1"/>
  <sheetViews>
    <sheetView workbookViewId="0">
      <pane ySplit="1" topLeftCell="A2" activePane="bottomLeft" state="frozen"/>
      <selection pane="bottomLeft" activeCell="R15" sqref="R15"/>
    </sheetView>
  </sheetViews>
  <sheetFormatPr defaultRowHeight="12.75" x14ac:dyDescent="0.2"/>
  <cols>
    <col min="1" max="1" width="37.7109375" bestFit="1" customWidth="1"/>
    <col min="2" max="2" width="23.85546875" customWidth="1"/>
    <col min="3" max="3" width="37.7109375" customWidth="1"/>
    <col min="4" max="4" width="23.140625" customWidth="1"/>
    <col min="5" max="5" width="16.140625" customWidth="1"/>
    <col min="6" max="6" width="11.140625" customWidth="1"/>
    <col min="7" max="7" width="23.7109375" customWidth="1"/>
    <col min="8" max="8" width="16.7109375" customWidth="1"/>
    <col min="9" max="9" width="9.140625" customWidth="1"/>
    <col min="10" max="10" width="12" customWidth="1"/>
    <col min="11" max="11" width="13.140625" customWidth="1"/>
    <col min="12" max="12" width="14.7109375" customWidth="1"/>
    <col min="13" max="13" width="13.42578125" customWidth="1"/>
    <col min="14" max="14" width="16" customWidth="1"/>
    <col min="15" max="15" width="17.85546875" customWidth="1"/>
    <col min="16" max="16" width="12.7109375" customWidth="1"/>
    <col min="17" max="17" width="13" customWidth="1"/>
    <col min="18" max="18" width="14.7109375" customWidth="1"/>
    <col min="19" max="19" width="14.85546875" customWidth="1"/>
    <col min="20" max="20" width="6.5703125" customWidth="1"/>
    <col min="21" max="21" width="15" customWidth="1"/>
    <col min="22" max="22" width="22.42578125" customWidth="1"/>
    <col min="23" max="23" width="17.28515625" customWidth="1"/>
    <col min="24" max="24" width="22.140625" customWidth="1"/>
    <col min="25" max="25" width="14.28515625" customWidth="1"/>
    <col min="26" max="26" width="17.5703125" customWidth="1"/>
    <col min="27" max="27" width="12.140625" customWidth="1"/>
    <col min="28" max="28" width="23.28515625" customWidth="1"/>
    <col min="29" max="29" width="24" customWidth="1"/>
    <col min="30" max="30" width="20" customWidth="1"/>
    <col min="31" max="31" width="21.7109375" bestFit="1" customWidth="1"/>
    <col min="32" max="32" width="14.42578125" bestFit="1" customWidth="1"/>
    <col min="33" max="33" width="9.85546875" bestFit="1" customWidth="1"/>
    <col min="38" max="38" width="17.42578125" bestFit="1" customWidth="1"/>
    <col min="39" max="39" width="12.7109375" customWidth="1"/>
  </cols>
  <sheetData>
    <row r="1" spans="1:47" x14ac:dyDescent="0.2">
      <c r="A1" s="6" t="s">
        <v>0</v>
      </c>
      <c r="B1" s="6" t="s">
        <v>165</v>
      </c>
      <c r="C1" s="6" t="s">
        <v>167</v>
      </c>
      <c r="D1" s="6" t="s">
        <v>168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170</v>
      </c>
      <c r="AI1" s="6" t="s">
        <v>455</v>
      </c>
      <c r="AJ1" s="6" t="s">
        <v>456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x14ac:dyDescent="0.2">
      <c r="A2" t="s">
        <v>147</v>
      </c>
      <c r="B2" t="s">
        <v>166</v>
      </c>
      <c r="C2" t="str">
        <f t="shared" ref="C2:C33" si="0">CONCATENATE("mine ", B2, " ", N2, " ",A2)</f>
        <v>mine AUS SCC Tarrawonga</v>
      </c>
      <c r="D2" t="s">
        <v>169</v>
      </c>
      <c r="E2" t="s">
        <v>31</v>
      </c>
      <c r="F2" t="s">
        <v>47</v>
      </c>
      <c r="G2" t="s">
        <v>72</v>
      </c>
      <c r="I2" t="s">
        <v>34</v>
      </c>
      <c r="J2" t="s">
        <v>63</v>
      </c>
      <c r="K2" t="s">
        <v>36</v>
      </c>
      <c r="L2" t="s">
        <v>37</v>
      </c>
      <c r="M2" t="s">
        <v>38</v>
      </c>
      <c r="N2" t="s">
        <v>49</v>
      </c>
      <c r="O2" t="s">
        <v>40</v>
      </c>
      <c r="P2" t="s">
        <v>41</v>
      </c>
      <c r="R2" t="s">
        <v>42</v>
      </c>
      <c r="S2">
        <v>1.4323300000000001</v>
      </c>
      <c r="T2">
        <v>2021</v>
      </c>
      <c r="U2" s="1">
        <v>10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t="s">
        <v>43</v>
      </c>
      <c r="AH2" s="7">
        <f t="shared" ref="AH2:AH33" si="1">AE2+AF2</f>
        <v>200</v>
      </c>
      <c r="AI2">
        <v>0</v>
      </c>
      <c r="AJ2">
        <v>1.0481163744871316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x14ac:dyDescent="0.2">
      <c r="A3" t="s">
        <v>129</v>
      </c>
      <c r="B3" t="s">
        <v>166</v>
      </c>
      <c r="C3" t="str">
        <f t="shared" si="0"/>
        <v>mine AUS PCI Narrabri</v>
      </c>
      <c r="D3" t="s">
        <v>169</v>
      </c>
      <c r="E3" t="s">
        <v>31</v>
      </c>
      <c r="F3" t="s">
        <v>32</v>
      </c>
      <c r="G3" t="s">
        <v>123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55</v>
      </c>
      <c r="O3" t="s">
        <v>40</v>
      </c>
      <c r="P3" t="s">
        <v>41</v>
      </c>
      <c r="R3" t="s">
        <v>42</v>
      </c>
      <c r="S3">
        <v>1.4323300000000001</v>
      </c>
      <c r="T3">
        <v>2021</v>
      </c>
      <c r="U3" s="1">
        <v>10</v>
      </c>
      <c r="V3" s="1">
        <v>100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>
        <v>100</v>
      </c>
      <c r="AC3" s="1">
        <v>100</v>
      </c>
      <c r="AD3" s="1">
        <v>100</v>
      </c>
      <c r="AE3" s="1">
        <v>100</v>
      </c>
      <c r="AF3" s="1">
        <v>100</v>
      </c>
      <c r="AG3" t="s">
        <v>43</v>
      </c>
      <c r="AH3" s="7">
        <f t="shared" ref="AH3:AH66" si="2">AE3+AF3</f>
        <v>200</v>
      </c>
      <c r="AI3">
        <v>0</v>
      </c>
      <c r="AJ3">
        <v>2.04811637448713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">
      <c r="A4" t="s">
        <v>129</v>
      </c>
      <c r="B4" t="s">
        <v>166</v>
      </c>
      <c r="C4" t="str">
        <f t="shared" si="0"/>
        <v>mine AUS PCI Narrabri</v>
      </c>
      <c r="D4" t="s">
        <v>169</v>
      </c>
      <c r="E4" t="s">
        <v>31</v>
      </c>
      <c r="F4" t="s">
        <v>32</v>
      </c>
      <c r="G4" t="s">
        <v>130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55</v>
      </c>
      <c r="O4" t="s">
        <v>40</v>
      </c>
      <c r="P4" t="s">
        <v>41</v>
      </c>
      <c r="R4" t="s">
        <v>42</v>
      </c>
      <c r="S4">
        <v>1.4323300000000001</v>
      </c>
      <c r="T4">
        <v>2021</v>
      </c>
      <c r="U4" s="1">
        <v>10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>
        <v>100</v>
      </c>
      <c r="AC4" s="1">
        <v>100</v>
      </c>
      <c r="AD4" s="1">
        <v>100</v>
      </c>
      <c r="AE4" s="1">
        <v>100</v>
      </c>
      <c r="AF4" s="1">
        <v>100</v>
      </c>
      <c r="AG4" t="s">
        <v>43</v>
      </c>
      <c r="AH4" s="7">
        <f t="shared" si="2"/>
        <v>200</v>
      </c>
      <c r="AI4">
        <v>0</v>
      </c>
      <c r="AJ4">
        <v>3.04811637448713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">
      <c r="A5" t="s">
        <v>129</v>
      </c>
      <c r="B5" t="s">
        <v>166</v>
      </c>
      <c r="C5" t="str">
        <f t="shared" si="0"/>
        <v>mine AUS PCI Narrabri</v>
      </c>
      <c r="D5" t="s">
        <v>169</v>
      </c>
      <c r="E5" t="s">
        <v>31</v>
      </c>
      <c r="F5" t="s">
        <v>32</v>
      </c>
      <c r="G5" t="s">
        <v>120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55</v>
      </c>
      <c r="O5" t="s">
        <v>40</v>
      </c>
      <c r="P5" t="s">
        <v>41</v>
      </c>
      <c r="R5" t="s">
        <v>42</v>
      </c>
      <c r="S5">
        <v>1.4323300000000001</v>
      </c>
      <c r="T5">
        <v>2021</v>
      </c>
      <c r="U5" s="1">
        <v>10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1">
        <v>100</v>
      </c>
      <c r="AG5" t="s">
        <v>43</v>
      </c>
      <c r="AH5" s="7">
        <f t="shared" si="2"/>
        <v>200</v>
      </c>
      <c r="AI5">
        <v>0</v>
      </c>
      <c r="AJ5">
        <v>4.0481163744871296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x14ac:dyDescent="0.2">
      <c r="A6" t="s">
        <v>129</v>
      </c>
      <c r="B6" t="s">
        <v>166</v>
      </c>
      <c r="C6" t="str">
        <f t="shared" si="0"/>
        <v>mine AUS PCI Narrabri</v>
      </c>
      <c r="D6" t="s">
        <v>169</v>
      </c>
      <c r="E6" t="s">
        <v>31</v>
      </c>
      <c r="F6" t="s">
        <v>32</v>
      </c>
      <c r="G6" t="s">
        <v>131</v>
      </c>
      <c r="I6" t="s">
        <v>34</v>
      </c>
      <c r="J6" t="s">
        <v>35</v>
      </c>
      <c r="K6" t="s">
        <v>36</v>
      </c>
      <c r="L6" t="s">
        <v>37</v>
      </c>
      <c r="M6" t="s">
        <v>38</v>
      </c>
      <c r="N6" t="s">
        <v>55</v>
      </c>
      <c r="O6" t="s">
        <v>40</v>
      </c>
      <c r="P6" t="s">
        <v>41</v>
      </c>
      <c r="R6" t="s">
        <v>42</v>
      </c>
      <c r="S6">
        <v>1.4323300000000001</v>
      </c>
      <c r="T6">
        <v>2021</v>
      </c>
      <c r="U6" s="1">
        <v>10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s="1">
        <v>100</v>
      </c>
      <c r="AE6" s="1">
        <v>100</v>
      </c>
      <c r="AF6" s="1">
        <v>100</v>
      </c>
      <c r="AG6" t="s">
        <v>43</v>
      </c>
      <c r="AH6" s="7">
        <f t="shared" si="2"/>
        <v>200</v>
      </c>
      <c r="AI6">
        <v>0</v>
      </c>
      <c r="AJ6">
        <v>5.0481163744871296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x14ac:dyDescent="0.2">
      <c r="A7" t="s">
        <v>129</v>
      </c>
      <c r="B7" t="s">
        <v>166</v>
      </c>
      <c r="C7" t="str">
        <f t="shared" si="0"/>
        <v>mine AUS PCI Narrabri</v>
      </c>
      <c r="D7" t="s">
        <v>169</v>
      </c>
      <c r="E7" t="s">
        <v>31</v>
      </c>
      <c r="F7" t="s">
        <v>32</v>
      </c>
      <c r="G7" t="s">
        <v>72</v>
      </c>
      <c r="I7" t="s">
        <v>34</v>
      </c>
      <c r="J7" t="s">
        <v>35</v>
      </c>
      <c r="K7" t="s">
        <v>36</v>
      </c>
      <c r="L7" t="s">
        <v>37</v>
      </c>
      <c r="M7" t="s">
        <v>38</v>
      </c>
      <c r="N7" t="s">
        <v>55</v>
      </c>
      <c r="O7" t="s">
        <v>40</v>
      </c>
      <c r="P7" t="s">
        <v>41</v>
      </c>
      <c r="R7" t="s">
        <v>42</v>
      </c>
      <c r="S7">
        <v>1.4323300000000001</v>
      </c>
      <c r="T7">
        <v>2021</v>
      </c>
      <c r="U7" s="1">
        <v>10</v>
      </c>
      <c r="V7" s="1">
        <v>100</v>
      </c>
      <c r="W7" s="1">
        <v>100</v>
      </c>
      <c r="X7" s="1">
        <v>100</v>
      </c>
      <c r="Y7" s="1">
        <v>100</v>
      </c>
      <c r="Z7" s="1">
        <v>100</v>
      </c>
      <c r="AA7" s="1">
        <v>100</v>
      </c>
      <c r="AB7" s="1">
        <v>100</v>
      </c>
      <c r="AC7" s="1">
        <v>100</v>
      </c>
      <c r="AD7" s="1">
        <v>100</v>
      </c>
      <c r="AE7" s="1">
        <v>100</v>
      </c>
      <c r="AF7" s="1">
        <v>100</v>
      </c>
      <c r="AG7" t="s">
        <v>43</v>
      </c>
      <c r="AH7" s="7">
        <f t="shared" si="2"/>
        <v>200</v>
      </c>
      <c r="AI7">
        <v>0</v>
      </c>
      <c r="AJ7">
        <v>6.0481163744871296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">
      <c r="A8" t="s">
        <v>152</v>
      </c>
      <c r="B8" t="s">
        <v>166</v>
      </c>
      <c r="C8" t="str">
        <f t="shared" si="0"/>
        <v>mine AUS PCI Werris Creek</v>
      </c>
      <c r="D8" t="s">
        <v>169</v>
      </c>
      <c r="E8" t="s">
        <v>31</v>
      </c>
      <c r="F8" t="s">
        <v>47</v>
      </c>
      <c r="G8" t="s">
        <v>72</v>
      </c>
      <c r="I8" t="s">
        <v>34</v>
      </c>
      <c r="J8" t="s">
        <v>63</v>
      </c>
      <c r="K8" t="s">
        <v>36</v>
      </c>
      <c r="L8" t="s">
        <v>37</v>
      </c>
      <c r="M8" t="s">
        <v>38</v>
      </c>
      <c r="N8" t="s">
        <v>55</v>
      </c>
      <c r="O8" t="s">
        <v>40</v>
      </c>
      <c r="P8" t="s">
        <v>41</v>
      </c>
      <c r="R8" t="s">
        <v>42</v>
      </c>
      <c r="S8">
        <v>1.4323300000000001</v>
      </c>
      <c r="T8">
        <v>2021</v>
      </c>
      <c r="U8" s="1">
        <v>10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1">
        <v>100</v>
      </c>
      <c r="AB8" s="1">
        <v>100</v>
      </c>
      <c r="AC8" s="1">
        <v>100</v>
      </c>
      <c r="AD8" s="1">
        <v>100</v>
      </c>
      <c r="AE8" s="1">
        <v>100</v>
      </c>
      <c r="AF8" s="1">
        <v>100</v>
      </c>
      <c r="AG8" t="s">
        <v>43</v>
      </c>
      <c r="AH8" s="7">
        <f t="shared" si="2"/>
        <v>200</v>
      </c>
      <c r="AI8">
        <v>0</v>
      </c>
      <c r="AJ8">
        <v>7.0481163744871296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">
      <c r="A9" t="s">
        <v>148</v>
      </c>
      <c r="B9" t="s">
        <v>166</v>
      </c>
      <c r="C9" t="str">
        <f t="shared" si="0"/>
        <v>mine AUS PCI Wambo North</v>
      </c>
      <c r="D9" t="s">
        <v>169</v>
      </c>
      <c r="E9" t="s">
        <v>31</v>
      </c>
      <c r="F9" t="s">
        <v>32</v>
      </c>
      <c r="G9" t="s">
        <v>149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N9" t="s">
        <v>55</v>
      </c>
      <c r="O9" t="s">
        <v>44</v>
      </c>
      <c r="P9" t="s">
        <v>41</v>
      </c>
      <c r="R9" t="s">
        <v>42</v>
      </c>
      <c r="S9">
        <v>1.4323300000000001</v>
      </c>
      <c r="T9">
        <v>2021</v>
      </c>
      <c r="U9" s="1">
        <v>10</v>
      </c>
      <c r="V9" s="1">
        <v>100</v>
      </c>
      <c r="W9" s="1">
        <v>100</v>
      </c>
      <c r="X9" s="1">
        <v>100</v>
      </c>
      <c r="Y9" s="1">
        <v>100</v>
      </c>
      <c r="Z9" s="1">
        <v>100</v>
      </c>
      <c r="AA9" s="1">
        <v>100</v>
      </c>
      <c r="AB9" s="1">
        <v>100</v>
      </c>
      <c r="AC9" s="1">
        <v>100</v>
      </c>
      <c r="AD9" s="1">
        <v>100</v>
      </c>
      <c r="AE9" s="1">
        <v>100</v>
      </c>
      <c r="AF9" s="1">
        <v>100</v>
      </c>
      <c r="AG9" t="s">
        <v>43</v>
      </c>
      <c r="AH9" s="7">
        <f t="shared" si="2"/>
        <v>200</v>
      </c>
      <c r="AI9">
        <v>0</v>
      </c>
      <c r="AJ9">
        <v>8.0481163744871296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">
      <c r="A10" t="s">
        <v>148</v>
      </c>
      <c r="B10" t="s">
        <v>166</v>
      </c>
      <c r="C10" t="str">
        <f t="shared" si="0"/>
        <v>mine AUS PCI Wambo North</v>
      </c>
      <c r="D10" t="s">
        <v>169</v>
      </c>
      <c r="E10" t="s">
        <v>31</v>
      </c>
      <c r="F10" t="s">
        <v>32</v>
      </c>
      <c r="G10" t="s">
        <v>79</v>
      </c>
      <c r="I10" t="s">
        <v>34</v>
      </c>
      <c r="J10" t="s">
        <v>35</v>
      </c>
      <c r="K10" t="s">
        <v>36</v>
      </c>
      <c r="L10" t="s">
        <v>37</v>
      </c>
      <c r="M10" t="s">
        <v>38</v>
      </c>
      <c r="N10" t="s">
        <v>55</v>
      </c>
      <c r="O10" t="s">
        <v>44</v>
      </c>
      <c r="P10" t="s">
        <v>41</v>
      </c>
      <c r="R10" t="s">
        <v>42</v>
      </c>
      <c r="S10">
        <v>1.4323300000000001</v>
      </c>
      <c r="T10">
        <v>2021</v>
      </c>
      <c r="U10" s="1">
        <v>10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  <c r="AC10" s="1">
        <v>100</v>
      </c>
      <c r="AD10" s="1">
        <v>100</v>
      </c>
      <c r="AE10" s="1">
        <v>100</v>
      </c>
      <c r="AF10" s="1">
        <v>100</v>
      </c>
      <c r="AG10" t="s">
        <v>43</v>
      </c>
      <c r="AH10" s="7">
        <f t="shared" si="2"/>
        <v>200</v>
      </c>
      <c r="AI10">
        <v>0</v>
      </c>
      <c r="AJ10">
        <v>9.0481163744871296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">
      <c r="A11" t="s">
        <v>121</v>
      </c>
      <c r="B11" t="s">
        <v>166</v>
      </c>
      <c r="C11" t="str">
        <f t="shared" si="0"/>
        <v>mine AUS HCC Metropolitan</v>
      </c>
      <c r="D11" t="s">
        <v>169</v>
      </c>
      <c r="E11" t="s">
        <v>31</v>
      </c>
      <c r="F11" t="s">
        <v>32</v>
      </c>
      <c r="G11" t="s">
        <v>79</v>
      </c>
      <c r="I11" t="s">
        <v>34</v>
      </c>
      <c r="J11" t="s">
        <v>35</v>
      </c>
      <c r="K11" t="s">
        <v>36</v>
      </c>
      <c r="L11" t="s">
        <v>37</v>
      </c>
      <c r="M11" t="s">
        <v>38</v>
      </c>
      <c r="N11" t="s">
        <v>39</v>
      </c>
      <c r="O11" t="s">
        <v>44</v>
      </c>
      <c r="P11" t="s">
        <v>45</v>
      </c>
      <c r="R11" t="s">
        <v>42</v>
      </c>
      <c r="S11">
        <v>1.4323300000000001</v>
      </c>
      <c r="T11">
        <v>2021</v>
      </c>
      <c r="U11" s="1">
        <v>10</v>
      </c>
      <c r="V11" s="1">
        <v>100</v>
      </c>
      <c r="W11" s="1">
        <v>100</v>
      </c>
      <c r="X11" s="1">
        <v>100</v>
      </c>
      <c r="Y11" s="1">
        <v>100</v>
      </c>
      <c r="Z11" s="1">
        <v>100</v>
      </c>
      <c r="AA11" s="1">
        <v>100</v>
      </c>
      <c r="AB11" s="1">
        <v>100</v>
      </c>
      <c r="AC11" s="1">
        <v>100</v>
      </c>
      <c r="AD11" s="1">
        <v>100</v>
      </c>
      <c r="AE11" s="1">
        <v>100</v>
      </c>
      <c r="AF11" s="1">
        <v>100</v>
      </c>
      <c r="AG11" t="s">
        <v>43</v>
      </c>
      <c r="AH11" s="7">
        <f t="shared" si="2"/>
        <v>200</v>
      </c>
      <c r="AI11">
        <v>35.783700000000039</v>
      </c>
      <c r="AJ11">
        <v>10.048116374487099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">
      <c r="A12" t="s">
        <v>153</v>
      </c>
      <c r="B12" t="s">
        <v>166</v>
      </c>
      <c r="C12" t="str">
        <f t="shared" si="0"/>
        <v>mine AUS PCI Yarrabee</v>
      </c>
      <c r="D12" t="s">
        <v>169</v>
      </c>
      <c r="E12" t="s">
        <v>31</v>
      </c>
      <c r="F12" t="s">
        <v>47</v>
      </c>
      <c r="G12" t="s">
        <v>48</v>
      </c>
      <c r="I12" t="s">
        <v>34</v>
      </c>
      <c r="J12" t="s">
        <v>53</v>
      </c>
      <c r="K12" t="s">
        <v>36</v>
      </c>
      <c r="L12" t="s">
        <v>54</v>
      </c>
      <c r="M12" t="s">
        <v>38</v>
      </c>
      <c r="N12" t="s">
        <v>55</v>
      </c>
      <c r="O12" t="s">
        <v>40</v>
      </c>
      <c r="P12" t="s">
        <v>41</v>
      </c>
      <c r="R12" t="s">
        <v>42</v>
      </c>
      <c r="S12">
        <v>1.4323300000000001</v>
      </c>
      <c r="T12">
        <v>2021</v>
      </c>
      <c r="U12" s="1">
        <v>10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  <c r="AC12" s="1">
        <v>100</v>
      </c>
      <c r="AD12" s="1">
        <v>100</v>
      </c>
      <c r="AE12" s="1">
        <v>100</v>
      </c>
      <c r="AF12" s="1">
        <v>100</v>
      </c>
      <c r="AG12" t="s">
        <v>43</v>
      </c>
      <c r="AH12" s="7">
        <f t="shared" si="2"/>
        <v>200</v>
      </c>
      <c r="AI12">
        <v>0</v>
      </c>
      <c r="AJ12">
        <v>11.048116374487099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">
      <c r="A13" t="s">
        <v>160</v>
      </c>
      <c r="B13" t="s">
        <v>166</v>
      </c>
      <c r="C13" t="str">
        <f t="shared" si="0"/>
        <v>mine AUS PCI Bluff</v>
      </c>
      <c r="D13" t="s">
        <v>169</v>
      </c>
      <c r="E13" t="s">
        <v>31</v>
      </c>
      <c r="F13" t="s">
        <v>47</v>
      </c>
      <c r="G13" t="s">
        <v>161</v>
      </c>
      <c r="I13" t="s">
        <v>34</v>
      </c>
      <c r="J13" t="s">
        <v>53</v>
      </c>
      <c r="K13" t="s">
        <v>36</v>
      </c>
      <c r="L13" t="s">
        <v>54</v>
      </c>
      <c r="M13" t="s">
        <v>38</v>
      </c>
      <c r="N13" t="s">
        <v>55</v>
      </c>
      <c r="O13" t="s">
        <v>40</v>
      </c>
      <c r="P13" t="s">
        <v>41</v>
      </c>
      <c r="R13" t="s">
        <v>42</v>
      </c>
      <c r="S13">
        <v>1.4323300000000001</v>
      </c>
      <c r="T13">
        <v>2021</v>
      </c>
      <c r="U13" s="1">
        <v>10</v>
      </c>
      <c r="V13" s="1">
        <v>100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  <c r="AB13" s="1">
        <v>100</v>
      </c>
      <c r="AC13" s="1">
        <v>100</v>
      </c>
      <c r="AD13" s="1">
        <v>100</v>
      </c>
      <c r="AE13" s="1">
        <v>100</v>
      </c>
      <c r="AF13" s="1">
        <v>100</v>
      </c>
      <c r="AG13" t="s">
        <v>43</v>
      </c>
      <c r="AH13" s="7">
        <f t="shared" si="2"/>
        <v>200</v>
      </c>
      <c r="AI13">
        <v>0</v>
      </c>
      <c r="AJ13">
        <v>12.048116374487099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">
      <c r="A14" t="s">
        <v>136</v>
      </c>
      <c r="B14" t="s">
        <v>166</v>
      </c>
      <c r="C14" t="str">
        <f t="shared" si="0"/>
        <v>mine AUS PCI Poitrel</v>
      </c>
      <c r="D14" t="s">
        <v>169</v>
      </c>
      <c r="E14" t="s">
        <v>31</v>
      </c>
      <c r="F14" t="s">
        <v>47</v>
      </c>
      <c r="G14" t="s">
        <v>88</v>
      </c>
      <c r="I14" t="s">
        <v>34</v>
      </c>
      <c r="J14" t="s">
        <v>53</v>
      </c>
      <c r="K14" t="s">
        <v>36</v>
      </c>
      <c r="L14" t="s">
        <v>54</v>
      </c>
      <c r="M14" t="s">
        <v>38</v>
      </c>
      <c r="N14" t="s">
        <v>55</v>
      </c>
      <c r="O14" t="s">
        <v>40</v>
      </c>
      <c r="P14" t="s">
        <v>41</v>
      </c>
      <c r="R14" t="s">
        <v>42</v>
      </c>
      <c r="S14">
        <v>1.4323300000000001</v>
      </c>
      <c r="T14">
        <v>2021</v>
      </c>
      <c r="U14" s="1">
        <v>10</v>
      </c>
      <c r="V14" s="1">
        <v>100</v>
      </c>
      <c r="W14" s="1">
        <v>100</v>
      </c>
      <c r="X14" s="1">
        <v>100</v>
      </c>
      <c r="Y14" s="1">
        <v>100</v>
      </c>
      <c r="Z14" s="1">
        <v>100</v>
      </c>
      <c r="AA14" s="1">
        <v>100</v>
      </c>
      <c r="AB14" s="1">
        <v>100</v>
      </c>
      <c r="AC14" s="1">
        <v>100</v>
      </c>
      <c r="AD14" s="1">
        <v>100</v>
      </c>
      <c r="AE14" s="1">
        <v>100</v>
      </c>
      <c r="AF14" s="1">
        <v>100</v>
      </c>
      <c r="AG14" t="s">
        <v>43</v>
      </c>
      <c r="AH14" s="7">
        <f t="shared" si="2"/>
        <v>200</v>
      </c>
      <c r="AI14">
        <v>-1.8840409756097642</v>
      </c>
      <c r="AJ14">
        <v>13.048116374487099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">
      <c r="A15" t="s">
        <v>136</v>
      </c>
      <c r="B15" t="s">
        <v>166</v>
      </c>
      <c r="C15" t="str">
        <f t="shared" si="0"/>
        <v>mine AUS PCI Poitrel</v>
      </c>
      <c r="D15" t="s">
        <v>169</v>
      </c>
      <c r="E15" t="s">
        <v>31</v>
      </c>
      <c r="F15" t="s">
        <v>47</v>
      </c>
      <c r="G15" t="s">
        <v>57</v>
      </c>
      <c r="I15" t="s">
        <v>34</v>
      </c>
      <c r="J15" t="s">
        <v>53</v>
      </c>
      <c r="K15" t="s">
        <v>36</v>
      </c>
      <c r="L15" t="s">
        <v>54</v>
      </c>
      <c r="M15" t="s">
        <v>38</v>
      </c>
      <c r="N15" t="s">
        <v>55</v>
      </c>
      <c r="O15" t="s">
        <v>40</v>
      </c>
      <c r="P15" t="s">
        <v>41</v>
      </c>
      <c r="R15" t="s">
        <v>42</v>
      </c>
      <c r="S15">
        <v>1.4323300000000001</v>
      </c>
      <c r="T15">
        <v>2021</v>
      </c>
      <c r="U15" s="1">
        <v>10</v>
      </c>
      <c r="V15" s="1">
        <v>100</v>
      </c>
      <c r="W15" s="1">
        <v>100</v>
      </c>
      <c r="X15" s="1">
        <v>100</v>
      </c>
      <c r="Y15" s="1">
        <v>100</v>
      </c>
      <c r="Z15" s="1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1">
        <v>100</v>
      </c>
      <c r="AG15" t="s">
        <v>43</v>
      </c>
      <c r="AH15" s="7">
        <f t="shared" si="2"/>
        <v>200</v>
      </c>
      <c r="AI15">
        <v>-1.8840409756097642</v>
      </c>
      <c r="AJ15">
        <v>14.048116374487099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">
      <c r="A16" t="s">
        <v>122</v>
      </c>
      <c r="B16" t="s">
        <v>166</v>
      </c>
      <c r="C16" t="str">
        <f t="shared" si="0"/>
        <v>mine AUS PCI Middlemount</v>
      </c>
      <c r="D16" t="s">
        <v>169</v>
      </c>
      <c r="E16" t="s">
        <v>31</v>
      </c>
      <c r="F16" t="s">
        <v>47</v>
      </c>
      <c r="G16" t="s">
        <v>79</v>
      </c>
      <c r="I16" t="s">
        <v>34</v>
      </c>
      <c r="J16" t="s">
        <v>53</v>
      </c>
      <c r="K16" t="s">
        <v>36</v>
      </c>
      <c r="L16" t="s">
        <v>54</v>
      </c>
      <c r="M16" t="s">
        <v>38</v>
      </c>
      <c r="N16" t="s">
        <v>55</v>
      </c>
      <c r="O16" t="s">
        <v>40</v>
      </c>
      <c r="P16" t="s">
        <v>41</v>
      </c>
      <c r="R16" t="s">
        <v>42</v>
      </c>
      <c r="S16">
        <v>1.4323300000000001</v>
      </c>
      <c r="T16">
        <v>2021</v>
      </c>
      <c r="U16" s="1">
        <v>10</v>
      </c>
      <c r="V16" s="1">
        <v>100</v>
      </c>
      <c r="W16" s="1">
        <v>100</v>
      </c>
      <c r="X16" s="1">
        <v>100</v>
      </c>
      <c r="Y16" s="1">
        <v>100</v>
      </c>
      <c r="Z16" s="1">
        <v>100</v>
      </c>
      <c r="AA16" s="1">
        <v>100</v>
      </c>
      <c r="AB16" s="1">
        <v>100</v>
      </c>
      <c r="AC16" s="1">
        <v>100</v>
      </c>
      <c r="AD16" s="1">
        <v>100</v>
      </c>
      <c r="AE16" s="1">
        <v>100</v>
      </c>
      <c r="AF16" s="1">
        <v>100</v>
      </c>
      <c r="AG16" t="s">
        <v>43</v>
      </c>
      <c r="AH16" s="7">
        <f t="shared" si="2"/>
        <v>200</v>
      </c>
      <c r="AI16">
        <v>0</v>
      </c>
      <c r="AJ16">
        <v>15.048116374487099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2">
      <c r="A17" t="s">
        <v>122</v>
      </c>
      <c r="B17" t="s">
        <v>166</v>
      </c>
      <c r="C17" t="str">
        <f t="shared" si="0"/>
        <v>mine AUS PCI Middlemount</v>
      </c>
      <c r="D17" t="s">
        <v>169</v>
      </c>
      <c r="E17" t="s">
        <v>31</v>
      </c>
      <c r="F17" t="s">
        <v>47</v>
      </c>
      <c r="G17" t="s">
        <v>48</v>
      </c>
      <c r="I17" t="s">
        <v>34</v>
      </c>
      <c r="J17" t="s">
        <v>53</v>
      </c>
      <c r="K17" t="s">
        <v>36</v>
      </c>
      <c r="L17" t="s">
        <v>54</v>
      </c>
      <c r="M17" t="s">
        <v>38</v>
      </c>
      <c r="N17" t="s">
        <v>55</v>
      </c>
      <c r="O17" t="s">
        <v>40</v>
      </c>
      <c r="P17" t="s">
        <v>41</v>
      </c>
      <c r="R17" t="s">
        <v>42</v>
      </c>
      <c r="S17">
        <v>1.4323300000000001</v>
      </c>
      <c r="T17">
        <v>2021</v>
      </c>
      <c r="U17" s="1">
        <v>10</v>
      </c>
      <c r="V17" s="1">
        <v>100</v>
      </c>
      <c r="W17" s="1">
        <v>100</v>
      </c>
      <c r="X17" s="1">
        <v>100</v>
      </c>
      <c r="Y17" s="1">
        <v>100</v>
      </c>
      <c r="Z17" s="1">
        <v>100</v>
      </c>
      <c r="AA17" s="1">
        <v>100</v>
      </c>
      <c r="AB17" s="1">
        <v>100</v>
      </c>
      <c r="AC17" s="1">
        <v>100</v>
      </c>
      <c r="AD17" s="1">
        <v>100</v>
      </c>
      <c r="AE17" s="1">
        <v>100</v>
      </c>
      <c r="AF17" s="1">
        <v>100</v>
      </c>
      <c r="AG17" t="s">
        <v>43</v>
      </c>
      <c r="AH17" s="7">
        <f t="shared" si="2"/>
        <v>200</v>
      </c>
      <c r="AI17">
        <v>0</v>
      </c>
      <c r="AJ17">
        <v>16.048116374487101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x14ac:dyDescent="0.2">
      <c r="A18" t="s">
        <v>50</v>
      </c>
      <c r="B18" t="s">
        <v>166</v>
      </c>
      <c r="C18" t="str">
        <f t="shared" si="0"/>
        <v>mine AUS SCC Ashton (Underground)</v>
      </c>
      <c r="D18" t="s">
        <v>169</v>
      </c>
      <c r="E18" t="s">
        <v>31</v>
      </c>
      <c r="F18" t="s">
        <v>32</v>
      </c>
      <c r="G18" t="s">
        <v>48</v>
      </c>
      <c r="I18" t="s">
        <v>34</v>
      </c>
      <c r="J18" t="s">
        <v>35</v>
      </c>
      <c r="K18" t="s">
        <v>36</v>
      </c>
      <c r="L18" t="s">
        <v>37</v>
      </c>
      <c r="M18" t="s">
        <v>38</v>
      </c>
      <c r="N18" t="s">
        <v>49</v>
      </c>
      <c r="O18" t="s">
        <v>40</v>
      </c>
      <c r="P18" t="s">
        <v>41</v>
      </c>
      <c r="R18" t="s">
        <v>42</v>
      </c>
      <c r="S18">
        <v>1.4323300000000001</v>
      </c>
      <c r="T18">
        <v>2021</v>
      </c>
      <c r="U18" s="1">
        <v>10</v>
      </c>
      <c r="V18" s="1">
        <v>100</v>
      </c>
      <c r="W18" s="1">
        <v>100</v>
      </c>
      <c r="X18" s="1">
        <v>100</v>
      </c>
      <c r="Y18" s="1">
        <v>100</v>
      </c>
      <c r="Z18" s="1">
        <v>100</v>
      </c>
      <c r="AA18" s="1">
        <v>100</v>
      </c>
      <c r="AB18" s="1">
        <v>100</v>
      </c>
      <c r="AC18" s="1">
        <v>100</v>
      </c>
      <c r="AD18" s="1">
        <v>100</v>
      </c>
      <c r="AE18" s="1">
        <v>100</v>
      </c>
      <c r="AF18" s="1">
        <v>100</v>
      </c>
      <c r="AG18" t="s">
        <v>43</v>
      </c>
      <c r="AH18" s="7">
        <f t="shared" si="2"/>
        <v>200</v>
      </c>
      <c r="AI18">
        <v>0</v>
      </c>
      <c r="AJ18">
        <v>17.048116374487101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2">
      <c r="A19" t="s">
        <v>118</v>
      </c>
      <c r="B19" t="s">
        <v>166</v>
      </c>
      <c r="C19" t="str">
        <f t="shared" si="0"/>
        <v>mine AUS SCC Maules Creek</v>
      </c>
      <c r="D19" t="s">
        <v>169</v>
      </c>
      <c r="E19" t="s">
        <v>31</v>
      </c>
      <c r="F19" t="s">
        <v>47</v>
      </c>
      <c r="G19" t="s">
        <v>120</v>
      </c>
      <c r="I19" t="s">
        <v>34</v>
      </c>
      <c r="J19" t="s">
        <v>63</v>
      </c>
      <c r="K19" t="s">
        <v>36</v>
      </c>
      <c r="L19" t="s">
        <v>37</v>
      </c>
      <c r="M19" t="s">
        <v>38</v>
      </c>
      <c r="N19" t="s">
        <v>49</v>
      </c>
      <c r="O19" t="s">
        <v>40</v>
      </c>
      <c r="P19" t="s">
        <v>41</v>
      </c>
      <c r="R19" t="s">
        <v>42</v>
      </c>
      <c r="S19">
        <v>1.4323300000000001</v>
      </c>
      <c r="T19">
        <v>2021</v>
      </c>
      <c r="U19" s="1">
        <v>10</v>
      </c>
      <c r="V19" s="1">
        <v>100</v>
      </c>
      <c r="W19" s="1">
        <v>100</v>
      </c>
      <c r="X19" s="1">
        <v>100</v>
      </c>
      <c r="Y19" s="1">
        <v>100</v>
      </c>
      <c r="Z19" s="1">
        <v>100</v>
      </c>
      <c r="AA19" s="1">
        <v>100</v>
      </c>
      <c r="AB19" s="1">
        <v>100</v>
      </c>
      <c r="AC19" s="1">
        <v>100</v>
      </c>
      <c r="AD19" s="1">
        <v>100</v>
      </c>
      <c r="AE19" s="1">
        <v>100</v>
      </c>
      <c r="AF19" s="1">
        <v>100</v>
      </c>
      <c r="AG19" t="s">
        <v>43</v>
      </c>
      <c r="AH19" s="7">
        <f t="shared" si="2"/>
        <v>200</v>
      </c>
      <c r="AI19">
        <v>0</v>
      </c>
      <c r="AJ19">
        <v>18.048116374487101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2">
      <c r="A20" t="s">
        <v>118</v>
      </c>
      <c r="B20" t="s">
        <v>166</v>
      </c>
      <c r="C20" t="str">
        <f t="shared" si="0"/>
        <v>mine AUS SCC Maules Creek</v>
      </c>
      <c r="D20" t="s">
        <v>169</v>
      </c>
      <c r="E20" t="s">
        <v>31</v>
      </c>
      <c r="F20" t="s">
        <v>47</v>
      </c>
      <c r="G20" t="s">
        <v>119</v>
      </c>
      <c r="I20" t="s">
        <v>34</v>
      </c>
      <c r="J20" t="s">
        <v>63</v>
      </c>
      <c r="K20" t="s">
        <v>36</v>
      </c>
      <c r="L20" t="s">
        <v>37</v>
      </c>
      <c r="M20" t="s">
        <v>38</v>
      </c>
      <c r="N20" t="s">
        <v>49</v>
      </c>
      <c r="O20" t="s">
        <v>40</v>
      </c>
      <c r="P20" t="s">
        <v>41</v>
      </c>
      <c r="R20" t="s">
        <v>42</v>
      </c>
      <c r="S20">
        <v>1.4323300000000001</v>
      </c>
      <c r="T20">
        <v>2021</v>
      </c>
      <c r="U20" s="1">
        <v>10</v>
      </c>
      <c r="V20" s="1">
        <v>100</v>
      </c>
      <c r="W20" s="1">
        <v>100</v>
      </c>
      <c r="X20" s="1">
        <v>100</v>
      </c>
      <c r="Y20" s="1">
        <v>100</v>
      </c>
      <c r="Z20" s="1">
        <v>100</v>
      </c>
      <c r="AA20" s="1">
        <v>100</v>
      </c>
      <c r="AB20" s="1">
        <v>100</v>
      </c>
      <c r="AC20" s="1">
        <v>100</v>
      </c>
      <c r="AD20" s="1">
        <v>100</v>
      </c>
      <c r="AE20" s="1">
        <v>100</v>
      </c>
      <c r="AF20" s="1">
        <v>100</v>
      </c>
      <c r="AG20" t="s">
        <v>43</v>
      </c>
      <c r="AH20" s="7">
        <f t="shared" si="2"/>
        <v>200</v>
      </c>
      <c r="AI20">
        <v>0</v>
      </c>
      <c r="AJ20">
        <v>19.048116374487101</v>
      </c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x14ac:dyDescent="0.2">
      <c r="A21" t="s">
        <v>118</v>
      </c>
      <c r="B21" t="s">
        <v>166</v>
      </c>
      <c r="C21" t="str">
        <f t="shared" si="0"/>
        <v>mine AUS SCC Maules Creek</v>
      </c>
      <c r="D21" t="s">
        <v>169</v>
      </c>
      <c r="E21" t="s">
        <v>31</v>
      </c>
      <c r="F21" t="s">
        <v>47</v>
      </c>
      <c r="G21" t="s">
        <v>72</v>
      </c>
      <c r="I21" t="s">
        <v>34</v>
      </c>
      <c r="J21" t="s">
        <v>63</v>
      </c>
      <c r="K21" t="s">
        <v>36</v>
      </c>
      <c r="L21" t="s">
        <v>37</v>
      </c>
      <c r="M21" t="s">
        <v>38</v>
      </c>
      <c r="N21" t="s">
        <v>49</v>
      </c>
      <c r="O21" t="s">
        <v>40</v>
      </c>
      <c r="P21" t="s">
        <v>41</v>
      </c>
      <c r="R21" t="s">
        <v>42</v>
      </c>
      <c r="S21">
        <v>1.4323300000000001</v>
      </c>
      <c r="T21">
        <v>2021</v>
      </c>
      <c r="U21" s="1">
        <v>10</v>
      </c>
      <c r="V21" s="1">
        <v>100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  <c r="AB21" s="1">
        <v>100</v>
      </c>
      <c r="AC21" s="1">
        <v>100</v>
      </c>
      <c r="AD21" s="1">
        <v>100</v>
      </c>
      <c r="AE21" s="1">
        <v>100</v>
      </c>
      <c r="AF21" s="1">
        <v>100</v>
      </c>
      <c r="AG21" t="s">
        <v>43</v>
      </c>
      <c r="AH21" s="7">
        <f t="shared" si="2"/>
        <v>200</v>
      </c>
      <c r="AI21">
        <v>0</v>
      </c>
      <c r="AJ21">
        <v>20.048116374487101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">
      <c r="A22" t="s">
        <v>85</v>
      </c>
      <c r="B22" t="s">
        <v>166</v>
      </c>
      <c r="C22" t="str">
        <f t="shared" si="0"/>
        <v>mine AUS PCI Daunia</v>
      </c>
      <c r="D22" t="s">
        <v>169</v>
      </c>
      <c r="E22" t="s">
        <v>31</v>
      </c>
      <c r="F22" t="s">
        <v>47</v>
      </c>
      <c r="G22" t="s">
        <v>57</v>
      </c>
      <c r="I22" t="s">
        <v>34</v>
      </c>
      <c r="J22" t="s">
        <v>53</v>
      </c>
      <c r="K22" t="s">
        <v>36</v>
      </c>
      <c r="L22" t="s">
        <v>54</v>
      </c>
      <c r="M22" t="s">
        <v>38</v>
      </c>
      <c r="N22" t="s">
        <v>55</v>
      </c>
      <c r="O22" t="s">
        <v>40</v>
      </c>
      <c r="P22" t="s">
        <v>41</v>
      </c>
      <c r="R22" t="s">
        <v>42</v>
      </c>
      <c r="S22">
        <v>1.4323300000000001</v>
      </c>
      <c r="T22">
        <v>2021</v>
      </c>
      <c r="U22" s="1">
        <v>10</v>
      </c>
      <c r="V22" s="1">
        <v>100</v>
      </c>
      <c r="W22" s="1">
        <v>100</v>
      </c>
      <c r="X22" s="1">
        <v>100</v>
      </c>
      <c r="Y22" s="1">
        <v>100</v>
      </c>
      <c r="Z22" s="1">
        <v>100</v>
      </c>
      <c r="AA22" s="1">
        <v>100</v>
      </c>
      <c r="AB22" s="1">
        <v>100</v>
      </c>
      <c r="AC22" s="1">
        <v>100</v>
      </c>
      <c r="AD22" s="1">
        <v>100</v>
      </c>
      <c r="AE22" s="1">
        <v>100</v>
      </c>
      <c r="AF22" s="1">
        <v>100</v>
      </c>
      <c r="AG22" t="s">
        <v>43</v>
      </c>
      <c r="AH22" s="7">
        <f t="shared" si="2"/>
        <v>200</v>
      </c>
      <c r="AI22">
        <v>0</v>
      </c>
      <c r="AJ22">
        <v>21.048116374487101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">
      <c r="A23" t="s">
        <v>85</v>
      </c>
      <c r="B23" t="s">
        <v>166</v>
      </c>
      <c r="C23" t="str">
        <f t="shared" si="0"/>
        <v>mine AUS PCI Daunia</v>
      </c>
      <c r="D23" t="s">
        <v>169</v>
      </c>
      <c r="E23" t="s">
        <v>31</v>
      </c>
      <c r="F23" t="s">
        <v>47</v>
      </c>
      <c r="G23" t="s">
        <v>58</v>
      </c>
      <c r="I23" t="s">
        <v>34</v>
      </c>
      <c r="J23" t="s">
        <v>53</v>
      </c>
      <c r="K23" t="s">
        <v>36</v>
      </c>
      <c r="L23" t="s">
        <v>54</v>
      </c>
      <c r="M23" t="s">
        <v>38</v>
      </c>
      <c r="N23" t="s">
        <v>55</v>
      </c>
      <c r="O23" t="s">
        <v>40</v>
      </c>
      <c r="P23" t="s">
        <v>41</v>
      </c>
      <c r="R23" t="s">
        <v>42</v>
      </c>
      <c r="S23">
        <v>1.4323300000000001</v>
      </c>
      <c r="T23">
        <v>2021</v>
      </c>
      <c r="U23" s="1">
        <v>10</v>
      </c>
      <c r="V23" s="1">
        <v>100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1">
        <v>100</v>
      </c>
      <c r="AG23" t="s">
        <v>43</v>
      </c>
      <c r="AH23" s="7">
        <f t="shared" si="2"/>
        <v>200</v>
      </c>
      <c r="AI23">
        <v>0</v>
      </c>
      <c r="AJ23">
        <v>22.048116374487101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">
      <c r="A24" t="s">
        <v>105</v>
      </c>
      <c r="B24" t="s">
        <v>166</v>
      </c>
      <c r="C24" t="str">
        <f t="shared" si="0"/>
        <v>mine AUS SCC Hunter Valley Operations</v>
      </c>
      <c r="D24" t="s">
        <v>169</v>
      </c>
      <c r="E24" t="s">
        <v>31</v>
      </c>
      <c r="F24" t="s">
        <v>47</v>
      </c>
      <c r="G24" t="s">
        <v>68</v>
      </c>
      <c r="I24" t="s">
        <v>34</v>
      </c>
      <c r="J24" t="s">
        <v>35</v>
      </c>
      <c r="K24" t="s">
        <v>36</v>
      </c>
      <c r="L24" t="s">
        <v>37</v>
      </c>
      <c r="M24" t="s">
        <v>38</v>
      </c>
      <c r="N24" t="s">
        <v>49</v>
      </c>
      <c r="O24" t="s">
        <v>40</v>
      </c>
      <c r="P24" t="s">
        <v>41</v>
      </c>
      <c r="R24" t="s">
        <v>42</v>
      </c>
      <c r="S24">
        <v>1.4323300000000001</v>
      </c>
      <c r="T24">
        <v>2021</v>
      </c>
      <c r="U24" s="1">
        <v>10</v>
      </c>
      <c r="V24" s="1">
        <v>100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1">
        <v>100</v>
      </c>
      <c r="AG24" t="s">
        <v>43</v>
      </c>
      <c r="AH24" s="7">
        <f t="shared" si="2"/>
        <v>200</v>
      </c>
      <c r="AI24">
        <v>0</v>
      </c>
      <c r="AJ24">
        <v>23.048116374487101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2">
      <c r="A25" t="s">
        <v>105</v>
      </c>
      <c r="B25" t="s">
        <v>166</v>
      </c>
      <c r="C25" t="str">
        <f t="shared" si="0"/>
        <v>mine AUS SCC Hunter Valley Operations</v>
      </c>
      <c r="D25" t="s">
        <v>169</v>
      </c>
      <c r="E25" t="s">
        <v>31</v>
      </c>
      <c r="F25" t="s">
        <v>47</v>
      </c>
      <c r="G25" t="s">
        <v>48</v>
      </c>
      <c r="I25" t="s">
        <v>34</v>
      </c>
      <c r="J25" t="s">
        <v>35</v>
      </c>
      <c r="K25" t="s">
        <v>36</v>
      </c>
      <c r="L25" t="s">
        <v>37</v>
      </c>
      <c r="M25" t="s">
        <v>38</v>
      </c>
      <c r="N25" t="s">
        <v>49</v>
      </c>
      <c r="O25" t="s">
        <v>40</v>
      </c>
      <c r="P25" t="s">
        <v>41</v>
      </c>
      <c r="R25" t="s">
        <v>42</v>
      </c>
      <c r="S25">
        <v>1.4323300000000001</v>
      </c>
      <c r="T25">
        <v>2021</v>
      </c>
      <c r="U25" s="1">
        <v>10</v>
      </c>
      <c r="V25" s="1">
        <v>100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  <c r="AE25" s="1">
        <v>100</v>
      </c>
      <c r="AF25" s="1">
        <v>100</v>
      </c>
      <c r="AG25" t="s">
        <v>43</v>
      </c>
      <c r="AH25" s="7">
        <f t="shared" si="2"/>
        <v>200</v>
      </c>
      <c r="AI25">
        <v>0</v>
      </c>
      <c r="AJ25">
        <v>24.048116374487101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">
      <c r="A26" t="s">
        <v>150</v>
      </c>
      <c r="B26" t="s">
        <v>166</v>
      </c>
      <c r="C26" t="str">
        <f t="shared" si="0"/>
        <v>mine AUS SCC Warkworth</v>
      </c>
      <c r="D26" t="s">
        <v>169</v>
      </c>
      <c r="E26" t="s">
        <v>31</v>
      </c>
      <c r="F26" t="s">
        <v>47</v>
      </c>
      <c r="G26" t="s">
        <v>151</v>
      </c>
      <c r="I26" t="s">
        <v>34</v>
      </c>
      <c r="J26" t="s">
        <v>35</v>
      </c>
      <c r="K26" t="s">
        <v>36</v>
      </c>
      <c r="L26" t="s">
        <v>37</v>
      </c>
      <c r="M26" t="s">
        <v>38</v>
      </c>
      <c r="N26" t="s">
        <v>49</v>
      </c>
      <c r="O26" t="s">
        <v>40</v>
      </c>
      <c r="P26" t="s">
        <v>41</v>
      </c>
      <c r="R26" t="s">
        <v>42</v>
      </c>
      <c r="S26">
        <v>1.4323300000000001</v>
      </c>
      <c r="T26">
        <v>2021</v>
      </c>
      <c r="U26" s="1">
        <v>10</v>
      </c>
      <c r="V26" s="1">
        <v>100</v>
      </c>
      <c r="W26" s="1">
        <v>100</v>
      </c>
      <c r="X26" s="1">
        <v>100</v>
      </c>
      <c r="Y26" s="1">
        <v>100</v>
      </c>
      <c r="Z26" s="1">
        <v>100</v>
      </c>
      <c r="AA26" s="1">
        <v>100</v>
      </c>
      <c r="AB26" s="1">
        <v>100</v>
      </c>
      <c r="AC26" s="1">
        <v>100</v>
      </c>
      <c r="AD26" s="1">
        <v>100</v>
      </c>
      <c r="AE26" s="1">
        <v>100</v>
      </c>
      <c r="AF26" s="1">
        <v>100</v>
      </c>
      <c r="AG26" t="s">
        <v>43</v>
      </c>
      <c r="AH26" s="7">
        <f t="shared" si="2"/>
        <v>200</v>
      </c>
      <c r="AI26">
        <v>0</v>
      </c>
      <c r="AJ26">
        <v>25.048116374487101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x14ac:dyDescent="0.2">
      <c r="A27" t="s">
        <v>150</v>
      </c>
      <c r="B27" t="s">
        <v>166</v>
      </c>
      <c r="C27" t="str">
        <f t="shared" si="0"/>
        <v>mine AUS SCC Warkworth</v>
      </c>
      <c r="D27" t="s">
        <v>169</v>
      </c>
      <c r="E27" t="s">
        <v>31</v>
      </c>
      <c r="F27" t="s">
        <v>47</v>
      </c>
      <c r="G27" t="s">
        <v>65</v>
      </c>
      <c r="I27" t="s">
        <v>34</v>
      </c>
      <c r="J27" t="s">
        <v>35</v>
      </c>
      <c r="K27" t="s">
        <v>36</v>
      </c>
      <c r="L27" t="s">
        <v>37</v>
      </c>
      <c r="M27" t="s">
        <v>38</v>
      </c>
      <c r="N27" t="s">
        <v>49</v>
      </c>
      <c r="O27" t="s">
        <v>40</v>
      </c>
      <c r="P27" t="s">
        <v>41</v>
      </c>
      <c r="R27" t="s">
        <v>42</v>
      </c>
      <c r="S27">
        <v>1.4323300000000001</v>
      </c>
      <c r="T27">
        <v>2021</v>
      </c>
      <c r="U27" s="1">
        <v>10</v>
      </c>
      <c r="V27" s="1">
        <v>100</v>
      </c>
      <c r="W27" s="1">
        <v>100</v>
      </c>
      <c r="X27" s="1">
        <v>100</v>
      </c>
      <c r="Y27" s="1">
        <v>100</v>
      </c>
      <c r="Z27" s="1">
        <v>100</v>
      </c>
      <c r="AA27" s="1">
        <v>100</v>
      </c>
      <c r="AB27" s="1">
        <v>100</v>
      </c>
      <c r="AC27" s="1">
        <v>100</v>
      </c>
      <c r="AD27" s="1">
        <v>100</v>
      </c>
      <c r="AE27" s="1">
        <v>100</v>
      </c>
      <c r="AF27" s="1">
        <v>100</v>
      </c>
      <c r="AG27" t="s">
        <v>43</v>
      </c>
      <c r="AH27" s="7">
        <f t="shared" si="2"/>
        <v>200</v>
      </c>
      <c r="AI27">
        <v>0</v>
      </c>
      <c r="AJ27">
        <v>26.048116374487101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x14ac:dyDescent="0.2">
      <c r="A28" t="s">
        <v>150</v>
      </c>
      <c r="B28" t="s">
        <v>166</v>
      </c>
      <c r="C28" t="str">
        <f t="shared" si="0"/>
        <v>mine AUS SCC Warkworth</v>
      </c>
      <c r="D28" t="s">
        <v>169</v>
      </c>
      <c r="E28" t="s">
        <v>31</v>
      </c>
      <c r="F28" t="s">
        <v>47</v>
      </c>
      <c r="G28" t="s">
        <v>48</v>
      </c>
      <c r="I28" t="s">
        <v>34</v>
      </c>
      <c r="J28" t="s">
        <v>35</v>
      </c>
      <c r="K28" t="s">
        <v>36</v>
      </c>
      <c r="L28" t="s">
        <v>37</v>
      </c>
      <c r="M28" t="s">
        <v>38</v>
      </c>
      <c r="N28" t="s">
        <v>49</v>
      </c>
      <c r="O28" t="s">
        <v>40</v>
      </c>
      <c r="P28" t="s">
        <v>41</v>
      </c>
      <c r="R28" t="s">
        <v>42</v>
      </c>
      <c r="S28">
        <v>1.4323300000000001</v>
      </c>
      <c r="T28">
        <v>2021</v>
      </c>
      <c r="U28" s="1">
        <v>10</v>
      </c>
      <c r="V28" s="1">
        <v>100</v>
      </c>
      <c r="W28" s="1">
        <v>100</v>
      </c>
      <c r="X28" s="1">
        <v>100</v>
      </c>
      <c r="Y28" s="1">
        <v>100</v>
      </c>
      <c r="Z28" s="1">
        <v>100</v>
      </c>
      <c r="AA28" s="1">
        <v>100</v>
      </c>
      <c r="AB28" s="1">
        <v>100</v>
      </c>
      <c r="AC28" s="1">
        <v>100</v>
      </c>
      <c r="AD28" s="1">
        <v>100</v>
      </c>
      <c r="AE28" s="1">
        <v>100</v>
      </c>
      <c r="AF28" s="1">
        <v>100</v>
      </c>
      <c r="AG28" t="s">
        <v>43</v>
      </c>
      <c r="AH28" s="7">
        <f t="shared" si="2"/>
        <v>200</v>
      </c>
      <c r="AI28">
        <v>0</v>
      </c>
      <c r="AJ28">
        <v>27.048116374487101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x14ac:dyDescent="0.2">
      <c r="A29" t="s">
        <v>114</v>
      </c>
      <c r="B29" t="s">
        <v>166</v>
      </c>
      <c r="C29" t="str">
        <f t="shared" si="0"/>
        <v>mine AUS PCI Lake Lindsay</v>
      </c>
      <c r="D29" t="s">
        <v>169</v>
      </c>
      <c r="E29" t="s">
        <v>31</v>
      </c>
      <c r="F29" t="s">
        <v>47</v>
      </c>
      <c r="G29" t="s">
        <v>88</v>
      </c>
      <c r="I29" t="s">
        <v>34</v>
      </c>
      <c r="J29" t="s">
        <v>53</v>
      </c>
      <c r="K29" t="s">
        <v>36</v>
      </c>
      <c r="L29" t="s">
        <v>54</v>
      </c>
      <c r="M29" t="s">
        <v>38</v>
      </c>
      <c r="N29" t="s">
        <v>55</v>
      </c>
      <c r="O29" t="s">
        <v>40</v>
      </c>
      <c r="P29" t="s">
        <v>41</v>
      </c>
      <c r="R29" t="s">
        <v>42</v>
      </c>
      <c r="S29">
        <v>1.4323300000000001</v>
      </c>
      <c r="T29">
        <v>2021</v>
      </c>
      <c r="U29" s="1">
        <v>10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1">
        <v>100</v>
      </c>
      <c r="AG29" t="s">
        <v>43</v>
      </c>
      <c r="AH29" s="7">
        <f t="shared" si="2"/>
        <v>200</v>
      </c>
      <c r="AI29">
        <v>1.4979399999999998</v>
      </c>
      <c r="AJ29">
        <v>28.048116374487101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">
      <c r="A30" t="s">
        <v>114</v>
      </c>
      <c r="B30" t="s">
        <v>166</v>
      </c>
      <c r="C30" t="str">
        <f t="shared" si="0"/>
        <v>mine AUS PCI Lake Lindsay</v>
      </c>
      <c r="D30" t="s">
        <v>169</v>
      </c>
      <c r="E30" t="s">
        <v>31</v>
      </c>
      <c r="F30" t="s">
        <v>47</v>
      </c>
      <c r="G30" t="s">
        <v>87</v>
      </c>
      <c r="I30" t="s">
        <v>34</v>
      </c>
      <c r="J30" t="s">
        <v>53</v>
      </c>
      <c r="K30" t="s">
        <v>36</v>
      </c>
      <c r="L30" t="s">
        <v>54</v>
      </c>
      <c r="M30" t="s">
        <v>38</v>
      </c>
      <c r="N30" t="s">
        <v>55</v>
      </c>
      <c r="O30" t="s">
        <v>40</v>
      </c>
      <c r="P30" t="s">
        <v>41</v>
      </c>
      <c r="R30" t="s">
        <v>42</v>
      </c>
      <c r="S30">
        <v>1.4323300000000001</v>
      </c>
      <c r="T30">
        <v>2021</v>
      </c>
      <c r="U30" s="1">
        <v>10</v>
      </c>
      <c r="V30" s="1">
        <v>100</v>
      </c>
      <c r="W30" s="1">
        <v>100</v>
      </c>
      <c r="X30" s="1">
        <v>100</v>
      </c>
      <c r="Y30" s="1">
        <v>100</v>
      </c>
      <c r="Z30" s="1">
        <v>100</v>
      </c>
      <c r="AA30" s="1">
        <v>100</v>
      </c>
      <c r="AB30" s="1">
        <v>100</v>
      </c>
      <c r="AC30" s="1">
        <v>100</v>
      </c>
      <c r="AD30" s="1">
        <v>100</v>
      </c>
      <c r="AE30" s="1">
        <v>100</v>
      </c>
      <c r="AF30" s="1">
        <v>100</v>
      </c>
      <c r="AG30" t="s">
        <v>43</v>
      </c>
      <c r="AH30" s="7">
        <f t="shared" si="2"/>
        <v>200</v>
      </c>
      <c r="AI30">
        <v>1.4979399999999998</v>
      </c>
      <c r="AJ30">
        <v>29.048116374487101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">
      <c r="A31" t="s">
        <v>56</v>
      </c>
      <c r="B31" t="s">
        <v>166</v>
      </c>
      <c r="C31" t="str">
        <f t="shared" si="0"/>
        <v>mine AUS SCC Blackwater</v>
      </c>
      <c r="D31" t="s">
        <v>169</v>
      </c>
      <c r="E31" t="s">
        <v>31</v>
      </c>
      <c r="F31" t="s">
        <v>47</v>
      </c>
      <c r="G31" t="s">
        <v>57</v>
      </c>
      <c r="I31" t="s">
        <v>34</v>
      </c>
      <c r="J31" t="s">
        <v>53</v>
      </c>
      <c r="K31" t="s">
        <v>36</v>
      </c>
      <c r="L31" t="s">
        <v>54</v>
      </c>
      <c r="M31" t="s">
        <v>38</v>
      </c>
      <c r="N31" t="s">
        <v>49</v>
      </c>
      <c r="O31" t="s">
        <v>40</v>
      </c>
      <c r="P31" t="s">
        <v>41</v>
      </c>
      <c r="R31" t="s">
        <v>42</v>
      </c>
      <c r="S31">
        <v>1.4323300000000001</v>
      </c>
      <c r="T31">
        <v>2021</v>
      </c>
      <c r="U31" s="1">
        <v>10</v>
      </c>
      <c r="V31" s="1">
        <v>100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B31" s="1">
        <v>100</v>
      </c>
      <c r="AC31" s="1">
        <v>100</v>
      </c>
      <c r="AD31" s="1">
        <v>100</v>
      </c>
      <c r="AE31" s="1">
        <v>100</v>
      </c>
      <c r="AF31" s="1">
        <v>100</v>
      </c>
      <c r="AG31" t="s">
        <v>43</v>
      </c>
      <c r="AH31" s="7">
        <f t="shared" si="2"/>
        <v>200</v>
      </c>
      <c r="AI31">
        <v>0</v>
      </c>
      <c r="AJ31">
        <v>30.048116374487101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x14ac:dyDescent="0.2">
      <c r="A32" t="s">
        <v>56</v>
      </c>
      <c r="B32" t="s">
        <v>166</v>
      </c>
      <c r="C32" t="str">
        <f t="shared" si="0"/>
        <v>mine AUS SCC Blackwater</v>
      </c>
      <c r="D32" t="s">
        <v>169</v>
      </c>
      <c r="E32" t="s">
        <v>31</v>
      </c>
      <c r="F32" t="s">
        <v>47</v>
      </c>
      <c r="G32" t="s">
        <v>58</v>
      </c>
      <c r="I32" t="s">
        <v>34</v>
      </c>
      <c r="J32" t="s">
        <v>53</v>
      </c>
      <c r="K32" t="s">
        <v>36</v>
      </c>
      <c r="L32" t="s">
        <v>54</v>
      </c>
      <c r="M32" t="s">
        <v>38</v>
      </c>
      <c r="N32" t="s">
        <v>49</v>
      </c>
      <c r="O32" t="s">
        <v>40</v>
      </c>
      <c r="P32" t="s">
        <v>41</v>
      </c>
      <c r="R32" t="s">
        <v>42</v>
      </c>
      <c r="S32">
        <v>1.4323300000000001</v>
      </c>
      <c r="T32">
        <v>2021</v>
      </c>
      <c r="U32" s="1">
        <v>10</v>
      </c>
      <c r="V32" s="1">
        <v>100</v>
      </c>
      <c r="W32" s="1">
        <v>100</v>
      </c>
      <c r="X32" s="1">
        <v>100</v>
      </c>
      <c r="Y32" s="1">
        <v>100</v>
      </c>
      <c r="Z32" s="1">
        <v>100</v>
      </c>
      <c r="AA32" s="1">
        <v>100</v>
      </c>
      <c r="AB32" s="1">
        <v>100</v>
      </c>
      <c r="AC32" s="1">
        <v>100</v>
      </c>
      <c r="AD32" s="1">
        <v>100</v>
      </c>
      <c r="AE32" s="1">
        <v>100</v>
      </c>
      <c r="AF32" s="1">
        <v>100</v>
      </c>
      <c r="AG32" t="s">
        <v>43</v>
      </c>
      <c r="AH32" s="7">
        <f t="shared" si="2"/>
        <v>200</v>
      </c>
      <c r="AI32">
        <v>0</v>
      </c>
      <c r="AJ32">
        <v>31.048116374487101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x14ac:dyDescent="0.2">
      <c r="A33" t="s">
        <v>59</v>
      </c>
      <c r="B33" t="s">
        <v>166</v>
      </c>
      <c r="C33" t="str">
        <f t="shared" si="0"/>
        <v>mine AUS SCC Bloomfield</v>
      </c>
      <c r="D33" t="s">
        <v>169</v>
      </c>
      <c r="E33" t="s">
        <v>31</v>
      </c>
      <c r="F33" t="s">
        <v>47</v>
      </c>
      <c r="G33" t="s">
        <v>60</v>
      </c>
      <c r="I33" t="s">
        <v>34</v>
      </c>
      <c r="J33" t="s">
        <v>35</v>
      </c>
      <c r="K33" t="s">
        <v>36</v>
      </c>
      <c r="L33" t="s">
        <v>37</v>
      </c>
      <c r="M33" t="s">
        <v>38</v>
      </c>
      <c r="N33" t="s">
        <v>49</v>
      </c>
      <c r="O33" t="s">
        <v>40</v>
      </c>
      <c r="P33" t="s">
        <v>41</v>
      </c>
      <c r="R33" t="s">
        <v>42</v>
      </c>
      <c r="S33">
        <v>1.4323300000000001</v>
      </c>
      <c r="T33">
        <v>2021</v>
      </c>
      <c r="U33" s="1">
        <v>10</v>
      </c>
      <c r="V33" s="1">
        <v>100</v>
      </c>
      <c r="W33" s="1">
        <v>100</v>
      </c>
      <c r="X33" s="1">
        <v>100</v>
      </c>
      <c r="Y33" s="1">
        <v>100</v>
      </c>
      <c r="Z33" s="1">
        <v>100</v>
      </c>
      <c r="AA33" s="1">
        <v>100</v>
      </c>
      <c r="AB33" s="1">
        <v>100</v>
      </c>
      <c r="AC33" s="1">
        <v>100</v>
      </c>
      <c r="AD33" s="1">
        <v>100</v>
      </c>
      <c r="AE33" s="1">
        <v>100</v>
      </c>
      <c r="AF33" s="1">
        <v>100</v>
      </c>
      <c r="AG33" t="s">
        <v>43</v>
      </c>
      <c r="AH33" s="7">
        <f t="shared" si="2"/>
        <v>200</v>
      </c>
      <c r="AI33">
        <v>0</v>
      </c>
      <c r="AJ33">
        <v>32.048116374487101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">
      <c r="A34" t="s">
        <v>61</v>
      </c>
      <c r="B34" t="s">
        <v>166</v>
      </c>
      <c r="C34" t="str">
        <f t="shared" ref="C34:C65" si="3">CONCATENATE("mine ", B34, " ", N34, " ",A34)</f>
        <v>mine AUS SCC Boggabri</v>
      </c>
      <c r="D34" t="s">
        <v>169</v>
      </c>
      <c r="E34" t="s">
        <v>31</v>
      </c>
      <c r="F34" t="s">
        <v>47</v>
      </c>
      <c r="G34" t="s">
        <v>62</v>
      </c>
      <c r="I34" t="s">
        <v>34</v>
      </c>
      <c r="J34" t="s">
        <v>63</v>
      </c>
      <c r="K34" t="s">
        <v>36</v>
      </c>
      <c r="L34" t="s">
        <v>37</v>
      </c>
      <c r="M34" t="s">
        <v>38</v>
      </c>
      <c r="N34" t="s">
        <v>49</v>
      </c>
      <c r="O34" t="s">
        <v>40</v>
      </c>
      <c r="P34" t="s">
        <v>41</v>
      </c>
      <c r="R34" t="s">
        <v>42</v>
      </c>
      <c r="S34">
        <v>1.4323300000000001</v>
      </c>
      <c r="T34">
        <v>2021</v>
      </c>
      <c r="U34" s="1">
        <v>10</v>
      </c>
      <c r="V34" s="1">
        <v>100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  <c r="AB34" s="1">
        <v>100</v>
      </c>
      <c r="AC34" s="1">
        <v>100</v>
      </c>
      <c r="AD34" s="1">
        <v>100</v>
      </c>
      <c r="AE34" s="1">
        <v>100</v>
      </c>
      <c r="AF34" s="1">
        <v>100</v>
      </c>
      <c r="AG34" t="s">
        <v>43</v>
      </c>
      <c r="AH34" s="7">
        <f t="shared" si="2"/>
        <v>200</v>
      </c>
      <c r="AI34">
        <v>0</v>
      </c>
      <c r="AJ34">
        <v>33.048116374487101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">
      <c r="A35" t="s">
        <v>61</v>
      </c>
      <c r="B35" t="s">
        <v>166</v>
      </c>
      <c r="C35" t="str">
        <f t="shared" si="3"/>
        <v>mine AUS SCC Boggabri</v>
      </c>
      <c r="D35" t="s">
        <v>169</v>
      </c>
      <c r="E35" t="s">
        <v>31</v>
      </c>
      <c r="F35" t="s">
        <v>47</v>
      </c>
      <c r="G35" t="s">
        <v>65</v>
      </c>
      <c r="I35" t="s">
        <v>34</v>
      </c>
      <c r="J35" t="s">
        <v>63</v>
      </c>
      <c r="K35" t="s">
        <v>36</v>
      </c>
      <c r="L35" t="s">
        <v>37</v>
      </c>
      <c r="M35" t="s">
        <v>38</v>
      </c>
      <c r="N35" t="s">
        <v>49</v>
      </c>
      <c r="O35" t="s">
        <v>40</v>
      </c>
      <c r="P35" t="s">
        <v>41</v>
      </c>
      <c r="R35" t="s">
        <v>42</v>
      </c>
      <c r="S35">
        <v>1.4323300000000001</v>
      </c>
      <c r="T35">
        <v>2021</v>
      </c>
      <c r="U35" s="1">
        <v>10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100</v>
      </c>
      <c r="AC35" s="1">
        <v>100</v>
      </c>
      <c r="AD35" s="1">
        <v>100</v>
      </c>
      <c r="AE35" s="1">
        <v>100</v>
      </c>
      <c r="AF35" s="1">
        <v>100</v>
      </c>
      <c r="AG35" t="s">
        <v>43</v>
      </c>
      <c r="AH35" s="7">
        <f t="shared" si="2"/>
        <v>200</v>
      </c>
      <c r="AI35">
        <v>0</v>
      </c>
      <c r="AJ35">
        <v>34.048116374487101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x14ac:dyDescent="0.2">
      <c r="A36" t="s">
        <v>61</v>
      </c>
      <c r="B36" t="s">
        <v>166</v>
      </c>
      <c r="C36" t="str">
        <f t="shared" si="3"/>
        <v>mine AUS SCC Boggabri</v>
      </c>
      <c r="D36" t="s">
        <v>169</v>
      </c>
      <c r="E36" t="s">
        <v>31</v>
      </c>
      <c r="F36" t="s">
        <v>47</v>
      </c>
      <c r="G36" t="s">
        <v>64</v>
      </c>
      <c r="I36" t="s">
        <v>34</v>
      </c>
      <c r="J36" t="s">
        <v>63</v>
      </c>
      <c r="K36" t="s">
        <v>36</v>
      </c>
      <c r="L36" t="s">
        <v>37</v>
      </c>
      <c r="M36" t="s">
        <v>38</v>
      </c>
      <c r="N36" t="s">
        <v>49</v>
      </c>
      <c r="O36" t="s">
        <v>40</v>
      </c>
      <c r="P36" t="s">
        <v>41</v>
      </c>
      <c r="R36" t="s">
        <v>42</v>
      </c>
      <c r="S36">
        <v>1.4323300000000001</v>
      </c>
      <c r="T36">
        <v>2021</v>
      </c>
      <c r="U36" s="1">
        <v>10</v>
      </c>
      <c r="V36" s="1">
        <v>100</v>
      </c>
      <c r="W36" s="1">
        <v>100</v>
      </c>
      <c r="X36" s="1">
        <v>100</v>
      </c>
      <c r="Y36" s="1">
        <v>100</v>
      </c>
      <c r="Z36" s="1">
        <v>100</v>
      </c>
      <c r="AA36" s="1">
        <v>100</v>
      </c>
      <c r="AB36" s="1">
        <v>100</v>
      </c>
      <c r="AC36" s="1">
        <v>100</v>
      </c>
      <c r="AD36" s="1">
        <v>100</v>
      </c>
      <c r="AE36" s="1">
        <v>100</v>
      </c>
      <c r="AF36" s="1">
        <v>100</v>
      </c>
      <c r="AG36" t="s">
        <v>43</v>
      </c>
      <c r="AH36" s="7">
        <f t="shared" si="2"/>
        <v>200</v>
      </c>
      <c r="AI36">
        <v>0</v>
      </c>
      <c r="AJ36">
        <v>35.048116374487101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x14ac:dyDescent="0.2">
      <c r="A37" t="s">
        <v>116</v>
      </c>
      <c r="B37" t="s">
        <v>166</v>
      </c>
      <c r="C37" t="str">
        <f t="shared" si="3"/>
        <v>mine AUS SCC Liddell</v>
      </c>
      <c r="D37" t="s">
        <v>169</v>
      </c>
      <c r="E37" t="s">
        <v>31</v>
      </c>
      <c r="F37" t="s">
        <v>47</v>
      </c>
      <c r="G37" t="s">
        <v>117</v>
      </c>
      <c r="I37" t="s">
        <v>34</v>
      </c>
      <c r="J37" t="s">
        <v>35</v>
      </c>
      <c r="K37" t="s">
        <v>36</v>
      </c>
      <c r="L37" t="s">
        <v>37</v>
      </c>
      <c r="M37" t="s">
        <v>38</v>
      </c>
      <c r="N37" t="s">
        <v>49</v>
      </c>
      <c r="O37" t="s">
        <v>40</v>
      </c>
      <c r="P37" t="s">
        <v>41</v>
      </c>
      <c r="R37" t="s">
        <v>42</v>
      </c>
      <c r="S37">
        <v>1.4323300000000001</v>
      </c>
      <c r="T37">
        <v>2021</v>
      </c>
      <c r="U37" s="1">
        <v>10</v>
      </c>
      <c r="V37" s="1">
        <v>100</v>
      </c>
      <c r="W37" s="1">
        <v>100</v>
      </c>
      <c r="X37" s="1">
        <v>100</v>
      </c>
      <c r="Y37" s="1">
        <v>100</v>
      </c>
      <c r="Z37" s="1">
        <v>100</v>
      </c>
      <c r="AA37" s="1">
        <v>100</v>
      </c>
      <c r="AB37" s="1">
        <v>100</v>
      </c>
      <c r="AC37" s="1">
        <v>100</v>
      </c>
      <c r="AD37" s="1">
        <v>100</v>
      </c>
      <c r="AE37" s="1">
        <v>100</v>
      </c>
      <c r="AF37" s="1">
        <v>100</v>
      </c>
      <c r="AG37" t="s">
        <v>43</v>
      </c>
      <c r="AH37" s="7">
        <f t="shared" si="2"/>
        <v>200</v>
      </c>
      <c r="AI37">
        <v>0</v>
      </c>
      <c r="AJ37">
        <v>36.048116374487101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">
      <c r="A38" t="s">
        <v>116</v>
      </c>
      <c r="B38" t="s">
        <v>166</v>
      </c>
      <c r="C38" t="str">
        <f t="shared" si="3"/>
        <v>mine AUS SCC Liddell</v>
      </c>
      <c r="D38" t="s">
        <v>169</v>
      </c>
      <c r="E38" t="s">
        <v>31</v>
      </c>
      <c r="F38" t="s">
        <v>47</v>
      </c>
      <c r="G38" t="s">
        <v>68</v>
      </c>
      <c r="I38" t="s">
        <v>34</v>
      </c>
      <c r="J38" t="s">
        <v>35</v>
      </c>
      <c r="K38" t="s">
        <v>36</v>
      </c>
      <c r="L38" t="s">
        <v>37</v>
      </c>
      <c r="M38" t="s">
        <v>38</v>
      </c>
      <c r="N38" t="s">
        <v>49</v>
      </c>
      <c r="O38" t="s">
        <v>40</v>
      </c>
      <c r="P38" t="s">
        <v>41</v>
      </c>
      <c r="R38" t="s">
        <v>42</v>
      </c>
      <c r="S38">
        <v>1.4323300000000001</v>
      </c>
      <c r="T38">
        <v>2021</v>
      </c>
      <c r="U38" s="1">
        <v>10</v>
      </c>
      <c r="V38" s="1">
        <v>100</v>
      </c>
      <c r="W38" s="1">
        <v>100</v>
      </c>
      <c r="X38" s="1">
        <v>100</v>
      </c>
      <c r="Y38" s="1">
        <v>100</v>
      </c>
      <c r="Z38" s="1">
        <v>100</v>
      </c>
      <c r="AA38" s="1">
        <v>100</v>
      </c>
      <c r="AB38" s="1">
        <v>100</v>
      </c>
      <c r="AC38" s="1">
        <v>100</v>
      </c>
      <c r="AD38" s="1">
        <v>100</v>
      </c>
      <c r="AE38" s="1">
        <v>100</v>
      </c>
      <c r="AF38" s="1">
        <v>100</v>
      </c>
      <c r="AG38" t="s">
        <v>43</v>
      </c>
      <c r="AH38" s="7">
        <f t="shared" si="2"/>
        <v>200</v>
      </c>
      <c r="AI38">
        <v>0</v>
      </c>
      <c r="AJ38">
        <v>37.048116374487101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x14ac:dyDescent="0.2">
      <c r="A39" t="s">
        <v>128</v>
      </c>
      <c r="B39" t="s">
        <v>166</v>
      </c>
      <c r="C39" t="str">
        <f t="shared" si="3"/>
        <v>mine AUS SCC Mt Owen Complex</v>
      </c>
      <c r="D39" t="s">
        <v>169</v>
      </c>
      <c r="E39" t="s">
        <v>31</v>
      </c>
      <c r="F39" t="s">
        <v>47</v>
      </c>
      <c r="G39" t="s">
        <v>68</v>
      </c>
      <c r="I39" t="s">
        <v>34</v>
      </c>
      <c r="J39" t="s">
        <v>35</v>
      </c>
      <c r="K39" t="s">
        <v>36</v>
      </c>
      <c r="L39" t="s">
        <v>37</v>
      </c>
      <c r="M39" t="s">
        <v>38</v>
      </c>
      <c r="N39" t="s">
        <v>49</v>
      </c>
      <c r="O39" t="s">
        <v>40</v>
      </c>
      <c r="P39" t="s">
        <v>41</v>
      </c>
      <c r="R39" t="s">
        <v>42</v>
      </c>
      <c r="S39">
        <v>1.4323300000000001</v>
      </c>
      <c r="T39">
        <v>2021</v>
      </c>
      <c r="U39" s="1">
        <v>10</v>
      </c>
      <c r="V39" s="1">
        <v>100</v>
      </c>
      <c r="W39" s="1">
        <v>100</v>
      </c>
      <c r="X39" s="1">
        <v>100</v>
      </c>
      <c r="Y39" s="1">
        <v>100</v>
      </c>
      <c r="Z39" s="1">
        <v>100</v>
      </c>
      <c r="AA39" s="1">
        <v>100</v>
      </c>
      <c r="AB39" s="1">
        <v>100</v>
      </c>
      <c r="AC39" s="1">
        <v>100</v>
      </c>
      <c r="AD39" s="1">
        <v>100</v>
      </c>
      <c r="AE39" s="1">
        <v>100</v>
      </c>
      <c r="AF39" s="1">
        <v>100</v>
      </c>
      <c r="AG39" t="s">
        <v>43</v>
      </c>
      <c r="AH39" s="7">
        <f t="shared" si="2"/>
        <v>200</v>
      </c>
      <c r="AI39">
        <v>0</v>
      </c>
      <c r="AJ39">
        <v>38.048116374487101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x14ac:dyDescent="0.2">
      <c r="A40" t="s">
        <v>155</v>
      </c>
      <c r="B40" t="s">
        <v>166</v>
      </c>
      <c r="C40" t="str">
        <f t="shared" si="3"/>
        <v>mine AUS SCC United Wambo</v>
      </c>
      <c r="D40" t="s">
        <v>169</v>
      </c>
      <c r="E40" t="s">
        <v>156</v>
      </c>
      <c r="F40" t="s">
        <v>47</v>
      </c>
      <c r="G40" t="s">
        <v>157</v>
      </c>
      <c r="I40" t="s">
        <v>34</v>
      </c>
      <c r="J40" t="s">
        <v>35</v>
      </c>
      <c r="K40" t="s">
        <v>36</v>
      </c>
      <c r="L40" t="s">
        <v>37</v>
      </c>
      <c r="M40" t="s">
        <v>38</v>
      </c>
      <c r="N40" t="s">
        <v>49</v>
      </c>
      <c r="O40" t="s">
        <v>40</v>
      </c>
      <c r="P40" t="s">
        <v>41</v>
      </c>
      <c r="R40" t="s">
        <v>42</v>
      </c>
      <c r="S40">
        <v>1.4323300000000001</v>
      </c>
      <c r="T40">
        <v>2021</v>
      </c>
      <c r="U40" s="1">
        <v>10</v>
      </c>
      <c r="V40" s="1">
        <v>100</v>
      </c>
      <c r="W40" s="1">
        <v>100</v>
      </c>
      <c r="X40" s="1">
        <v>100</v>
      </c>
      <c r="Y40" s="1">
        <v>100</v>
      </c>
      <c r="Z40" s="1">
        <v>100</v>
      </c>
      <c r="AA40" s="1">
        <v>100</v>
      </c>
      <c r="AB40" s="1">
        <v>100</v>
      </c>
      <c r="AC40" s="1">
        <v>100</v>
      </c>
      <c r="AD40" s="1">
        <v>100</v>
      </c>
      <c r="AE40" s="1">
        <v>100</v>
      </c>
      <c r="AF40" s="1">
        <v>100</v>
      </c>
      <c r="AG40" t="s">
        <v>43</v>
      </c>
      <c r="AH40" s="7">
        <f t="shared" si="2"/>
        <v>200</v>
      </c>
      <c r="AI40">
        <v>0</v>
      </c>
      <c r="AJ40">
        <v>39.048116374487101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x14ac:dyDescent="0.2">
      <c r="A41" t="s">
        <v>155</v>
      </c>
      <c r="B41" t="s">
        <v>166</v>
      </c>
      <c r="C41" t="str">
        <f t="shared" si="3"/>
        <v>mine AUS SCC United Wambo</v>
      </c>
      <c r="D41" t="s">
        <v>169</v>
      </c>
      <c r="E41" t="s">
        <v>156</v>
      </c>
      <c r="F41" t="s">
        <v>47</v>
      </c>
      <c r="G41" t="s">
        <v>149</v>
      </c>
      <c r="I41" t="s">
        <v>34</v>
      </c>
      <c r="J41" t="s">
        <v>35</v>
      </c>
      <c r="K41" t="s">
        <v>36</v>
      </c>
      <c r="L41" t="s">
        <v>37</v>
      </c>
      <c r="M41" t="s">
        <v>38</v>
      </c>
      <c r="N41" t="s">
        <v>49</v>
      </c>
      <c r="O41" t="s">
        <v>40</v>
      </c>
      <c r="P41" t="s">
        <v>41</v>
      </c>
      <c r="R41" t="s">
        <v>42</v>
      </c>
      <c r="S41">
        <v>1.4323300000000001</v>
      </c>
      <c r="T41">
        <v>2021</v>
      </c>
      <c r="U41" s="1">
        <v>10</v>
      </c>
      <c r="V41" s="1">
        <v>100</v>
      </c>
      <c r="W41" s="1">
        <v>100</v>
      </c>
      <c r="X41" s="1">
        <v>100</v>
      </c>
      <c r="Y41" s="1">
        <v>100</v>
      </c>
      <c r="Z41" s="1">
        <v>100</v>
      </c>
      <c r="AA41" s="1">
        <v>100</v>
      </c>
      <c r="AB41" s="1">
        <v>100</v>
      </c>
      <c r="AC41" s="1">
        <v>100</v>
      </c>
      <c r="AD41" s="1">
        <v>100</v>
      </c>
      <c r="AE41" s="1">
        <v>100</v>
      </c>
      <c r="AF41" s="1">
        <v>100</v>
      </c>
      <c r="AG41" t="s">
        <v>43</v>
      </c>
      <c r="AH41" s="7">
        <f t="shared" si="2"/>
        <v>200</v>
      </c>
      <c r="AI41">
        <v>0</v>
      </c>
      <c r="AJ41">
        <v>40.048116374487101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x14ac:dyDescent="0.2">
      <c r="A42" t="s">
        <v>155</v>
      </c>
      <c r="B42" t="s">
        <v>166</v>
      </c>
      <c r="C42" t="str">
        <f t="shared" si="3"/>
        <v>mine AUS SCC United Wambo</v>
      </c>
      <c r="D42" t="s">
        <v>169</v>
      </c>
      <c r="E42" t="s">
        <v>156</v>
      </c>
      <c r="F42" t="s">
        <v>47</v>
      </c>
      <c r="G42" t="s">
        <v>79</v>
      </c>
      <c r="I42" t="s">
        <v>34</v>
      </c>
      <c r="J42" t="s">
        <v>35</v>
      </c>
      <c r="K42" t="s">
        <v>36</v>
      </c>
      <c r="L42" t="s">
        <v>37</v>
      </c>
      <c r="M42" t="s">
        <v>38</v>
      </c>
      <c r="N42" t="s">
        <v>49</v>
      </c>
      <c r="O42" t="s">
        <v>40</v>
      </c>
      <c r="P42" t="s">
        <v>41</v>
      </c>
      <c r="R42" t="s">
        <v>42</v>
      </c>
      <c r="S42">
        <v>1.4323300000000001</v>
      </c>
      <c r="T42">
        <v>2021</v>
      </c>
      <c r="U42" s="1">
        <v>10</v>
      </c>
      <c r="V42" s="1">
        <v>100</v>
      </c>
      <c r="W42" s="1">
        <v>100</v>
      </c>
      <c r="X42" s="1">
        <v>100</v>
      </c>
      <c r="Y42" s="1">
        <v>100</v>
      </c>
      <c r="Z42" s="1">
        <v>100</v>
      </c>
      <c r="AA42" s="1">
        <v>100</v>
      </c>
      <c r="AB42" s="1">
        <v>100</v>
      </c>
      <c r="AC42" s="1">
        <v>100</v>
      </c>
      <c r="AD42" s="1">
        <v>100</v>
      </c>
      <c r="AE42" s="1">
        <v>100</v>
      </c>
      <c r="AF42" s="1">
        <v>100</v>
      </c>
      <c r="AG42" t="s">
        <v>43</v>
      </c>
      <c r="AH42" s="7">
        <f t="shared" si="2"/>
        <v>200</v>
      </c>
      <c r="AI42">
        <v>0</v>
      </c>
      <c r="AJ42">
        <v>41.048116374487101</v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x14ac:dyDescent="0.2">
      <c r="A43" t="s">
        <v>155</v>
      </c>
      <c r="B43" t="s">
        <v>166</v>
      </c>
      <c r="C43" t="str">
        <f t="shared" si="3"/>
        <v>mine AUS SCC United Wambo</v>
      </c>
      <c r="D43" t="s">
        <v>169</v>
      </c>
      <c r="E43" t="s">
        <v>156</v>
      </c>
      <c r="F43" t="s">
        <v>47</v>
      </c>
      <c r="G43" t="s">
        <v>68</v>
      </c>
      <c r="I43" t="s">
        <v>34</v>
      </c>
      <c r="J43" t="s">
        <v>35</v>
      </c>
      <c r="K43" t="s">
        <v>36</v>
      </c>
      <c r="L43" t="s">
        <v>37</v>
      </c>
      <c r="M43" t="s">
        <v>38</v>
      </c>
      <c r="N43" t="s">
        <v>49</v>
      </c>
      <c r="O43" t="s">
        <v>40</v>
      </c>
      <c r="P43" t="s">
        <v>41</v>
      </c>
      <c r="R43" t="s">
        <v>42</v>
      </c>
      <c r="S43">
        <v>1.4323300000000001</v>
      </c>
      <c r="T43">
        <v>2021</v>
      </c>
      <c r="U43" s="1">
        <v>10</v>
      </c>
      <c r="V43" s="1">
        <v>100</v>
      </c>
      <c r="W43" s="1">
        <v>100</v>
      </c>
      <c r="X43" s="1">
        <v>100</v>
      </c>
      <c r="Y43" s="1">
        <v>100</v>
      </c>
      <c r="Z43" s="1">
        <v>100</v>
      </c>
      <c r="AA43" s="1">
        <v>100</v>
      </c>
      <c r="AB43" s="1">
        <v>100</v>
      </c>
      <c r="AC43" s="1">
        <v>100</v>
      </c>
      <c r="AD43" s="1">
        <v>100</v>
      </c>
      <c r="AE43" s="1">
        <v>100</v>
      </c>
      <c r="AF43" s="1">
        <v>100</v>
      </c>
      <c r="AG43" t="s">
        <v>43</v>
      </c>
      <c r="AH43" s="7">
        <f t="shared" si="2"/>
        <v>200</v>
      </c>
      <c r="AI43">
        <v>0</v>
      </c>
      <c r="AJ43">
        <v>42.048116374487101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x14ac:dyDescent="0.2">
      <c r="A44" t="s">
        <v>67</v>
      </c>
      <c r="B44" t="s">
        <v>166</v>
      </c>
      <c r="C44" t="str">
        <f t="shared" si="3"/>
        <v>mine AUS SCC Bulga</v>
      </c>
      <c r="D44" t="s">
        <v>169</v>
      </c>
      <c r="E44" t="s">
        <v>31</v>
      </c>
      <c r="F44" t="s">
        <v>47</v>
      </c>
      <c r="G44" t="s">
        <v>69</v>
      </c>
      <c r="I44" t="s">
        <v>34</v>
      </c>
      <c r="J44" t="s">
        <v>35</v>
      </c>
      <c r="K44" t="s">
        <v>36</v>
      </c>
      <c r="L44" t="s">
        <v>37</v>
      </c>
      <c r="M44" t="s">
        <v>38</v>
      </c>
      <c r="N44" t="s">
        <v>49</v>
      </c>
      <c r="O44" t="s">
        <v>40</v>
      </c>
      <c r="P44" t="s">
        <v>41</v>
      </c>
      <c r="R44" t="s">
        <v>42</v>
      </c>
      <c r="S44">
        <v>1.4323300000000001</v>
      </c>
      <c r="T44">
        <v>2021</v>
      </c>
      <c r="U44" s="1">
        <v>10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100</v>
      </c>
      <c r="AB44" s="1">
        <v>100</v>
      </c>
      <c r="AC44" s="1">
        <v>100</v>
      </c>
      <c r="AD44" s="1">
        <v>100</v>
      </c>
      <c r="AE44" s="1">
        <v>100</v>
      </c>
      <c r="AF44" s="1">
        <v>100</v>
      </c>
      <c r="AG44" t="s">
        <v>43</v>
      </c>
      <c r="AH44" s="7">
        <f t="shared" si="2"/>
        <v>200</v>
      </c>
      <c r="AI44">
        <v>0</v>
      </c>
      <c r="AJ44">
        <v>43.048116374487101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x14ac:dyDescent="0.2">
      <c r="A45" t="s">
        <v>67</v>
      </c>
      <c r="B45" t="s">
        <v>166</v>
      </c>
      <c r="C45" t="str">
        <f t="shared" si="3"/>
        <v>mine AUS SCC Bulga</v>
      </c>
      <c r="D45" t="s">
        <v>169</v>
      </c>
      <c r="E45" t="s">
        <v>31</v>
      </c>
      <c r="F45" t="s">
        <v>47</v>
      </c>
      <c r="G45" t="s">
        <v>71</v>
      </c>
      <c r="I45" t="s">
        <v>34</v>
      </c>
      <c r="J45" t="s">
        <v>35</v>
      </c>
      <c r="K45" t="s">
        <v>36</v>
      </c>
      <c r="L45" t="s">
        <v>37</v>
      </c>
      <c r="M45" t="s">
        <v>38</v>
      </c>
      <c r="N45" t="s">
        <v>49</v>
      </c>
      <c r="O45" t="s">
        <v>40</v>
      </c>
      <c r="P45" t="s">
        <v>41</v>
      </c>
      <c r="R45" t="s">
        <v>42</v>
      </c>
      <c r="S45">
        <v>1.4323300000000001</v>
      </c>
      <c r="T45">
        <v>2021</v>
      </c>
      <c r="U45" s="1">
        <v>10</v>
      </c>
      <c r="V45" s="1">
        <v>100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100</v>
      </c>
      <c r="AD45" s="1">
        <v>100</v>
      </c>
      <c r="AE45" s="1">
        <v>100</v>
      </c>
      <c r="AF45" s="1">
        <v>100</v>
      </c>
      <c r="AG45" t="s">
        <v>43</v>
      </c>
      <c r="AH45" s="7">
        <f t="shared" si="2"/>
        <v>200</v>
      </c>
      <c r="AI45">
        <v>0</v>
      </c>
      <c r="AJ45">
        <v>44.048116374487101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x14ac:dyDescent="0.2">
      <c r="A46" t="s">
        <v>67</v>
      </c>
      <c r="B46" t="s">
        <v>166</v>
      </c>
      <c r="C46" t="str">
        <f t="shared" si="3"/>
        <v>mine AUS SCC Bulga</v>
      </c>
      <c r="D46" t="s">
        <v>169</v>
      </c>
      <c r="E46" t="s">
        <v>31</v>
      </c>
      <c r="F46" t="s">
        <v>47</v>
      </c>
      <c r="G46" t="s">
        <v>65</v>
      </c>
      <c r="I46" t="s">
        <v>34</v>
      </c>
      <c r="J46" t="s">
        <v>35</v>
      </c>
      <c r="K46" t="s">
        <v>36</v>
      </c>
      <c r="L46" t="s">
        <v>37</v>
      </c>
      <c r="M46" t="s">
        <v>38</v>
      </c>
      <c r="N46" t="s">
        <v>49</v>
      </c>
      <c r="O46" t="s">
        <v>40</v>
      </c>
      <c r="P46" t="s">
        <v>41</v>
      </c>
      <c r="R46" t="s">
        <v>42</v>
      </c>
      <c r="S46">
        <v>1.4323300000000001</v>
      </c>
      <c r="T46">
        <v>2021</v>
      </c>
      <c r="U46" s="1">
        <v>10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100</v>
      </c>
      <c r="AB46" s="1">
        <v>100</v>
      </c>
      <c r="AC46" s="1">
        <v>100</v>
      </c>
      <c r="AD46" s="1">
        <v>100</v>
      </c>
      <c r="AE46" s="1">
        <v>100</v>
      </c>
      <c r="AF46" s="1">
        <v>100</v>
      </c>
      <c r="AG46" t="s">
        <v>43</v>
      </c>
      <c r="AH46" s="7">
        <f t="shared" si="2"/>
        <v>200</v>
      </c>
      <c r="AI46">
        <v>0</v>
      </c>
      <c r="AJ46">
        <v>45.048116374487101</v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x14ac:dyDescent="0.2">
      <c r="A47" t="s">
        <v>67</v>
      </c>
      <c r="B47" t="s">
        <v>166</v>
      </c>
      <c r="C47" t="str">
        <f t="shared" si="3"/>
        <v>mine AUS SCC Bulga</v>
      </c>
      <c r="D47" t="s">
        <v>169</v>
      </c>
      <c r="E47" t="s">
        <v>31</v>
      </c>
      <c r="F47" t="s">
        <v>47</v>
      </c>
      <c r="G47" t="s">
        <v>70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49</v>
      </c>
      <c r="O47" t="s">
        <v>40</v>
      </c>
      <c r="P47" t="s">
        <v>41</v>
      </c>
      <c r="R47" t="s">
        <v>42</v>
      </c>
      <c r="S47">
        <v>1.4323300000000001</v>
      </c>
      <c r="T47">
        <v>2021</v>
      </c>
      <c r="U47" s="1">
        <v>10</v>
      </c>
      <c r="V47" s="1">
        <v>100</v>
      </c>
      <c r="W47" s="1">
        <v>100</v>
      </c>
      <c r="X47" s="1">
        <v>100</v>
      </c>
      <c r="Y47" s="1">
        <v>100</v>
      </c>
      <c r="Z47" s="1">
        <v>100</v>
      </c>
      <c r="AA47" s="1">
        <v>100</v>
      </c>
      <c r="AB47" s="1">
        <v>100</v>
      </c>
      <c r="AC47" s="1">
        <v>100</v>
      </c>
      <c r="AD47" s="1">
        <v>100</v>
      </c>
      <c r="AE47" s="1">
        <v>100</v>
      </c>
      <c r="AF47" s="1">
        <v>100</v>
      </c>
      <c r="AG47" t="s">
        <v>43</v>
      </c>
      <c r="AH47" s="7">
        <f t="shared" si="2"/>
        <v>200</v>
      </c>
      <c r="AI47">
        <v>0</v>
      </c>
      <c r="AJ47">
        <v>46.048116374487101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x14ac:dyDescent="0.2">
      <c r="A48" t="s">
        <v>67</v>
      </c>
      <c r="B48" t="s">
        <v>166</v>
      </c>
      <c r="C48" t="str">
        <f t="shared" si="3"/>
        <v>mine AUS SCC Bulga</v>
      </c>
      <c r="D48" t="s">
        <v>169</v>
      </c>
      <c r="E48" t="s">
        <v>31</v>
      </c>
      <c r="F48" t="s">
        <v>47</v>
      </c>
      <c r="G48" t="s">
        <v>68</v>
      </c>
      <c r="I48" t="s">
        <v>34</v>
      </c>
      <c r="J48" t="s">
        <v>35</v>
      </c>
      <c r="K48" t="s">
        <v>36</v>
      </c>
      <c r="L48" t="s">
        <v>37</v>
      </c>
      <c r="M48" t="s">
        <v>38</v>
      </c>
      <c r="N48" t="s">
        <v>49</v>
      </c>
      <c r="O48" t="s">
        <v>40</v>
      </c>
      <c r="P48" t="s">
        <v>41</v>
      </c>
      <c r="R48" t="s">
        <v>42</v>
      </c>
      <c r="S48">
        <v>1.4323300000000001</v>
      </c>
      <c r="T48">
        <v>2021</v>
      </c>
      <c r="U48" s="1">
        <v>10</v>
      </c>
      <c r="V48" s="1">
        <v>100</v>
      </c>
      <c r="W48" s="1">
        <v>100</v>
      </c>
      <c r="X48" s="1">
        <v>100</v>
      </c>
      <c r="Y48" s="1">
        <v>100</v>
      </c>
      <c r="Z48" s="1">
        <v>100</v>
      </c>
      <c r="AA48" s="1">
        <v>100</v>
      </c>
      <c r="AB48" s="1">
        <v>100</v>
      </c>
      <c r="AC48" s="1">
        <v>100</v>
      </c>
      <c r="AD48" s="1">
        <v>100</v>
      </c>
      <c r="AE48" s="1">
        <v>100</v>
      </c>
      <c r="AF48" s="1">
        <v>100</v>
      </c>
      <c r="AG48" t="s">
        <v>43</v>
      </c>
      <c r="AH48" s="7">
        <f t="shared" si="2"/>
        <v>200</v>
      </c>
      <c r="AI48">
        <v>0</v>
      </c>
      <c r="AJ48">
        <v>47.048116374487101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x14ac:dyDescent="0.2">
      <c r="A49" t="s">
        <v>86</v>
      </c>
      <c r="B49" t="s">
        <v>166</v>
      </c>
      <c r="C49" t="str">
        <f t="shared" si="3"/>
        <v>mine AUS SCC Dawson Complex</v>
      </c>
      <c r="D49" t="s">
        <v>169</v>
      </c>
      <c r="E49" t="s">
        <v>31</v>
      </c>
      <c r="F49" t="s">
        <v>47</v>
      </c>
      <c r="G49" t="s">
        <v>88</v>
      </c>
      <c r="I49" t="s">
        <v>34</v>
      </c>
      <c r="J49" t="s">
        <v>53</v>
      </c>
      <c r="K49" t="s">
        <v>36</v>
      </c>
      <c r="L49" t="s">
        <v>54</v>
      </c>
      <c r="M49" t="s">
        <v>38</v>
      </c>
      <c r="N49" t="s">
        <v>49</v>
      </c>
      <c r="O49" t="s">
        <v>40</v>
      </c>
      <c r="P49" t="s">
        <v>41</v>
      </c>
      <c r="R49" t="s">
        <v>42</v>
      </c>
      <c r="S49">
        <v>1.4323300000000001</v>
      </c>
      <c r="T49">
        <v>2021</v>
      </c>
      <c r="U49" s="1">
        <v>10</v>
      </c>
      <c r="V49" s="1">
        <v>100</v>
      </c>
      <c r="W49" s="1">
        <v>100</v>
      </c>
      <c r="X49" s="1">
        <v>100</v>
      </c>
      <c r="Y49" s="1">
        <v>100</v>
      </c>
      <c r="Z49" s="1">
        <v>100</v>
      </c>
      <c r="AA49" s="1">
        <v>100</v>
      </c>
      <c r="AB49" s="1">
        <v>100</v>
      </c>
      <c r="AC49" s="1">
        <v>100</v>
      </c>
      <c r="AD49" s="1">
        <v>100</v>
      </c>
      <c r="AE49" s="1">
        <v>100</v>
      </c>
      <c r="AF49" s="1">
        <v>100</v>
      </c>
      <c r="AG49" t="s">
        <v>43</v>
      </c>
      <c r="AH49" s="7">
        <f t="shared" si="2"/>
        <v>200</v>
      </c>
      <c r="AI49">
        <v>5.0652186355785886</v>
      </c>
      <c r="AJ49">
        <v>48.048116374487101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2">
      <c r="A50" t="s">
        <v>86</v>
      </c>
      <c r="B50" t="s">
        <v>166</v>
      </c>
      <c r="C50" t="str">
        <f t="shared" si="3"/>
        <v>mine AUS SCC Dawson Complex</v>
      </c>
      <c r="D50" t="s">
        <v>169</v>
      </c>
      <c r="E50" t="s">
        <v>31</v>
      </c>
      <c r="F50" t="s">
        <v>47</v>
      </c>
      <c r="G50" t="s">
        <v>87</v>
      </c>
      <c r="I50" t="s">
        <v>34</v>
      </c>
      <c r="J50" t="s">
        <v>53</v>
      </c>
      <c r="K50" t="s">
        <v>36</v>
      </c>
      <c r="L50" t="s">
        <v>54</v>
      </c>
      <c r="M50" t="s">
        <v>38</v>
      </c>
      <c r="N50" t="s">
        <v>49</v>
      </c>
      <c r="O50" t="s">
        <v>40</v>
      </c>
      <c r="P50" t="s">
        <v>41</v>
      </c>
      <c r="R50" t="s">
        <v>42</v>
      </c>
      <c r="S50">
        <v>1.4323300000000001</v>
      </c>
      <c r="T50">
        <v>2021</v>
      </c>
      <c r="U50" s="1">
        <v>10</v>
      </c>
      <c r="V50" s="1">
        <v>100</v>
      </c>
      <c r="W50" s="1">
        <v>100</v>
      </c>
      <c r="X50" s="1">
        <v>100</v>
      </c>
      <c r="Y50" s="1">
        <v>100</v>
      </c>
      <c r="Z50" s="1">
        <v>100</v>
      </c>
      <c r="AA50" s="1">
        <v>100</v>
      </c>
      <c r="AB50" s="1">
        <v>100</v>
      </c>
      <c r="AC50" s="1">
        <v>100</v>
      </c>
      <c r="AD50" s="1">
        <v>100</v>
      </c>
      <c r="AE50" s="1">
        <v>100</v>
      </c>
      <c r="AF50" s="1">
        <v>100</v>
      </c>
      <c r="AG50" t="s">
        <v>43</v>
      </c>
      <c r="AH50" s="7">
        <f t="shared" si="2"/>
        <v>200</v>
      </c>
      <c r="AI50">
        <v>5.0652186355785886</v>
      </c>
      <c r="AJ50">
        <v>49.048116374487101</v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2">
      <c r="A51" t="s">
        <v>137</v>
      </c>
      <c r="B51" t="s">
        <v>166</v>
      </c>
      <c r="C51" t="str">
        <f t="shared" si="3"/>
        <v>mine AUS SCC Ravensworth North</v>
      </c>
      <c r="D51" t="s">
        <v>169</v>
      </c>
      <c r="E51" t="s">
        <v>31</v>
      </c>
      <c r="F51" t="s">
        <v>47</v>
      </c>
      <c r="G51" t="s">
        <v>119</v>
      </c>
      <c r="I51" t="s">
        <v>34</v>
      </c>
      <c r="J51" t="s">
        <v>35</v>
      </c>
      <c r="K51" t="s">
        <v>36</v>
      </c>
      <c r="L51" t="s">
        <v>37</v>
      </c>
      <c r="M51" t="s">
        <v>38</v>
      </c>
      <c r="N51" t="s">
        <v>49</v>
      </c>
      <c r="O51" t="s">
        <v>44</v>
      </c>
      <c r="P51" t="s">
        <v>41</v>
      </c>
      <c r="R51" t="s">
        <v>42</v>
      </c>
      <c r="S51">
        <v>1.4323300000000001</v>
      </c>
      <c r="T51">
        <v>2021</v>
      </c>
      <c r="U51" s="1">
        <v>10</v>
      </c>
      <c r="V51" s="1">
        <v>100</v>
      </c>
      <c r="W51" s="1">
        <v>100</v>
      </c>
      <c r="X51" s="1">
        <v>100</v>
      </c>
      <c r="Y51" s="1">
        <v>100</v>
      </c>
      <c r="Z51" s="1">
        <v>100</v>
      </c>
      <c r="AA51" s="1">
        <v>100</v>
      </c>
      <c r="AB51" s="1">
        <v>100</v>
      </c>
      <c r="AC51" s="1">
        <v>100</v>
      </c>
      <c r="AD51" s="1">
        <v>100</v>
      </c>
      <c r="AE51" s="1">
        <v>100</v>
      </c>
      <c r="AF51" s="1">
        <v>100</v>
      </c>
      <c r="AG51" t="s">
        <v>43</v>
      </c>
      <c r="AH51" s="7">
        <f t="shared" si="2"/>
        <v>200</v>
      </c>
      <c r="AI51">
        <v>0</v>
      </c>
      <c r="AJ51">
        <v>50.048116374487101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2">
      <c r="A52" t="s">
        <v>137</v>
      </c>
      <c r="B52" t="s">
        <v>166</v>
      </c>
      <c r="C52" t="str">
        <f t="shared" si="3"/>
        <v>mine AUS SCC Ravensworth North</v>
      </c>
      <c r="D52" t="s">
        <v>169</v>
      </c>
      <c r="E52" t="s">
        <v>31</v>
      </c>
      <c r="F52" t="s">
        <v>47</v>
      </c>
      <c r="G52" t="s">
        <v>68</v>
      </c>
      <c r="I52" t="s">
        <v>34</v>
      </c>
      <c r="J52" t="s">
        <v>35</v>
      </c>
      <c r="K52" t="s">
        <v>36</v>
      </c>
      <c r="L52" t="s">
        <v>37</v>
      </c>
      <c r="M52" t="s">
        <v>38</v>
      </c>
      <c r="N52" t="s">
        <v>49</v>
      </c>
      <c r="O52" t="s">
        <v>44</v>
      </c>
      <c r="P52" t="s">
        <v>41</v>
      </c>
      <c r="R52" t="s">
        <v>42</v>
      </c>
      <c r="S52">
        <v>1.4323300000000001</v>
      </c>
      <c r="T52">
        <v>2021</v>
      </c>
      <c r="U52" s="1">
        <v>10</v>
      </c>
      <c r="V52" s="1">
        <v>100</v>
      </c>
      <c r="W52" s="1">
        <v>100</v>
      </c>
      <c r="X52" s="1">
        <v>100</v>
      </c>
      <c r="Y52" s="1">
        <v>100</v>
      </c>
      <c r="Z52" s="1">
        <v>100</v>
      </c>
      <c r="AA52" s="1">
        <v>100</v>
      </c>
      <c r="AB52" s="1">
        <v>100</v>
      </c>
      <c r="AC52" s="1">
        <v>100</v>
      </c>
      <c r="AD52" s="1">
        <v>100</v>
      </c>
      <c r="AE52" s="1">
        <v>100</v>
      </c>
      <c r="AF52" s="1">
        <v>100</v>
      </c>
      <c r="AG52" t="s">
        <v>43</v>
      </c>
      <c r="AH52" s="7">
        <f t="shared" si="2"/>
        <v>200</v>
      </c>
      <c r="AI52">
        <v>0</v>
      </c>
      <c r="AJ52">
        <v>51.048116374487101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x14ac:dyDescent="0.2">
      <c r="A53" t="s">
        <v>137</v>
      </c>
      <c r="B53" t="s">
        <v>166</v>
      </c>
      <c r="C53" t="str">
        <f t="shared" si="3"/>
        <v>mine AUS SCC Ravensworth North</v>
      </c>
      <c r="D53" t="s">
        <v>169</v>
      </c>
      <c r="E53" t="s">
        <v>31</v>
      </c>
      <c r="F53" t="s">
        <v>47</v>
      </c>
      <c r="G53" t="s">
        <v>119</v>
      </c>
      <c r="I53" t="s">
        <v>34</v>
      </c>
      <c r="J53" t="s">
        <v>35</v>
      </c>
      <c r="K53" t="s">
        <v>36</v>
      </c>
      <c r="L53" t="s">
        <v>37</v>
      </c>
      <c r="M53" t="s">
        <v>38</v>
      </c>
      <c r="N53" t="s">
        <v>49</v>
      </c>
      <c r="O53" t="s">
        <v>40</v>
      </c>
      <c r="P53" t="s">
        <v>41</v>
      </c>
      <c r="R53" t="s">
        <v>42</v>
      </c>
      <c r="S53">
        <v>1.4323300000000001</v>
      </c>
      <c r="T53">
        <v>2021</v>
      </c>
      <c r="U53" s="1">
        <v>10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  <c r="AC53" s="1">
        <v>100</v>
      </c>
      <c r="AD53" s="1">
        <v>100</v>
      </c>
      <c r="AE53" s="1">
        <v>100</v>
      </c>
      <c r="AF53" s="1">
        <v>100</v>
      </c>
      <c r="AG53" t="s">
        <v>43</v>
      </c>
      <c r="AH53" s="7">
        <f t="shared" si="2"/>
        <v>200</v>
      </c>
      <c r="AI53">
        <v>0</v>
      </c>
      <c r="AJ53">
        <v>52.048116374487101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2">
      <c r="A54" t="s">
        <v>137</v>
      </c>
      <c r="B54" t="s">
        <v>166</v>
      </c>
      <c r="C54" t="str">
        <f t="shared" si="3"/>
        <v>mine AUS SCC Ravensworth North</v>
      </c>
      <c r="D54" t="s">
        <v>169</v>
      </c>
      <c r="E54" t="s">
        <v>31</v>
      </c>
      <c r="F54" t="s">
        <v>47</v>
      </c>
      <c r="G54" t="s">
        <v>68</v>
      </c>
      <c r="I54" t="s">
        <v>34</v>
      </c>
      <c r="J54" t="s">
        <v>35</v>
      </c>
      <c r="K54" t="s">
        <v>36</v>
      </c>
      <c r="L54" t="s">
        <v>37</v>
      </c>
      <c r="M54" t="s">
        <v>38</v>
      </c>
      <c r="N54" t="s">
        <v>49</v>
      </c>
      <c r="O54" t="s">
        <v>40</v>
      </c>
      <c r="P54" t="s">
        <v>41</v>
      </c>
      <c r="R54" t="s">
        <v>42</v>
      </c>
      <c r="S54">
        <v>1.4323300000000001</v>
      </c>
      <c r="T54">
        <v>2021</v>
      </c>
      <c r="U54" s="1">
        <v>10</v>
      </c>
      <c r="V54" s="1">
        <v>100</v>
      </c>
      <c r="W54" s="1">
        <v>100</v>
      </c>
      <c r="X54" s="1">
        <v>100</v>
      </c>
      <c r="Y54" s="1">
        <v>100</v>
      </c>
      <c r="Z54" s="1">
        <v>100</v>
      </c>
      <c r="AA54" s="1">
        <v>100</v>
      </c>
      <c r="AB54" s="1">
        <v>100</v>
      </c>
      <c r="AC54" s="1">
        <v>100</v>
      </c>
      <c r="AD54" s="1">
        <v>100</v>
      </c>
      <c r="AE54" s="1">
        <v>100</v>
      </c>
      <c r="AF54" s="1">
        <v>100</v>
      </c>
      <c r="AG54" t="s">
        <v>43</v>
      </c>
      <c r="AH54" s="7">
        <f t="shared" si="2"/>
        <v>200</v>
      </c>
      <c r="AI54">
        <v>0</v>
      </c>
      <c r="AJ54">
        <v>53.048116374487101</v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">
      <c r="A55" t="s">
        <v>107</v>
      </c>
      <c r="B55" t="s">
        <v>166</v>
      </c>
      <c r="C55" t="str">
        <f t="shared" si="3"/>
        <v>mine AUS SCC Isaac Plains</v>
      </c>
      <c r="D55" t="s">
        <v>169</v>
      </c>
      <c r="E55" t="s">
        <v>31</v>
      </c>
      <c r="F55" t="s">
        <v>47</v>
      </c>
      <c r="G55" t="s">
        <v>108</v>
      </c>
      <c r="I55" t="s">
        <v>34</v>
      </c>
      <c r="J55" t="s">
        <v>53</v>
      </c>
      <c r="K55" t="s">
        <v>36</v>
      </c>
      <c r="L55" t="s">
        <v>54</v>
      </c>
      <c r="M55" t="s">
        <v>38</v>
      </c>
      <c r="N55" t="s">
        <v>49</v>
      </c>
      <c r="O55" t="s">
        <v>40</v>
      </c>
      <c r="P55" t="s">
        <v>41</v>
      </c>
      <c r="R55" t="s">
        <v>42</v>
      </c>
      <c r="S55">
        <v>1.4323300000000001</v>
      </c>
      <c r="T55">
        <v>2021</v>
      </c>
      <c r="U55" s="1">
        <v>10</v>
      </c>
      <c r="V55" s="1">
        <v>100</v>
      </c>
      <c r="W55" s="1">
        <v>100</v>
      </c>
      <c r="X55" s="1">
        <v>100</v>
      </c>
      <c r="Y55" s="1">
        <v>100</v>
      </c>
      <c r="Z55" s="1">
        <v>100</v>
      </c>
      <c r="AA55" s="1">
        <v>100</v>
      </c>
      <c r="AB55" s="1">
        <v>100</v>
      </c>
      <c r="AC55" s="1">
        <v>100</v>
      </c>
      <c r="AD55" s="1">
        <v>100</v>
      </c>
      <c r="AE55" s="1">
        <v>100</v>
      </c>
      <c r="AF55" s="1">
        <v>100</v>
      </c>
      <c r="AG55" t="s">
        <v>43</v>
      </c>
      <c r="AH55" s="7">
        <f t="shared" si="2"/>
        <v>200</v>
      </c>
      <c r="AI55">
        <v>0</v>
      </c>
      <c r="AJ55">
        <v>54.048116374487101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">
      <c r="A56" t="s">
        <v>138</v>
      </c>
      <c r="B56" t="s">
        <v>166</v>
      </c>
      <c r="C56" t="str">
        <f t="shared" si="3"/>
        <v>mine AUS SCC Rixs Creek</v>
      </c>
      <c r="D56" t="s">
        <v>169</v>
      </c>
      <c r="E56" t="s">
        <v>31</v>
      </c>
      <c r="F56" t="s">
        <v>47</v>
      </c>
      <c r="G56" t="s">
        <v>60</v>
      </c>
      <c r="I56" t="s">
        <v>34</v>
      </c>
      <c r="J56" t="s">
        <v>35</v>
      </c>
      <c r="K56" t="s">
        <v>36</v>
      </c>
      <c r="L56" t="s">
        <v>37</v>
      </c>
      <c r="M56" t="s">
        <v>38</v>
      </c>
      <c r="N56" t="s">
        <v>49</v>
      </c>
      <c r="O56" t="s">
        <v>40</v>
      </c>
      <c r="P56" t="s">
        <v>41</v>
      </c>
      <c r="R56" t="s">
        <v>42</v>
      </c>
      <c r="S56">
        <v>1.4323300000000001</v>
      </c>
      <c r="T56">
        <v>2021</v>
      </c>
      <c r="U56" s="1">
        <v>10</v>
      </c>
      <c r="V56" s="1">
        <v>100</v>
      </c>
      <c r="W56" s="1">
        <v>100</v>
      </c>
      <c r="X56" s="1">
        <v>100</v>
      </c>
      <c r="Y56" s="1">
        <v>100</v>
      </c>
      <c r="Z56" s="1">
        <v>100</v>
      </c>
      <c r="AA56" s="1">
        <v>100</v>
      </c>
      <c r="AB56" s="1">
        <v>100</v>
      </c>
      <c r="AC56" s="1">
        <v>100</v>
      </c>
      <c r="AD56" s="1">
        <v>100</v>
      </c>
      <c r="AE56" s="1">
        <v>100</v>
      </c>
      <c r="AF56" s="1">
        <v>100</v>
      </c>
      <c r="AG56" t="s">
        <v>43</v>
      </c>
      <c r="AH56" s="7">
        <f t="shared" si="2"/>
        <v>200</v>
      </c>
      <c r="AI56">
        <v>0</v>
      </c>
      <c r="AJ56">
        <v>55.048116374487101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">
      <c r="A57" t="s">
        <v>92</v>
      </c>
      <c r="B57" t="s">
        <v>166</v>
      </c>
      <c r="C57" t="str">
        <f t="shared" si="3"/>
        <v>mine AUS HCC Duralie</v>
      </c>
      <c r="D57" t="s">
        <v>169</v>
      </c>
      <c r="E57" t="s">
        <v>46</v>
      </c>
      <c r="F57" t="s">
        <v>47</v>
      </c>
      <c r="G57" t="s">
        <v>48</v>
      </c>
      <c r="I57" t="s">
        <v>34</v>
      </c>
      <c r="J57" t="s">
        <v>93</v>
      </c>
      <c r="K57" t="s">
        <v>36</v>
      </c>
      <c r="L57" t="s">
        <v>37</v>
      </c>
      <c r="M57" t="s">
        <v>38</v>
      </c>
      <c r="N57" t="s">
        <v>39</v>
      </c>
      <c r="O57" t="s">
        <v>40</v>
      </c>
      <c r="P57" t="s">
        <v>41</v>
      </c>
      <c r="R57" t="s">
        <v>42</v>
      </c>
      <c r="S57">
        <v>1.4323300000000001</v>
      </c>
      <c r="T57">
        <v>2021</v>
      </c>
      <c r="U57" s="1">
        <v>10</v>
      </c>
      <c r="V57" s="1">
        <v>100</v>
      </c>
      <c r="W57" s="1">
        <v>100</v>
      </c>
      <c r="X57" s="1">
        <v>100</v>
      </c>
      <c r="Y57" s="1">
        <v>100</v>
      </c>
      <c r="Z57" s="1">
        <v>100</v>
      </c>
      <c r="AA57" s="1">
        <v>100</v>
      </c>
      <c r="AB57" s="1">
        <v>100</v>
      </c>
      <c r="AC57" s="1">
        <v>100</v>
      </c>
      <c r="AD57" s="1">
        <v>100</v>
      </c>
      <c r="AE57" s="1">
        <v>100</v>
      </c>
      <c r="AF57" s="1">
        <v>100</v>
      </c>
      <c r="AG57" t="s">
        <v>43</v>
      </c>
      <c r="AH57" s="7">
        <f t="shared" si="2"/>
        <v>200</v>
      </c>
      <c r="AI57">
        <v>0</v>
      </c>
      <c r="AJ57">
        <v>56.048116374487101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">
      <c r="A58" t="s">
        <v>144</v>
      </c>
      <c r="B58" t="s">
        <v>166</v>
      </c>
      <c r="C58" t="str">
        <f t="shared" si="3"/>
        <v>mine AUS HCC Stratford</v>
      </c>
      <c r="D58" t="s">
        <v>169</v>
      </c>
      <c r="E58" t="s">
        <v>31</v>
      </c>
      <c r="F58" t="s">
        <v>47</v>
      </c>
      <c r="G58" t="s">
        <v>48</v>
      </c>
      <c r="I58" t="s">
        <v>34</v>
      </c>
      <c r="J58" t="s">
        <v>93</v>
      </c>
      <c r="K58" t="s">
        <v>36</v>
      </c>
      <c r="L58" t="s">
        <v>37</v>
      </c>
      <c r="M58" t="s">
        <v>38</v>
      </c>
      <c r="N58" t="s">
        <v>39</v>
      </c>
      <c r="O58" t="s">
        <v>40</v>
      </c>
      <c r="P58" t="s">
        <v>41</v>
      </c>
      <c r="R58" t="s">
        <v>42</v>
      </c>
      <c r="S58">
        <v>1.4323300000000001</v>
      </c>
      <c r="T58">
        <v>2021</v>
      </c>
      <c r="U58" s="1">
        <v>10</v>
      </c>
      <c r="V58" s="1">
        <v>100</v>
      </c>
      <c r="W58" s="1">
        <v>100</v>
      </c>
      <c r="X58" s="1">
        <v>100</v>
      </c>
      <c r="Y58" s="1">
        <v>100</v>
      </c>
      <c r="Z58" s="1">
        <v>100</v>
      </c>
      <c r="AA58" s="1">
        <v>100</v>
      </c>
      <c r="AB58" s="1">
        <v>100</v>
      </c>
      <c r="AC58" s="1">
        <v>100</v>
      </c>
      <c r="AD58" s="1">
        <v>100</v>
      </c>
      <c r="AE58" s="1">
        <v>100</v>
      </c>
      <c r="AF58" s="1">
        <v>100</v>
      </c>
      <c r="AG58" t="s">
        <v>43</v>
      </c>
      <c r="AH58" s="7">
        <f t="shared" si="2"/>
        <v>200</v>
      </c>
      <c r="AI58">
        <v>0</v>
      </c>
      <c r="AJ58">
        <v>57.048116374487101</v>
      </c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">
      <c r="A59" t="s">
        <v>73</v>
      </c>
      <c r="B59" t="s">
        <v>166</v>
      </c>
      <c r="C59" t="str">
        <f t="shared" si="3"/>
        <v>mine AUS PCI Carborough Downs</v>
      </c>
      <c r="D59" t="s">
        <v>169</v>
      </c>
      <c r="E59" t="s">
        <v>31</v>
      </c>
      <c r="F59" t="s">
        <v>32</v>
      </c>
      <c r="G59" t="s">
        <v>74</v>
      </c>
      <c r="I59" t="s">
        <v>34</v>
      </c>
      <c r="J59" t="s">
        <v>53</v>
      </c>
      <c r="K59" t="s">
        <v>36</v>
      </c>
      <c r="L59" t="s">
        <v>54</v>
      </c>
      <c r="M59" t="s">
        <v>38</v>
      </c>
      <c r="N59" t="s">
        <v>55</v>
      </c>
      <c r="O59" t="s">
        <v>40</v>
      </c>
      <c r="P59" t="s">
        <v>41</v>
      </c>
      <c r="R59" t="s">
        <v>42</v>
      </c>
      <c r="S59">
        <v>1.4323300000000001</v>
      </c>
      <c r="T59">
        <v>2021</v>
      </c>
      <c r="U59" s="1">
        <v>10</v>
      </c>
      <c r="V59" s="1">
        <v>100</v>
      </c>
      <c r="W59" s="1">
        <v>100</v>
      </c>
      <c r="X59" s="1">
        <v>100</v>
      </c>
      <c r="Y59" s="1">
        <v>100</v>
      </c>
      <c r="Z59" s="1">
        <v>100</v>
      </c>
      <c r="AA59" s="1">
        <v>100</v>
      </c>
      <c r="AB59" s="1">
        <v>100</v>
      </c>
      <c r="AC59" s="1">
        <v>100</v>
      </c>
      <c r="AD59" s="1">
        <v>100</v>
      </c>
      <c r="AE59" s="1">
        <v>100</v>
      </c>
      <c r="AF59" s="1">
        <v>100</v>
      </c>
      <c r="AG59" t="s">
        <v>43</v>
      </c>
      <c r="AH59" s="7">
        <f t="shared" si="2"/>
        <v>200</v>
      </c>
      <c r="AI59">
        <v>5.2705578000000344</v>
      </c>
      <c r="AJ59">
        <v>58.048116374487101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">
      <c r="A60" t="s">
        <v>73</v>
      </c>
      <c r="B60" t="s">
        <v>166</v>
      </c>
      <c r="C60" t="str">
        <f t="shared" si="3"/>
        <v>mine AUS PCI Carborough Downs</v>
      </c>
      <c r="D60" t="s">
        <v>169</v>
      </c>
      <c r="E60" t="s">
        <v>31</v>
      </c>
      <c r="F60" t="s">
        <v>32</v>
      </c>
      <c r="G60" t="s">
        <v>75</v>
      </c>
      <c r="I60" t="s">
        <v>34</v>
      </c>
      <c r="J60" t="s">
        <v>53</v>
      </c>
      <c r="K60" t="s">
        <v>36</v>
      </c>
      <c r="L60" t="s">
        <v>54</v>
      </c>
      <c r="M60" t="s">
        <v>38</v>
      </c>
      <c r="N60" t="s">
        <v>55</v>
      </c>
      <c r="O60" t="s">
        <v>40</v>
      </c>
      <c r="P60" t="s">
        <v>41</v>
      </c>
      <c r="R60" t="s">
        <v>42</v>
      </c>
      <c r="S60">
        <v>1.4323300000000001</v>
      </c>
      <c r="T60">
        <v>2021</v>
      </c>
      <c r="U60" s="1">
        <v>10</v>
      </c>
      <c r="V60" s="1">
        <v>100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  <c r="AB60" s="1">
        <v>100</v>
      </c>
      <c r="AC60" s="1">
        <v>100</v>
      </c>
      <c r="AD60" s="1">
        <v>100</v>
      </c>
      <c r="AE60" s="1">
        <v>100</v>
      </c>
      <c r="AF60" s="1">
        <v>100</v>
      </c>
      <c r="AG60" t="s">
        <v>43</v>
      </c>
      <c r="AH60" s="7">
        <f t="shared" si="2"/>
        <v>200</v>
      </c>
      <c r="AI60">
        <v>5.2705578000000344</v>
      </c>
      <c r="AJ60">
        <v>59.048116374487101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">
      <c r="A61" t="s">
        <v>95</v>
      </c>
      <c r="B61" t="s">
        <v>166</v>
      </c>
      <c r="C61" t="str">
        <f t="shared" si="3"/>
        <v>mine AUS PCI Foxleigh</v>
      </c>
      <c r="D61" t="s">
        <v>169</v>
      </c>
      <c r="E61" t="s">
        <v>31</v>
      </c>
      <c r="F61" t="s">
        <v>47</v>
      </c>
      <c r="G61" t="s">
        <v>65</v>
      </c>
      <c r="I61" t="s">
        <v>34</v>
      </c>
      <c r="J61" t="s">
        <v>53</v>
      </c>
      <c r="K61" t="s">
        <v>36</v>
      </c>
      <c r="L61" t="s">
        <v>54</v>
      </c>
      <c r="M61" t="s">
        <v>38</v>
      </c>
      <c r="N61" t="s">
        <v>55</v>
      </c>
      <c r="O61" t="s">
        <v>40</v>
      </c>
      <c r="P61" t="s">
        <v>41</v>
      </c>
      <c r="R61" t="s">
        <v>42</v>
      </c>
      <c r="S61">
        <v>1.4323300000000001</v>
      </c>
      <c r="T61">
        <v>2021</v>
      </c>
      <c r="U61" s="1">
        <v>10</v>
      </c>
      <c r="V61" s="1">
        <v>100</v>
      </c>
      <c r="W61" s="1">
        <v>100</v>
      </c>
      <c r="X61" s="1">
        <v>100</v>
      </c>
      <c r="Y61" s="1">
        <v>100</v>
      </c>
      <c r="Z61" s="1">
        <v>100</v>
      </c>
      <c r="AA61" s="1">
        <v>100</v>
      </c>
      <c r="AB61" s="1">
        <v>100</v>
      </c>
      <c r="AC61" s="1">
        <v>100</v>
      </c>
      <c r="AD61" s="1">
        <v>100</v>
      </c>
      <c r="AE61" s="1">
        <v>100</v>
      </c>
      <c r="AF61" s="1">
        <v>100</v>
      </c>
      <c r="AG61" t="s">
        <v>43</v>
      </c>
      <c r="AH61" s="7">
        <f t="shared" si="2"/>
        <v>200</v>
      </c>
      <c r="AI61">
        <v>0</v>
      </c>
      <c r="AJ61">
        <v>60.048116374487101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">
      <c r="A62" t="s">
        <v>95</v>
      </c>
      <c r="B62" t="s">
        <v>166</v>
      </c>
      <c r="C62" t="str">
        <f t="shared" si="3"/>
        <v>mine AUS PCI Foxleigh</v>
      </c>
      <c r="D62" t="s">
        <v>169</v>
      </c>
      <c r="E62" t="s">
        <v>31</v>
      </c>
      <c r="F62" t="s">
        <v>47</v>
      </c>
      <c r="G62" t="s">
        <v>97</v>
      </c>
      <c r="I62" t="s">
        <v>34</v>
      </c>
      <c r="J62" t="s">
        <v>53</v>
      </c>
      <c r="K62" t="s">
        <v>36</v>
      </c>
      <c r="L62" t="s">
        <v>54</v>
      </c>
      <c r="M62" t="s">
        <v>38</v>
      </c>
      <c r="N62" t="s">
        <v>55</v>
      </c>
      <c r="O62" t="s">
        <v>40</v>
      </c>
      <c r="P62" t="s">
        <v>41</v>
      </c>
      <c r="R62" t="s">
        <v>42</v>
      </c>
      <c r="S62">
        <v>1.4323300000000001</v>
      </c>
      <c r="T62">
        <v>2021</v>
      </c>
      <c r="U62" s="1">
        <v>10</v>
      </c>
      <c r="V62" s="1">
        <v>100</v>
      </c>
      <c r="W62" s="1">
        <v>100</v>
      </c>
      <c r="X62" s="1">
        <v>100</v>
      </c>
      <c r="Y62" s="1">
        <v>100</v>
      </c>
      <c r="Z62" s="1">
        <v>100</v>
      </c>
      <c r="AA62" s="1">
        <v>100</v>
      </c>
      <c r="AB62" s="1">
        <v>100</v>
      </c>
      <c r="AC62" s="1">
        <v>100</v>
      </c>
      <c r="AD62" s="1">
        <v>100</v>
      </c>
      <c r="AE62" s="1">
        <v>100</v>
      </c>
      <c r="AF62" s="1">
        <v>100</v>
      </c>
      <c r="AG62" t="s">
        <v>43</v>
      </c>
      <c r="AH62" s="7">
        <f t="shared" si="2"/>
        <v>200</v>
      </c>
      <c r="AI62">
        <v>0</v>
      </c>
      <c r="AJ62">
        <v>61.048116374487101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">
      <c r="A63" t="s">
        <v>95</v>
      </c>
      <c r="B63" t="s">
        <v>166</v>
      </c>
      <c r="C63" t="str">
        <f t="shared" si="3"/>
        <v>mine AUS PCI Foxleigh</v>
      </c>
      <c r="D63" t="s">
        <v>169</v>
      </c>
      <c r="E63" t="s">
        <v>31</v>
      </c>
      <c r="F63" t="s">
        <v>47</v>
      </c>
      <c r="G63" t="s">
        <v>96</v>
      </c>
      <c r="I63" t="s">
        <v>34</v>
      </c>
      <c r="J63" t="s">
        <v>53</v>
      </c>
      <c r="K63" t="s">
        <v>36</v>
      </c>
      <c r="L63" t="s">
        <v>54</v>
      </c>
      <c r="M63" t="s">
        <v>38</v>
      </c>
      <c r="N63" t="s">
        <v>55</v>
      </c>
      <c r="O63" t="s">
        <v>40</v>
      </c>
      <c r="P63" t="s">
        <v>41</v>
      </c>
      <c r="R63" t="s">
        <v>42</v>
      </c>
      <c r="S63">
        <v>1.4323300000000001</v>
      </c>
      <c r="T63">
        <v>2021</v>
      </c>
      <c r="U63" s="1">
        <v>10</v>
      </c>
      <c r="V63" s="1">
        <v>100</v>
      </c>
      <c r="W63" s="1">
        <v>100</v>
      </c>
      <c r="X63" s="1">
        <v>100</v>
      </c>
      <c r="Y63" s="1">
        <v>100</v>
      </c>
      <c r="Z63" s="1">
        <v>100</v>
      </c>
      <c r="AA63" s="1">
        <v>100</v>
      </c>
      <c r="AB63" s="1">
        <v>100</v>
      </c>
      <c r="AC63" s="1">
        <v>100</v>
      </c>
      <c r="AD63" s="1">
        <v>100</v>
      </c>
      <c r="AE63" s="1">
        <v>100</v>
      </c>
      <c r="AF63" s="1">
        <v>100</v>
      </c>
      <c r="AG63" t="s">
        <v>43</v>
      </c>
      <c r="AH63" s="7">
        <f t="shared" si="2"/>
        <v>200</v>
      </c>
      <c r="AI63">
        <v>0</v>
      </c>
      <c r="AJ63">
        <v>62.048116374487101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x14ac:dyDescent="0.2">
      <c r="A64" t="s">
        <v>115</v>
      </c>
      <c r="B64" t="s">
        <v>166</v>
      </c>
      <c r="C64" t="str">
        <f t="shared" si="3"/>
        <v>mine AUS PCI Lake Vermont</v>
      </c>
      <c r="D64" t="s">
        <v>169</v>
      </c>
      <c r="E64" t="s">
        <v>31</v>
      </c>
      <c r="F64" t="s">
        <v>47</v>
      </c>
      <c r="G64" t="s">
        <v>74</v>
      </c>
      <c r="I64" t="s">
        <v>34</v>
      </c>
      <c r="J64" t="s">
        <v>53</v>
      </c>
      <c r="K64" t="s">
        <v>36</v>
      </c>
      <c r="L64" t="s">
        <v>54</v>
      </c>
      <c r="M64" t="s">
        <v>38</v>
      </c>
      <c r="N64" t="s">
        <v>55</v>
      </c>
      <c r="O64" t="s">
        <v>40</v>
      </c>
      <c r="P64" t="s">
        <v>41</v>
      </c>
      <c r="R64" t="s">
        <v>42</v>
      </c>
      <c r="S64">
        <v>1.4323300000000001</v>
      </c>
      <c r="T64">
        <v>2021</v>
      </c>
      <c r="U64" s="1">
        <v>10</v>
      </c>
      <c r="V64" s="1">
        <v>100</v>
      </c>
      <c r="W64" s="1">
        <v>100</v>
      </c>
      <c r="X64" s="1">
        <v>100</v>
      </c>
      <c r="Y64" s="1">
        <v>100</v>
      </c>
      <c r="Z64" s="1">
        <v>100</v>
      </c>
      <c r="AA64" s="1">
        <v>100</v>
      </c>
      <c r="AB64" s="1">
        <v>100</v>
      </c>
      <c r="AC64" s="1">
        <v>100</v>
      </c>
      <c r="AD64" s="1">
        <v>100</v>
      </c>
      <c r="AE64" s="1">
        <v>100</v>
      </c>
      <c r="AF64" s="1">
        <v>100</v>
      </c>
      <c r="AG64" t="s">
        <v>43</v>
      </c>
      <c r="AH64" s="7">
        <f t="shared" si="2"/>
        <v>200</v>
      </c>
      <c r="AI64">
        <v>12.570565977011512</v>
      </c>
      <c r="AJ64">
        <v>63.048116374487101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x14ac:dyDescent="0.2">
      <c r="A65" t="s">
        <v>115</v>
      </c>
      <c r="B65" t="s">
        <v>166</v>
      </c>
      <c r="C65" t="str">
        <f t="shared" si="3"/>
        <v>mine AUS PCI Lake Vermont</v>
      </c>
      <c r="D65" t="s">
        <v>169</v>
      </c>
      <c r="E65" t="s">
        <v>31</v>
      </c>
      <c r="F65" t="s">
        <v>47</v>
      </c>
      <c r="G65" t="s">
        <v>82</v>
      </c>
      <c r="I65" t="s">
        <v>34</v>
      </c>
      <c r="J65" t="s">
        <v>53</v>
      </c>
      <c r="K65" t="s">
        <v>36</v>
      </c>
      <c r="L65" t="s">
        <v>54</v>
      </c>
      <c r="M65" t="s">
        <v>38</v>
      </c>
      <c r="N65" t="s">
        <v>55</v>
      </c>
      <c r="O65" t="s">
        <v>40</v>
      </c>
      <c r="P65" t="s">
        <v>41</v>
      </c>
      <c r="R65" t="s">
        <v>42</v>
      </c>
      <c r="S65">
        <v>1.4323300000000001</v>
      </c>
      <c r="T65">
        <v>2021</v>
      </c>
      <c r="U65" s="1">
        <v>10</v>
      </c>
      <c r="V65" s="1">
        <v>100</v>
      </c>
      <c r="W65" s="1">
        <v>100</v>
      </c>
      <c r="X65" s="1">
        <v>100</v>
      </c>
      <c r="Y65" s="1">
        <v>100</v>
      </c>
      <c r="Z65" s="1">
        <v>100</v>
      </c>
      <c r="AA65" s="1">
        <v>100</v>
      </c>
      <c r="AB65" s="1">
        <v>100</v>
      </c>
      <c r="AC65" s="1">
        <v>100</v>
      </c>
      <c r="AD65" s="1">
        <v>100</v>
      </c>
      <c r="AE65" s="1">
        <v>100</v>
      </c>
      <c r="AF65" s="1">
        <v>100</v>
      </c>
      <c r="AG65" t="s">
        <v>43</v>
      </c>
      <c r="AH65" s="7">
        <f t="shared" si="2"/>
        <v>200</v>
      </c>
      <c r="AI65">
        <v>12.570565977011512</v>
      </c>
      <c r="AJ65">
        <v>64.048116374487094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x14ac:dyDescent="0.2">
      <c r="A66" t="s">
        <v>115</v>
      </c>
      <c r="B66" t="s">
        <v>166</v>
      </c>
      <c r="C66" t="str">
        <f t="shared" ref="C66:C97" si="4">CONCATENATE("mine ", B66, " ", N66, " ",A66)</f>
        <v>mine AUS PCI Lake Vermont</v>
      </c>
      <c r="D66" t="s">
        <v>169</v>
      </c>
      <c r="E66" t="s">
        <v>31</v>
      </c>
      <c r="F66" t="s">
        <v>47</v>
      </c>
      <c r="G66" t="s">
        <v>87</v>
      </c>
      <c r="I66" t="s">
        <v>34</v>
      </c>
      <c r="J66" t="s">
        <v>53</v>
      </c>
      <c r="K66" t="s">
        <v>36</v>
      </c>
      <c r="L66" t="s">
        <v>54</v>
      </c>
      <c r="M66" t="s">
        <v>38</v>
      </c>
      <c r="N66" t="s">
        <v>55</v>
      </c>
      <c r="O66" t="s">
        <v>40</v>
      </c>
      <c r="P66" t="s">
        <v>41</v>
      </c>
      <c r="R66" t="s">
        <v>42</v>
      </c>
      <c r="S66">
        <v>1.4323300000000001</v>
      </c>
      <c r="T66">
        <v>2021</v>
      </c>
      <c r="U66" s="1">
        <v>10</v>
      </c>
      <c r="V66" s="1">
        <v>100</v>
      </c>
      <c r="W66" s="1">
        <v>100</v>
      </c>
      <c r="X66" s="1">
        <v>100</v>
      </c>
      <c r="Y66" s="1">
        <v>100</v>
      </c>
      <c r="Z66" s="1">
        <v>100</v>
      </c>
      <c r="AA66" s="1">
        <v>100</v>
      </c>
      <c r="AB66" s="1">
        <v>100</v>
      </c>
      <c r="AC66" s="1">
        <v>100</v>
      </c>
      <c r="AD66" s="1">
        <v>100</v>
      </c>
      <c r="AE66" s="1">
        <v>100</v>
      </c>
      <c r="AF66" s="1">
        <v>100</v>
      </c>
      <c r="AG66" t="s">
        <v>43</v>
      </c>
      <c r="AH66" s="7">
        <f t="shared" si="2"/>
        <v>200</v>
      </c>
      <c r="AI66">
        <v>12.570565977011512</v>
      </c>
      <c r="AJ66">
        <v>65.048116374487094</v>
      </c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x14ac:dyDescent="0.2">
      <c r="A67" t="s">
        <v>115</v>
      </c>
      <c r="B67" t="s">
        <v>166</v>
      </c>
      <c r="C67" t="str">
        <f t="shared" si="4"/>
        <v>mine AUS PCI Lake Vermont</v>
      </c>
      <c r="D67" t="s">
        <v>169</v>
      </c>
      <c r="E67" t="s">
        <v>31</v>
      </c>
      <c r="F67" t="s">
        <v>47</v>
      </c>
      <c r="G67" t="s">
        <v>110</v>
      </c>
      <c r="I67" t="s">
        <v>34</v>
      </c>
      <c r="J67" t="s">
        <v>53</v>
      </c>
      <c r="K67" t="s">
        <v>36</v>
      </c>
      <c r="L67" t="s">
        <v>54</v>
      </c>
      <c r="M67" t="s">
        <v>38</v>
      </c>
      <c r="N67" t="s">
        <v>55</v>
      </c>
      <c r="O67" t="s">
        <v>40</v>
      </c>
      <c r="P67" t="s">
        <v>41</v>
      </c>
      <c r="R67" t="s">
        <v>42</v>
      </c>
      <c r="S67">
        <v>1.4323300000000001</v>
      </c>
      <c r="T67">
        <v>2021</v>
      </c>
      <c r="U67" s="1">
        <v>10</v>
      </c>
      <c r="V67" s="1">
        <v>100</v>
      </c>
      <c r="W67" s="1">
        <v>100</v>
      </c>
      <c r="X67" s="1">
        <v>100</v>
      </c>
      <c r="Y67" s="1">
        <v>100</v>
      </c>
      <c r="Z67" s="1">
        <v>100</v>
      </c>
      <c r="AA67" s="1">
        <v>100</v>
      </c>
      <c r="AB67" s="1">
        <v>100</v>
      </c>
      <c r="AC67" s="1">
        <v>100</v>
      </c>
      <c r="AD67" s="1">
        <v>100</v>
      </c>
      <c r="AE67" s="1">
        <v>100</v>
      </c>
      <c r="AF67" s="1">
        <v>100</v>
      </c>
      <c r="AG67" t="s">
        <v>43</v>
      </c>
      <c r="AH67" s="7">
        <f t="shared" ref="AH67:AH130" si="5">AE67+AF67</f>
        <v>200</v>
      </c>
      <c r="AI67">
        <v>12.570565977011512</v>
      </c>
      <c r="AJ67">
        <v>66.048116374487094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x14ac:dyDescent="0.2">
      <c r="A68" t="s">
        <v>115</v>
      </c>
      <c r="B68" t="s">
        <v>166</v>
      </c>
      <c r="C68" t="str">
        <f t="shared" si="4"/>
        <v>mine AUS PCI Lake Vermont</v>
      </c>
      <c r="D68" t="s">
        <v>169</v>
      </c>
      <c r="E68" t="s">
        <v>31</v>
      </c>
      <c r="F68" t="s">
        <v>47</v>
      </c>
      <c r="G68" t="s">
        <v>78</v>
      </c>
      <c r="I68" t="s">
        <v>34</v>
      </c>
      <c r="J68" t="s">
        <v>53</v>
      </c>
      <c r="K68" t="s">
        <v>36</v>
      </c>
      <c r="L68" t="s">
        <v>54</v>
      </c>
      <c r="M68" t="s">
        <v>38</v>
      </c>
      <c r="N68" t="s">
        <v>55</v>
      </c>
      <c r="O68" t="s">
        <v>40</v>
      </c>
      <c r="P68" t="s">
        <v>41</v>
      </c>
      <c r="R68" t="s">
        <v>42</v>
      </c>
      <c r="S68">
        <v>1.4323300000000001</v>
      </c>
      <c r="T68">
        <v>2021</v>
      </c>
      <c r="U68" s="1">
        <v>10</v>
      </c>
      <c r="V68" s="1">
        <v>100</v>
      </c>
      <c r="W68" s="1">
        <v>100</v>
      </c>
      <c r="X68" s="1">
        <v>100</v>
      </c>
      <c r="Y68" s="1">
        <v>100</v>
      </c>
      <c r="Z68" s="1">
        <v>100</v>
      </c>
      <c r="AA68" s="1">
        <v>100</v>
      </c>
      <c r="AB68" s="1">
        <v>100</v>
      </c>
      <c r="AC68" s="1">
        <v>100</v>
      </c>
      <c r="AD68" s="1">
        <v>100</v>
      </c>
      <c r="AE68" s="1">
        <v>100</v>
      </c>
      <c r="AF68" s="1">
        <v>100</v>
      </c>
      <c r="AG68" t="s">
        <v>43</v>
      </c>
      <c r="AH68" s="7">
        <f t="shared" si="5"/>
        <v>200</v>
      </c>
      <c r="AI68">
        <v>12.570565977011512</v>
      </c>
      <c r="AJ68">
        <v>67.048116374487094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x14ac:dyDescent="0.2">
      <c r="A69" t="s">
        <v>51</v>
      </c>
      <c r="B69" t="s">
        <v>166</v>
      </c>
      <c r="C69" t="str">
        <f t="shared" si="4"/>
        <v>mine AUS PCI Baralaba</v>
      </c>
      <c r="D69" t="s">
        <v>169</v>
      </c>
      <c r="E69" t="s">
        <v>31</v>
      </c>
      <c r="F69" t="s">
        <v>47</v>
      </c>
      <c r="G69" t="s">
        <v>52</v>
      </c>
      <c r="I69" t="s">
        <v>34</v>
      </c>
      <c r="J69" t="s">
        <v>53</v>
      </c>
      <c r="K69" t="s">
        <v>36</v>
      </c>
      <c r="L69" t="s">
        <v>54</v>
      </c>
      <c r="M69" t="s">
        <v>38</v>
      </c>
      <c r="N69" t="s">
        <v>55</v>
      </c>
      <c r="O69" t="s">
        <v>40</v>
      </c>
      <c r="P69" t="s">
        <v>41</v>
      </c>
      <c r="R69" t="s">
        <v>42</v>
      </c>
      <c r="S69">
        <v>1.4323300000000001</v>
      </c>
      <c r="T69">
        <v>2021</v>
      </c>
      <c r="U69" s="1">
        <v>10</v>
      </c>
      <c r="V69" s="1">
        <v>100</v>
      </c>
      <c r="W69" s="1">
        <v>100</v>
      </c>
      <c r="X69" s="1">
        <v>100</v>
      </c>
      <c r="Y69" s="1">
        <v>100</v>
      </c>
      <c r="Z69" s="1">
        <v>100</v>
      </c>
      <c r="AA69" s="1">
        <v>100</v>
      </c>
      <c r="AB69" s="1">
        <v>100</v>
      </c>
      <c r="AC69" s="1">
        <v>100</v>
      </c>
      <c r="AD69" s="1">
        <v>100</v>
      </c>
      <c r="AE69" s="1">
        <v>100</v>
      </c>
      <c r="AF69" s="1">
        <v>100</v>
      </c>
      <c r="AG69" t="s">
        <v>43</v>
      </c>
      <c r="AH69" s="7">
        <f t="shared" si="5"/>
        <v>200</v>
      </c>
      <c r="AI69">
        <v>0</v>
      </c>
      <c r="AJ69">
        <v>68.048116374487094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x14ac:dyDescent="0.2">
      <c r="A70" t="s">
        <v>80</v>
      </c>
      <c r="B70" t="s">
        <v>166</v>
      </c>
      <c r="C70" t="str">
        <f t="shared" si="4"/>
        <v>mine AUS PCI Coppabella</v>
      </c>
      <c r="D70" t="s">
        <v>169</v>
      </c>
      <c r="E70" t="s">
        <v>31</v>
      </c>
      <c r="F70" t="s">
        <v>47</v>
      </c>
      <c r="G70" t="s">
        <v>65</v>
      </c>
      <c r="I70" t="s">
        <v>34</v>
      </c>
      <c r="J70" t="s">
        <v>53</v>
      </c>
      <c r="K70" t="s">
        <v>36</v>
      </c>
      <c r="L70" t="s">
        <v>54</v>
      </c>
      <c r="M70" t="s">
        <v>38</v>
      </c>
      <c r="N70" t="s">
        <v>55</v>
      </c>
      <c r="O70" t="s">
        <v>40</v>
      </c>
      <c r="P70" t="s">
        <v>41</v>
      </c>
      <c r="R70" t="s">
        <v>42</v>
      </c>
      <c r="S70">
        <v>1.4323300000000001</v>
      </c>
      <c r="T70">
        <v>2021</v>
      </c>
      <c r="U70" s="1">
        <v>10</v>
      </c>
      <c r="V70" s="1">
        <v>100</v>
      </c>
      <c r="W70" s="1">
        <v>100</v>
      </c>
      <c r="X70" s="1">
        <v>100</v>
      </c>
      <c r="Y70" s="1">
        <v>100</v>
      </c>
      <c r="Z70" s="1">
        <v>100</v>
      </c>
      <c r="AA70" s="1">
        <v>100</v>
      </c>
      <c r="AB70" s="1">
        <v>100</v>
      </c>
      <c r="AC70" s="1">
        <v>100</v>
      </c>
      <c r="AD70" s="1">
        <v>100</v>
      </c>
      <c r="AE70" s="1">
        <v>100</v>
      </c>
      <c r="AF70" s="1">
        <v>100</v>
      </c>
      <c r="AG70" t="s">
        <v>43</v>
      </c>
      <c r="AH70" s="7">
        <f t="shared" si="5"/>
        <v>200</v>
      </c>
      <c r="AI70">
        <v>0</v>
      </c>
      <c r="AJ70">
        <v>69.048116374487094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x14ac:dyDescent="0.2">
      <c r="A71" t="s">
        <v>80</v>
      </c>
      <c r="B71" t="s">
        <v>166</v>
      </c>
      <c r="C71" t="str">
        <f t="shared" si="4"/>
        <v>mine AUS PCI Coppabella</v>
      </c>
      <c r="D71" t="s">
        <v>169</v>
      </c>
      <c r="E71" t="s">
        <v>31</v>
      </c>
      <c r="F71" t="s">
        <v>47</v>
      </c>
      <c r="G71" t="s">
        <v>69</v>
      </c>
      <c r="I71" t="s">
        <v>34</v>
      </c>
      <c r="J71" t="s">
        <v>53</v>
      </c>
      <c r="K71" t="s">
        <v>36</v>
      </c>
      <c r="L71" t="s">
        <v>54</v>
      </c>
      <c r="M71" t="s">
        <v>38</v>
      </c>
      <c r="N71" t="s">
        <v>55</v>
      </c>
      <c r="O71" t="s">
        <v>40</v>
      </c>
      <c r="P71" t="s">
        <v>41</v>
      </c>
      <c r="R71" t="s">
        <v>42</v>
      </c>
      <c r="S71">
        <v>1.4323300000000001</v>
      </c>
      <c r="T71">
        <v>2021</v>
      </c>
      <c r="U71" s="1">
        <v>10</v>
      </c>
      <c r="V71" s="1">
        <v>100</v>
      </c>
      <c r="W71" s="1">
        <v>100</v>
      </c>
      <c r="X71" s="1">
        <v>100</v>
      </c>
      <c r="Y71" s="1">
        <v>100</v>
      </c>
      <c r="Z71" s="1">
        <v>100</v>
      </c>
      <c r="AA71" s="1">
        <v>100</v>
      </c>
      <c r="AB71" s="1">
        <v>100</v>
      </c>
      <c r="AC71" s="1">
        <v>100</v>
      </c>
      <c r="AD71" s="1">
        <v>100</v>
      </c>
      <c r="AE71" s="1">
        <v>100</v>
      </c>
      <c r="AF71" s="1">
        <v>100</v>
      </c>
      <c r="AG71" t="s">
        <v>43</v>
      </c>
      <c r="AH71" s="7">
        <f t="shared" si="5"/>
        <v>200</v>
      </c>
      <c r="AI71">
        <v>0</v>
      </c>
      <c r="AJ71">
        <v>70.048116374487094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x14ac:dyDescent="0.2">
      <c r="A72" t="s">
        <v>80</v>
      </c>
      <c r="B72" t="s">
        <v>166</v>
      </c>
      <c r="C72" t="str">
        <f t="shared" si="4"/>
        <v>mine AUS PCI Coppabella</v>
      </c>
      <c r="D72" t="s">
        <v>169</v>
      </c>
      <c r="E72" t="s">
        <v>31</v>
      </c>
      <c r="F72" t="s">
        <v>47</v>
      </c>
      <c r="G72" t="s">
        <v>78</v>
      </c>
      <c r="I72" t="s">
        <v>34</v>
      </c>
      <c r="J72" t="s">
        <v>53</v>
      </c>
      <c r="K72" t="s">
        <v>36</v>
      </c>
      <c r="L72" t="s">
        <v>54</v>
      </c>
      <c r="M72" t="s">
        <v>38</v>
      </c>
      <c r="N72" t="s">
        <v>55</v>
      </c>
      <c r="O72" t="s">
        <v>40</v>
      </c>
      <c r="P72" t="s">
        <v>41</v>
      </c>
      <c r="R72" t="s">
        <v>42</v>
      </c>
      <c r="S72">
        <v>1.4323300000000001</v>
      </c>
      <c r="T72">
        <v>2021</v>
      </c>
      <c r="U72" s="1">
        <v>10</v>
      </c>
      <c r="V72" s="1">
        <v>100</v>
      </c>
      <c r="W72" s="1">
        <v>100</v>
      </c>
      <c r="X72" s="1">
        <v>100</v>
      </c>
      <c r="Y72" s="1">
        <v>100</v>
      </c>
      <c r="Z72" s="1">
        <v>100</v>
      </c>
      <c r="AA72" s="1">
        <v>100</v>
      </c>
      <c r="AB72" s="1">
        <v>100</v>
      </c>
      <c r="AC72" s="1">
        <v>100</v>
      </c>
      <c r="AD72" s="1">
        <v>100</v>
      </c>
      <c r="AE72" s="1">
        <v>100</v>
      </c>
      <c r="AF72" s="1">
        <v>100</v>
      </c>
      <c r="AG72" t="s">
        <v>43</v>
      </c>
      <c r="AH72" s="7">
        <f t="shared" si="5"/>
        <v>200</v>
      </c>
      <c r="AI72">
        <v>0</v>
      </c>
      <c r="AJ72">
        <v>71.048116374487094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x14ac:dyDescent="0.2">
      <c r="A73" t="s">
        <v>80</v>
      </c>
      <c r="B73" t="s">
        <v>166</v>
      </c>
      <c r="C73" t="str">
        <f t="shared" si="4"/>
        <v>mine AUS PCI Coppabella</v>
      </c>
      <c r="D73" t="s">
        <v>169</v>
      </c>
      <c r="E73" t="s">
        <v>31</v>
      </c>
      <c r="F73" t="s">
        <v>47</v>
      </c>
      <c r="G73" t="s">
        <v>77</v>
      </c>
      <c r="I73" t="s">
        <v>34</v>
      </c>
      <c r="J73" t="s">
        <v>53</v>
      </c>
      <c r="K73" t="s">
        <v>36</v>
      </c>
      <c r="L73" t="s">
        <v>54</v>
      </c>
      <c r="M73" t="s">
        <v>38</v>
      </c>
      <c r="N73" t="s">
        <v>55</v>
      </c>
      <c r="O73" t="s">
        <v>40</v>
      </c>
      <c r="P73" t="s">
        <v>41</v>
      </c>
      <c r="R73" t="s">
        <v>42</v>
      </c>
      <c r="S73">
        <v>1.4323300000000001</v>
      </c>
      <c r="T73">
        <v>2021</v>
      </c>
      <c r="U73" s="1">
        <v>10</v>
      </c>
      <c r="V73" s="1">
        <v>100</v>
      </c>
      <c r="W73" s="1">
        <v>100</v>
      </c>
      <c r="X73" s="1">
        <v>100</v>
      </c>
      <c r="Y73" s="1">
        <v>100</v>
      </c>
      <c r="Z73" s="1">
        <v>100</v>
      </c>
      <c r="AA73" s="1">
        <v>100</v>
      </c>
      <c r="AB73" s="1">
        <v>100</v>
      </c>
      <c r="AC73" s="1">
        <v>100</v>
      </c>
      <c r="AD73" s="1">
        <v>100</v>
      </c>
      <c r="AE73" s="1">
        <v>100</v>
      </c>
      <c r="AF73" s="1">
        <v>100</v>
      </c>
      <c r="AG73" t="s">
        <v>43</v>
      </c>
      <c r="AH73" s="7">
        <f t="shared" si="5"/>
        <v>200</v>
      </c>
      <c r="AI73">
        <v>0</v>
      </c>
      <c r="AJ73">
        <v>72.048116374487094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x14ac:dyDescent="0.2">
      <c r="A74" t="s">
        <v>80</v>
      </c>
      <c r="B74" t="s">
        <v>166</v>
      </c>
      <c r="C74" t="str">
        <f t="shared" si="4"/>
        <v>mine AUS PCI Coppabella</v>
      </c>
      <c r="D74" t="s">
        <v>169</v>
      </c>
      <c r="E74" t="s">
        <v>31</v>
      </c>
      <c r="F74" t="s">
        <v>47</v>
      </c>
      <c r="G74" t="s">
        <v>79</v>
      </c>
      <c r="I74" t="s">
        <v>34</v>
      </c>
      <c r="J74" t="s">
        <v>53</v>
      </c>
      <c r="K74" t="s">
        <v>36</v>
      </c>
      <c r="L74" t="s">
        <v>54</v>
      </c>
      <c r="M74" t="s">
        <v>38</v>
      </c>
      <c r="N74" t="s">
        <v>55</v>
      </c>
      <c r="O74" t="s">
        <v>40</v>
      </c>
      <c r="P74" t="s">
        <v>41</v>
      </c>
      <c r="R74" t="s">
        <v>42</v>
      </c>
      <c r="S74">
        <v>1.4323300000000001</v>
      </c>
      <c r="T74">
        <v>2021</v>
      </c>
      <c r="U74" s="1">
        <v>10</v>
      </c>
      <c r="V74" s="1">
        <v>100</v>
      </c>
      <c r="W74" s="1">
        <v>100</v>
      </c>
      <c r="X74" s="1">
        <v>100</v>
      </c>
      <c r="Y74" s="1">
        <v>100</v>
      </c>
      <c r="Z74" s="1">
        <v>100</v>
      </c>
      <c r="AA74" s="1">
        <v>100</v>
      </c>
      <c r="AB74" s="1">
        <v>100</v>
      </c>
      <c r="AC74" s="1">
        <v>100</v>
      </c>
      <c r="AD74" s="1">
        <v>100</v>
      </c>
      <c r="AE74" s="1">
        <v>100</v>
      </c>
      <c r="AF74" s="1">
        <v>100</v>
      </c>
      <c r="AG74" t="s">
        <v>43</v>
      </c>
      <c r="AH74" s="7">
        <f t="shared" si="5"/>
        <v>200</v>
      </c>
      <c r="AI74">
        <v>0</v>
      </c>
      <c r="AJ74">
        <v>73.048116374487094</v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x14ac:dyDescent="0.2">
      <c r="A75" t="s">
        <v>83</v>
      </c>
      <c r="B75" t="s">
        <v>166</v>
      </c>
      <c r="C75" t="str">
        <f t="shared" si="4"/>
        <v>mine AUS PCI Curragh</v>
      </c>
      <c r="D75" t="s">
        <v>169</v>
      </c>
      <c r="E75" t="s">
        <v>31</v>
      </c>
      <c r="F75" t="s">
        <v>47</v>
      </c>
      <c r="G75" t="s">
        <v>84</v>
      </c>
      <c r="I75" t="s">
        <v>34</v>
      </c>
      <c r="J75" t="s">
        <v>53</v>
      </c>
      <c r="K75" t="s">
        <v>36</v>
      </c>
      <c r="L75" t="s">
        <v>54</v>
      </c>
      <c r="M75" t="s">
        <v>38</v>
      </c>
      <c r="N75" t="s">
        <v>55</v>
      </c>
      <c r="O75" t="s">
        <v>40</v>
      </c>
      <c r="P75" t="s">
        <v>41</v>
      </c>
      <c r="R75" t="s">
        <v>42</v>
      </c>
      <c r="S75">
        <v>1.4323300000000001</v>
      </c>
      <c r="T75">
        <v>2021</v>
      </c>
      <c r="U75" s="1">
        <v>10</v>
      </c>
      <c r="V75" s="1">
        <v>100</v>
      </c>
      <c r="W75" s="1">
        <v>100</v>
      </c>
      <c r="X75" s="1">
        <v>100</v>
      </c>
      <c r="Y75" s="1">
        <v>100</v>
      </c>
      <c r="Z75" s="1">
        <v>100</v>
      </c>
      <c r="AA75" s="1">
        <v>100</v>
      </c>
      <c r="AB75" s="1">
        <v>100</v>
      </c>
      <c r="AC75" s="1">
        <v>100</v>
      </c>
      <c r="AD75" s="1">
        <v>100</v>
      </c>
      <c r="AE75" s="1">
        <v>100</v>
      </c>
      <c r="AF75" s="1">
        <v>100</v>
      </c>
      <c r="AG75" t="s">
        <v>43</v>
      </c>
      <c r="AH75" s="7">
        <f t="shared" si="5"/>
        <v>200</v>
      </c>
      <c r="AI75">
        <v>5.3237659782608659</v>
      </c>
      <c r="AJ75">
        <v>74.048116374487094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x14ac:dyDescent="0.2">
      <c r="A76" t="s">
        <v>124</v>
      </c>
      <c r="B76" t="s">
        <v>166</v>
      </c>
      <c r="C76" t="str">
        <f t="shared" si="4"/>
        <v>mine AUS PCI Moorvale</v>
      </c>
      <c r="D76" t="s">
        <v>169</v>
      </c>
      <c r="E76" t="s">
        <v>31</v>
      </c>
      <c r="F76" t="s">
        <v>47</v>
      </c>
      <c r="G76" t="s">
        <v>65</v>
      </c>
      <c r="I76" t="s">
        <v>34</v>
      </c>
      <c r="J76" t="s">
        <v>53</v>
      </c>
      <c r="K76" t="s">
        <v>36</v>
      </c>
      <c r="L76" t="s">
        <v>54</v>
      </c>
      <c r="M76" t="s">
        <v>38</v>
      </c>
      <c r="N76" t="s">
        <v>55</v>
      </c>
      <c r="O76" t="s">
        <v>40</v>
      </c>
      <c r="P76" t="s">
        <v>41</v>
      </c>
      <c r="R76" t="s">
        <v>42</v>
      </c>
      <c r="S76">
        <v>1.4323300000000001</v>
      </c>
      <c r="T76">
        <v>2021</v>
      </c>
      <c r="U76" s="1">
        <v>10</v>
      </c>
      <c r="V76" s="1">
        <v>100</v>
      </c>
      <c r="W76" s="1">
        <v>100</v>
      </c>
      <c r="X76" s="1">
        <v>100</v>
      </c>
      <c r="Y76" s="1">
        <v>100</v>
      </c>
      <c r="Z76" s="1">
        <v>100</v>
      </c>
      <c r="AA76" s="1">
        <v>100</v>
      </c>
      <c r="AB76" s="1">
        <v>100</v>
      </c>
      <c r="AC76" s="1">
        <v>100</v>
      </c>
      <c r="AD76" s="1">
        <v>100</v>
      </c>
      <c r="AE76" s="1">
        <v>100</v>
      </c>
      <c r="AF76" s="1">
        <v>100</v>
      </c>
      <c r="AG76" t="s">
        <v>43</v>
      </c>
      <c r="AH76" s="7">
        <f t="shared" si="5"/>
        <v>200</v>
      </c>
      <c r="AI76">
        <v>0</v>
      </c>
      <c r="AJ76">
        <v>75.048116374487094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x14ac:dyDescent="0.2">
      <c r="A77" t="s">
        <v>124</v>
      </c>
      <c r="B77" t="s">
        <v>166</v>
      </c>
      <c r="C77" t="str">
        <f t="shared" si="4"/>
        <v>mine AUS PCI Moorvale</v>
      </c>
      <c r="D77" t="s">
        <v>169</v>
      </c>
      <c r="E77" t="s">
        <v>31</v>
      </c>
      <c r="F77" t="s">
        <v>47</v>
      </c>
      <c r="G77" t="s">
        <v>69</v>
      </c>
      <c r="I77" t="s">
        <v>34</v>
      </c>
      <c r="J77" t="s">
        <v>53</v>
      </c>
      <c r="K77" t="s">
        <v>36</v>
      </c>
      <c r="L77" t="s">
        <v>54</v>
      </c>
      <c r="M77" t="s">
        <v>38</v>
      </c>
      <c r="N77" t="s">
        <v>55</v>
      </c>
      <c r="O77" t="s">
        <v>40</v>
      </c>
      <c r="P77" t="s">
        <v>41</v>
      </c>
      <c r="R77" t="s">
        <v>42</v>
      </c>
      <c r="S77">
        <v>1.4323300000000001</v>
      </c>
      <c r="T77">
        <v>2021</v>
      </c>
      <c r="U77" s="1">
        <v>10</v>
      </c>
      <c r="V77" s="1">
        <v>100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100</v>
      </c>
      <c r="AC77" s="1">
        <v>100</v>
      </c>
      <c r="AD77" s="1">
        <v>100</v>
      </c>
      <c r="AE77" s="1">
        <v>100</v>
      </c>
      <c r="AF77" s="1">
        <v>100</v>
      </c>
      <c r="AG77" t="s">
        <v>43</v>
      </c>
      <c r="AH77" s="7">
        <f t="shared" si="5"/>
        <v>200</v>
      </c>
      <c r="AI77">
        <v>0</v>
      </c>
      <c r="AJ77">
        <v>76.048116374487094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x14ac:dyDescent="0.2">
      <c r="A78" t="s">
        <v>124</v>
      </c>
      <c r="B78" t="s">
        <v>166</v>
      </c>
      <c r="C78" t="str">
        <f t="shared" si="4"/>
        <v>mine AUS PCI Moorvale</v>
      </c>
      <c r="D78" t="s">
        <v>169</v>
      </c>
      <c r="E78" t="s">
        <v>31</v>
      </c>
      <c r="F78" t="s">
        <v>47</v>
      </c>
      <c r="G78" t="s">
        <v>78</v>
      </c>
      <c r="I78" t="s">
        <v>34</v>
      </c>
      <c r="J78" t="s">
        <v>53</v>
      </c>
      <c r="K78" t="s">
        <v>36</v>
      </c>
      <c r="L78" t="s">
        <v>54</v>
      </c>
      <c r="M78" t="s">
        <v>38</v>
      </c>
      <c r="N78" t="s">
        <v>55</v>
      </c>
      <c r="O78" t="s">
        <v>40</v>
      </c>
      <c r="P78" t="s">
        <v>41</v>
      </c>
      <c r="R78" t="s">
        <v>42</v>
      </c>
      <c r="S78">
        <v>1.4323300000000001</v>
      </c>
      <c r="T78">
        <v>2021</v>
      </c>
      <c r="U78" s="1">
        <v>10</v>
      </c>
      <c r="V78" s="1">
        <v>100</v>
      </c>
      <c r="W78" s="1">
        <v>100</v>
      </c>
      <c r="X78" s="1">
        <v>100</v>
      </c>
      <c r="Y78" s="1">
        <v>100</v>
      </c>
      <c r="Z78" s="1">
        <v>100</v>
      </c>
      <c r="AA78" s="1">
        <v>100</v>
      </c>
      <c r="AB78" s="1">
        <v>100</v>
      </c>
      <c r="AC78" s="1">
        <v>100</v>
      </c>
      <c r="AD78" s="1">
        <v>100</v>
      </c>
      <c r="AE78" s="1">
        <v>100</v>
      </c>
      <c r="AF78" s="1">
        <v>100</v>
      </c>
      <c r="AG78" t="s">
        <v>43</v>
      </c>
      <c r="AH78" s="7">
        <f t="shared" si="5"/>
        <v>200</v>
      </c>
      <c r="AI78">
        <v>0</v>
      </c>
      <c r="AJ78">
        <v>77.048116374487094</v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x14ac:dyDescent="0.2">
      <c r="A79" t="s">
        <v>124</v>
      </c>
      <c r="B79" t="s">
        <v>166</v>
      </c>
      <c r="C79" t="str">
        <f t="shared" si="4"/>
        <v>mine AUS PCI Moorvale</v>
      </c>
      <c r="D79" t="s">
        <v>169</v>
      </c>
      <c r="E79" t="s">
        <v>31</v>
      </c>
      <c r="F79" t="s">
        <v>47</v>
      </c>
      <c r="G79" t="s">
        <v>77</v>
      </c>
      <c r="I79" t="s">
        <v>34</v>
      </c>
      <c r="J79" t="s">
        <v>53</v>
      </c>
      <c r="K79" t="s">
        <v>36</v>
      </c>
      <c r="L79" t="s">
        <v>54</v>
      </c>
      <c r="M79" t="s">
        <v>38</v>
      </c>
      <c r="N79" t="s">
        <v>55</v>
      </c>
      <c r="O79" t="s">
        <v>40</v>
      </c>
      <c r="P79" t="s">
        <v>41</v>
      </c>
      <c r="R79" t="s">
        <v>42</v>
      </c>
      <c r="S79">
        <v>1.4323300000000001</v>
      </c>
      <c r="T79">
        <v>2021</v>
      </c>
      <c r="U79" s="1">
        <v>10</v>
      </c>
      <c r="V79" s="1">
        <v>100</v>
      </c>
      <c r="W79" s="1">
        <v>100</v>
      </c>
      <c r="X79" s="1">
        <v>100</v>
      </c>
      <c r="Y79" s="1">
        <v>100</v>
      </c>
      <c r="Z79" s="1">
        <v>100</v>
      </c>
      <c r="AA79" s="1">
        <v>100</v>
      </c>
      <c r="AB79" s="1">
        <v>100</v>
      </c>
      <c r="AC79" s="1">
        <v>100</v>
      </c>
      <c r="AD79" s="1">
        <v>100</v>
      </c>
      <c r="AE79" s="1">
        <v>100</v>
      </c>
      <c r="AF79" s="1">
        <v>100</v>
      </c>
      <c r="AG79" t="s">
        <v>43</v>
      </c>
      <c r="AH79" s="7">
        <f t="shared" si="5"/>
        <v>200</v>
      </c>
      <c r="AI79">
        <v>0</v>
      </c>
      <c r="AJ79">
        <v>78.048116374487094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x14ac:dyDescent="0.2">
      <c r="A80" t="s">
        <v>124</v>
      </c>
      <c r="B80" t="s">
        <v>166</v>
      </c>
      <c r="C80" t="str">
        <f t="shared" si="4"/>
        <v>mine AUS PCI Moorvale</v>
      </c>
      <c r="D80" t="s">
        <v>169</v>
      </c>
      <c r="E80" t="s">
        <v>31</v>
      </c>
      <c r="F80" t="s">
        <v>47</v>
      </c>
      <c r="G80" t="s">
        <v>79</v>
      </c>
      <c r="I80" t="s">
        <v>34</v>
      </c>
      <c r="J80" t="s">
        <v>53</v>
      </c>
      <c r="K80" t="s">
        <v>36</v>
      </c>
      <c r="L80" t="s">
        <v>54</v>
      </c>
      <c r="M80" t="s">
        <v>38</v>
      </c>
      <c r="N80" t="s">
        <v>55</v>
      </c>
      <c r="O80" t="s">
        <v>40</v>
      </c>
      <c r="P80" t="s">
        <v>41</v>
      </c>
      <c r="R80" t="s">
        <v>42</v>
      </c>
      <c r="S80">
        <v>1.4323300000000001</v>
      </c>
      <c r="T80">
        <v>2021</v>
      </c>
      <c r="U80" s="1">
        <v>10</v>
      </c>
      <c r="V80" s="1">
        <v>100</v>
      </c>
      <c r="W80" s="1">
        <v>100</v>
      </c>
      <c r="X80" s="1">
        <v>100</v>
      </c>
      <c r="Y80" s="1">
        <v>100</v>
      </c>
      <c r="Z80" s="1">
        <v>100</v>
      </c>
      <c r="AA80" s="1">
        <v>100</v>
      </c>
      <c r="AB80" s="1">
        <v>100</v>
      </c>
      <c r="AC80" s="1">
        <v>100</v>
      </c>
      <c r="AD80" s="1">
        <v>100</v>
      </c>
      <c r="AE80" s="1">
        <v>100</v>
      </c>
      <c r="AF80" s="1">
        <v>100</v>
      </c>
      <c r="AG80" t="s">
        <v>43</v>
      </c>
      <c r="AH80" s="7">
        <f t="shared" si="5"/>
        <v>200</v>
      </c>
      <c r="AI80">
        <v>0</v>
      </c>
      <c r="AJ80">
        <v>79.048116374487094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x14ac:dyDescent="0.2">
      <c r="A81" t="s">
        <v>143</v>
      </c>
      <c r="B81" t="s">
        <v>166</v>
      </c>
      <c r="C81" t="str">
        <f t="shared" si="4"/>
        <v>mine AUS PCI South Walker Creek</v>
      </c>
      <c r="D81" t="s">
        <v>169</v>
      </c>
      <c r="E81" t="s">
        <v>31</v>
      </c>
      <c r="F81" t="s">
        <v>47</v>
      </c>
      <c r="G81" t="s">
        <v>88</v>
      </c>
      <c r="I81" t="s">
        <v>34</v>
      </c>
      <c r="J81" t="s">
        <v>53</v>
      </c>
      <c r="K81" t="s">
        <v>36</v>
      </c>
      <c r="L81" t="s">
        <v>54</v>
      </c>
      <c r="M81" t="s">
        <v>38</v>
      </c>
      <c r="N81" t="s">
        <v>55</v>
      </c>
      <c r="O81" t="s">
        <v>40</v>
      </c>
      <c r="P81" t="s">
        <v>41</v>
      </c>
      <c r="R81" t="s">
        <v>42</v>
      </c>
      <c r="S81">
        <v>1.4323300000000001</v>
      </c>
      <c r="T81">
        <v>2021</v>
      </c>
      <c r="U81" s="1">
        <v>10</v>
      </c>
      <c r="V81" s="1">
        <v>100</v>
      </c>
      <c r="W81" s="1">
        <v>100</v>
      </c>
      <c r="X81" s="1">
        <v>100</v>
      </c>
      <c r="Y81" s="1">
        <v>100</v>
      </c>
      <c r="Z81" s="1">
        <v>100</v>
      </c>
      <c r="AA81" s="1">
        <v>100</v>
      </c>
      <c r="AB81" s="1">
        <v>100</v>
      </c>
      <c r="AC81" s="1">
        <v>100</v>
      </c>
      <c r="AD81" s="1">
        <v>100</v>
      </c>
      <c r="AE81" s="1">
        <v>100</v>
      </c>
      <c r="AF81" s="1">
        <v>100</v>
      </c>
      <c r="AG81" t="s">
        <v>43</v>
      </c>
      <c r="AH81" s="7">
        <f t="shared" si="5"/>
        <v>200</v>
      </c>
      <c r="AI81">
        <v>0</v>
      </c>
      <c r="AJ81">
        <v>80.048116374487094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x14ac:dyDescent="0.2">
      <c r="A82" t="s">
        <v>143</v>
      </c>
      <c r="B82" t="s">
        <v>166</v>
      </c>
      <c r="C82" t="str">
        <f t="shared" si="4"/>
        <v>mine AUS PCI South Walker Creek</v>
      </c>
      <c r="D82" t="s">
        <v>169</v>
      </c>
      <c r="E82" t="s">
        <v>31</v>
      </c>
      <c r="F82" t="s">
        <v>47</v>
      </c>
      <c r="G82" t="s">
        <v>57</v>
      </c>
      <c r="I82" t="s">
        <v>34</v>
      </c>
      <c r="J82" t="s">
        <v>53</v>
      </c>
      <c r="K82" t="s">
        <v>36</v>
      </c>
      <c r="L82" t="s">
        <v>54</v>
      </c>
      <c r="M82" t="s">
        <v>38</v>
      </c>
      <c r="N82" t="s">
        <v>55</v>
      </c>
      <c r="O82" t="s">
        <v>40</v>
      </c>
      <c r="P82" t="s">
        <v>41</v>
      </c>
      <c r="R82" t="s">
        <v>42</v>
      </c>
      <c r="S82">
        <v>1.4323300000000001</v>
      </c>
      <c r="T82">
        <v>2021</v>
      </c>
      <c r="U82" s="1">
        <v>10</v>
      </c>
      <c r="V82" s="1">
        <v>100</v>
      </c>
      <c r="W82" s="1">
        <v>100</v>
      </c>
      <c r="X82" s="1">
        <v>100</v>
      </c>
      <c r="Y82" s="1">
        <v>100</v>
      </c>
      <c r="Z82" s="1">
        <v>100</v>
      </c>
      <c r="AA82" s="1">
        <v>100</v>
      </c>
      <c r="AB82" s="1">
        <v>100</v>
      </c>
      <c r="AC82" s="1">
        <v>100</v>
      </c>
      <c r="AD82" s="1">
        <v>100</v>
      </c>
      <c r="AE82" s="1">
        <v>100</v>
      </c>
      <c r="AF82" s="1">
        <v>100</v>
      </c>
      <c r="AG82" t="s">
        <v>43</v>
      </c>
      <c r="AH82" s="7">
        <f t="shared" si="5"/>
        <v>200</v>
      </c>
      <c r="AI82">
        <v>0</v>
      </c>
      <c r="AJ82">
        <v>81.048116374487094</v>
      </c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x14ac:dyDescent="0.2">
      <c r="A83" t="s">
        <v>109</v>
      </c>
      <c r="B83" t="s">
        <v>166</v>
      </c>
      <c r="C83" t="str">
        <f t="shared" si="4"/>
        <v>mine AUS PCI Jellinbah East</v>
      </c>
      <c r="D83" t="s">
        <v>169</v>
      </c>
      <c r="E83" t="s">
        <v>31</v>
      </c>
      <c r="F83" t="s">
        <v>47</v>
      </c>
      <c r="G83" t="s">
        <v>82</v>
      </c>
      <c r="I83" t="s">
        <v>34</v>
      </c>
      <c r="J83" t="s">
        <v>53</v>
      </c>
      <c r="K83" t="s">
        <v>36</v>
      </c>
      <c r="L83" t="s">
        <v>54</v>
      </c>
      <c r="M83" t="s">
        <v>38</v>
      </c>
      <c r="N83" t="s">
        <v>55</v>
      </c>
      <c r="O83" t="s">
        <v>40</v>
      </c>
      <c r="P83" t="s">
        <v>41</v>
      </c>
      <c r="R83" t="s">
        <v>42</v>
      </c>
      <c r="S83">
        <v>1.4323300000000001</v>
      </c>
      <c r="T83">
        <v>2021</v>
      </c>
      <c r="U83" s="1">
        <v>10</v>
      </c>
      <c r="V83" s="1">
        <v>100</v>
      </c>
      <c r="W83" s="1">
        <v>100</v>
      </c>
      <c r="X83" s="1">
        <v>100</v>
      </c>
      <c r="Y83" s="1">
        <v>100</v>
      </c>
      <c r="Z83" s="1">
        <v>100</v>
      </c>
      <c r="AA83" s="1">
        <v>100</v>
      </c>
      <c r="AB83" s="1">
        <v>100</v>
      </c>
      <c r="AC83" s="1">
        <v>100</v>
      </c>
      <c r="AD83" s="1">
        <v>100</v>
      </c>
      <c r="AE83" s="1">
        <v>100</v>
      </c>
      <c r="AF83" s="1">
        <v>100</v>
      </c>
      <c r="AG83" t="s">
        <v>43</v>
      </c>
      <c r="AH83" s="7">
        <f t="shared" si="5"/>
        <v>200</v>
      </c>
      <c r="AI83">
        <v>0</v>
      </c>
      <c r="AJ83">
        <v>82.048116374487094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x14ac:dyDescent="0.2">
      <c r="A84" t="s">
        <v>109</v>
      </c>
      <c r="B84" t="s">
        <v>166</v>
      </c>
      <c r="C84" t="str">
        <f t="shared" si="4"/>
        <v>mine AUS PCI Jellinbah East</v>
      </c>
      <c r="D84" t="s">
        <v>169</v>
      </c>
      <c r="E84" t="s">
        <v>31</v>
      </c>
      <c r="F84" t="s">
        <v>47</v>
      </c>
      <c r="G84" t="s">
        <v>87</v>
      </c>
      <c r="I84" t="s">
        <v>34</v>
      </c>
      <c r="J84" t="s">
        <v>53</v>
      </c>
      <c r="K84" t="s">
        <v>36</v>
      </c>
      <c r="L84" t="s">
        <v>54</v>
      </c>
      <c r="M84" t="s">
        <v>38</v>
      </c>
      <c r="N84" t="s">
        <v>55</v>
      </c>
      <c r="O84" t="s">
        <v>40</v>
      </c>
      <c r="P84" t="s">
        <v>41</v>
      </c>
      <c r="R84" t="s">
        <v>42</v>
      </c>
      <c r="S84">
        <v>1.4323300000000001</v>
      </c>
      <c r="T84">
        <v>2021</v>
      </c>
      <c r="U84" s="1">
        <v>10</v>
      </c>
      <c r="V84" s="1">
        <v>100</v>
      </c>
      <c r="W84" s="1">
        <v>100</v>
      </c>
      <c r="X84" s="1">
        <v>100</v>
      </c>
      <c r="Y84" s="1">
        <v>100</v>
      </c>
      <c r="Z84" s="1">
        <v>100</v>
      </c>
      <c r="AA84" s="1">
        <v>100</v>
      </c>
      <c r="AB84" s="1">
        <v>100</v>
      </c>
      <c r="AC84" s="1">
        <v>100</v>
      </c>
      <c r="AD84" s="1">
        <v>100</v>
      </c>
      <c r="AE84" s="1">
        <v>100</v>
      </c>
      <c r="AF84" s="1">
        <v>100</v>
      </c>
      <c r="AG84" t="s">
        <v>43</v>
      </c>
      <c r="AH84" s="7">
        <f t="shared" si="5"/>
        <v>200</v>
      </c>
      <c r="AI84">
        <v>0</v>
      </c>
      <c r="AJ84">
        <v>83.048116374487094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x14ac:dyDescent="0.2">
      <c r="A85" t="s">
        <v>109</v>
      </c>
      <c r="B85" t="s">
        <v>166</v>
      </c>
      <c r="C85" t="str">
        <f t="shared" si="4"/>
        <v>mine AUS PCI Jellinbah East</v>
      </c>
      <c r="D85" t="s">
        <v>169</v>
      </c>
      <c r="E85" t="s">
        <v>31</v>
      </c>
      <c r="F85" t="s">
        <v>47</v>
      </c>
      <c r="G85" t="s">
        <v>110</v>
      </c>
      <c r="I85" t="s">
        <v>34</v>
      </c>
      <c r="J85" t="s">
        <v>53</v>
      </c>
      <c r="K85" t="s">
        <v>36</v>
      </c>
      <c r="L85" t="s">
        <v>54</v>
      </c>
      <c r="M85" t="s">
        <v>38</v>
      </c>
      <c r="N85" t="s">
        <v>55</v>
      </c>
      <c r="O85" t="s">
        <v>40</v>
      </c>
      <c r="P85" t="s">
        <v>41</v>
      </c>
      <c r="R85" t="s">
        <v>42</v>
      </c>
      <c r="S85">
        <v>1.4323300000000001</v>
      </c>
      <c r="T85">
        <v>2021</v>
      </c>
      <c r="U85" s="1">
        <v>10</v>
      </c>
      <c r="V85" s="1">
        <v>100</v>
      </c>
      <c r="W85" s="1">
        <v>100</v>
      </c>
      <c r="X85" s="1">
        <v>100</v>
      </c>
      <c r="Y85" s="1">
        <v>100</v>
      </c>
      <c r="Z85" s="1">
        <v>100</v>
      </c>
      <c r="AA85" s="1">
        <v>100</v>
      </c>
      <c r="AB85" s="1">
        <v>100</v>
      </c>
      <c r="AC85" s="1">
        <v>100</v>
      </c>
      <c r="AD85" s="1">
        <v>100</v>
      </c>
      <c r="AE85" s="1">
        <v>100</v>
      </c>
      <c r="AF85" s="1">
        <v>100</v>
      </c>
      <c r="AG85" t="s">
        <v>43</v>
      </c>
      <c r="AH85" s="7">
        <f t="shared" si="5"/>
        <v>200</v>
      </c>
      <c r="AI85">
        <v>0</v>
      </c>
      <c r="AJ85">
        <v>84.048116374487094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x14ac:dyDescent="0.2">
      <c r="A86" t="s">
        <v>109</v>
      </c>
      <c r="B86" t="s">
        <v>166</v>
      </c>
      <c r="C86" t="str">
        <f t="shared" si="4"/>
        <v>mine AUS PCI Jellinbah East</v>
      </c>
      <c r="D86" t="s">
        <v>169</v>
      </c>
      <c r="E86" t="s">
        <v>31</v>
      </c>
      <c r="F86" t="s">
        <v>47</v>
      </c>
      <c r="G86" t="s">
        <v>78</v>
      </c>
      <c r="I86" t="s">
        <v>34</v>
      </c>
      <c r="J86" t="s">
        <v>53</v>
      </c>
      <c r="K86" t="s">
        <v>36</v>
      </c>
      <c r="L86" t="s">
        <v>54</v>
      </c>
      <c r="M86" t="s">
        <v>38</v>
      </c>
      <c r="N86" t="s">
        <v>55</v>
      </c>
      <c r="O86" t="s">
        <v>40</v>
      </c>
      <c r="P86" t="s">
        <v>41</v>
      </c>
      <c r="R86" t="s">
        <v>42</v>
      </c>
      <c r="S86">
        <v>1.4323300000000001</v>
      </c>
      <c r="T86">
        <v>2021</v>
      </c>
      <c r="U86" s="1">
        <v>10</v>
      </c>
      <c r="V86" s="1">
        <v>100</v>
      </c>
      <c r="W86" s="1">
        <v>100</v>
      </c>
      <c r="X86" s="1">
        <v>100</v>
      </c>
      <c r="Y86" s="1">
        <v>100</v>
      </c>
      <c r="Z86" s="1">
        <v>100</v>
      </c>
      <c r="AA86" s="1">
        <v>100</v>
      </c>
      <c r="AB86" s="1">
        <v>100</v>
      </c>
      <c r="AC86" s="1">
        <v>100</v>
      </c>
      <c r="AD86" s="1">
        <v>100</v>
      </c>
      <c r="AE86" s="1">
        <v>100</v>
      </c>
      <c r="AF86" s="1">
        <v>100</v>
      </c>
      <c r="AG86" t="s">
        <v>43</v>
      </c>
      <c r="AH86" s="7">
        <f t="shared" si="5"/>
        <v>200</v>
      </c>
      <c r="AI86">
        <v>0</v>
      </c>
      <c r="AJ86">
        <v>85.048116374487094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x14ac:dyDescent="0.2">
      <c r="A87" t="s">
        <v>106</v>
      </c>
      <c r="B87" t="s">
        <v>166</v>
      </c>
      <c r="C87" t="str">
        <f t="shared" si="4"/>
        <v>mine AUS HCC Integra (Underground)</v>
      </c>
      <c r="D87" t="s">
        <v>169</v>
      </c>
      <c r="E87" t="s">
        <v>31</v>
      </c>
      <c r="F87" t="s">
        <v>32</v>
      </c>
      <c r="G87" t="s">
        <v>68</v>
      </c>
      <c r="I87" t="s">
        <v>34</v>
      </c>
      <c r="J87" t="s">
        <v>35</v>
      </c>
      <c r="K87" t="s">
        <v>36</v>
      </c>
      <c r="L87" t="s">
        <v>37</v>
      </c>
      <c r="M87" t="s">
        <v>38</v>
      </c>
      <c r="N87" t="s">
        <v>39</v>
      </c>
      <c r="O87" t="s">
        <v>40</v>
      </c>
      <c r="P87" t="s">
        <v>41</v>
      </c>
      <c r="R87" t="s">
        <v>42</v>
      </c>
      <c r="S87">
        <v>1.4323300000000001</v>
      </c>
      <c r="T87">
        <v>2021</v>
      </c>
      <c r="U87" s="1">
        <v>10</v>
      </c>
      <c r="V87" s="1">
        <v>100</v>
      </c>
      <c r="W87" s="1">
        <v>100</v>
      </c>
      <c r="X87" s="1">
        <v>100</v>
      </c>
      <c r="Y87" s="1">
        <v>100</v>
      </c>
      <c r="Z87" s="1">
        <v>100</v>
      </c>
      <c r="AA87" s="1">
        <v>100</v>
      </c>
      <c r="AB87" s="1">
        <v>100</v>
      </c>
      <c r="AC87" s="1">
        <v>100</v>
      </c>
      <c r="AD87" s="1">
        <v>100</v>
      </c>
      <c r="AE87" s="1">
        <v>100</v>
      </c>
      <c r="AF87" s="1">
        <v>100</v>
      </c>
      <c r="AG87" t="s">
        <v>43</v>
      </c>
      <c r="AH87" s="7">
        <f t="shared" si="5"/>
        <v>200</v>
      </c>
      <c r="AI87">
        <v>0</v>
      </c>
      <c r="AJ87">
        <v>86.048116374487094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x14ac:dyDescent="0.2">
      <c r="A88" t="s">
        <v>85</v>
      </c>
      <c r="B88" t="s">
        <v>166</v>
      </c>
      <c r="C88" t="str">
        <f t="shared" si="4"/>
        <v>mine AUS HCC Daunia</v>
      </c>
      <c r="D88" t="s">
        <v>169</v>
      </c>
      <c r="E88" t="s">
        <v>31</v>
      </c>
      <c r="F88" t="s">
        <v>47</v>
      </c>
      <c r="G88" t="s">
        <v>57</v>
      </c>
      <c r="I88" t="s">
        <v>34</v>
      </c>
      <c r="J88" t="s">
        <v>53</v>
      </c>
      <c r="K88" t="s">
        <v>36</v>
      </c>
      <c r="L88" t="s">
        <v>54</v>
      </c>
      <c r="M88" t="s">
        <v>38</v>
      </c>
      <c r="N88" t="s">
        <v>39</v>
      </c>
      <c r="O88" t="s">
        <v>40</v>
      </c>
      <c r="P88" t="s">
        <v>41</v>
      </c>
      <c r="R88" t="s">
        <v>42</v>
      </c>
      <c r="S88">
        <v>1.4323300000000001</v>
      </c>
      <c r="T88">
        <v>2021</v>
      </c>
      <c r="U88" s="1">
        <v>10</v>
      </c>
      <c r="V88" s="1">
        <v>100</v>
      </c>
      <c r="W88" s="1">
        <v>100</v>
      </c>
      <c r="X88" s="1">
        <v>100</v>
      </c>
      <c r="Y88" s="1">
        <v>100</v>
      </c>
      <c r="Z88" s="1">
        <v>100</v>
      </c>
      <c r="AA88" s="1">
        <v>100</v>
      </c>
      <c r="AB88" s="1">
        <v>100</v>
      </c>
      <c r="AC88" s="1">
        <v>100</v>
      </c>
      <c r="AD88" s="1">
        <v>100</v>
      </c>
      <c r="AE88" s="1">
        <v>100</v>
      </c>
      <c r="AF88" s="1">
        <v>100</v>
      </c>
      <c r="AG88" t="s">
        <v>43</v>
      </c>
      <c r="AH88" s="7">
        <f t="shared" si="5"/>
        <v>200</v>
      </c>
      <c r="AI88">
        <v>0</v>
      </c>
      <c r="AJ88">
        <v>87.048116374487094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">
      <c r="A89" t="s">
        <v>85</v>
      </c>
      <c r="B89" t="s">
        <v>166</v>
      </c>
      <c r="C89" t="str">
        <f t="shared" si="4"/>
        <v>mine AUS HCC Daunia</v>
      </c>
      <c r="D89" t="s">
        <v>169</v>
      </c>
      <c r="E89" t="s">
        <v>31</v>
      </c>
      <c r="F89" t="s">
        <v>47</v>
      </c>
      <c r="G89" t="s">
        <v>58</v>
      </c>
      <c r="I89" t="s">
        <v>34</v>
      </c>
      <c r="J89" t="s">
        <v>53</v>
      </c>
      <c r="K89" t="s">
        <v>36</v>
      </c>
      <c r="L89" t="s">
        <v>54</v>
      </c>
      <c r="M89" t="s">
        <v>38</v>
      </c>
      <c r="N89" t="s">
        <v>39</v>
      </c>
      <c r="O89" t="s">
        <v>40</v>
      </c>
      <c r="P89" t="s">
        <v>41</v>
      </c>
      <c r="R89" t="s">
        <v>42</v>
      </c>
      <c r="S89">
        <v>1.4323300000000001</v>
      </c>
      <c r="T89">
        <v>2021</v>
      </c>
      <c r="U89" s="1">
        <v>10</v>
      </c>
      <c r="V89" s="1">
        <v>100</v>
      </c>
      <c r="W89" s="1">
        <v>100</v>
      </c>
      <c r="X89" s="1">
        <v>100</v>
      </c>
      <c r="Y89" s="1">
        <v>100</v>
      </c>
      <c r="Z89" s="1">
        <v>100</v>
      </c>
      <c r="AA89" s="1">
        <v>100</v>
      </c>
      <c r="AB89" s="1">
        <v>100</v>
      </c>
      <c r="AC89" s="1">
        <v>100</v>
      </c>
      <c r="AD89" s="1">
        <v>100</v>
      </c>
      <c r="AE89" s="1">
        <v>100</v>
      </c>
      <c r="AF89" s="1">
        <v>100</v>
      </c>
      <c r="AG89" t="s">
        <v>43</v>
      </c>
      <c r="AH89" s="7">
        <f t="shared" si="5"/>
        <v>200</v>
      </c>
      <c r="AI89">
        <v>0</v>
      </c>
      <c r="AJ89">
        <v>88.048116374487094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">
      <c r="A90" t="s">
        <v>136</v>
      </c>
      <c r="B90" t="s">
        <v>166</v>
      </c>
      <c r="C90" t="str">
        <f t="shared" si="4"/>
        <v>mine AUS HCC Poitrel</v>
      </c>
      <c r="D90" t="s">
        <v>169</v>
      </c>
      <c r="E90" t="s">
        <v>31</v>
      </c>
      <c r="F90" t="s">
        <v>47</v>
      </c>
      <c r="G90" t="s">
        <v>88</v>
      </c>
      <c r="I90" t="s">
        <v>34</v>
      </c>
      <c r="J90" t="s">
        <v>53</v>
      </c>
      <c r="K90" t="s">
        <v>36</v>
      </c>
      <c r="L90" t="s">
        <v>54</v>
      </c>
      <c r="M90" t="s">
        <v>38</v>
      </c>
      <c r="N90" t="s">
        <v>39</v>
      </c>
      <c r="O90" t="s">
        <v>40</v>
      </c>
      <c r="P90" t="s">
        <v>41</v>
      </c>
      <c r="R90" t="s">
        <v>42</v>
      </c>
      <c r="S90">
        <v>1.4323300000000001</v>
      </c>
      <c r="T90">
        <v>2021</v>
      </c>
      <c r="U90" s="1">
        <v>10</v>
      </c>
      <c r="V90" s="1">
        <v>100</v>
      </c>
      <c r="W90" s="1">
        <v>100</v>
      </c>
      <c r="X90" s="1">
        <v>100</v>
      </c>
      <c r="Y90" s="1">
        <v>100</v>
      </c>
      <c r="Z90" s="1">
        <v>100</v>
      </c>
      <c r="AA90" s="1">
        <v>100</v>
      </c>
      <c r="AB90" s="1">
        <v>100</v>
      </c>
      <c r="AC90" s="1">
        <v>100</v>
      </c>
      <c r="AD90" s="1">
        <v>100</v>
      </c>
      <c r="AE90" s="1">
        <v>100</v>
      </c>
      <c r="AF90" s="1">
        <v>100</v>
      </c>
      <c r="AG90" t="s">
        <v>43</v>
      </c>
      <c r="AH90" s="7">
        <f t="shared" si="5"/>
        <v>200</v>
      </c>
      <c r="AI90">
        <v>-1.8840409756097642</v>
      </c>
      <c r="AJ90">
        <v>89.048116374487094</v>
      </c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x14ac:dyDescent="0.2">
      <c r="A91" t="s">
        <v>136</v>
      </c>
      <c r="B91" t="s">
        <v>166</v>
      </c>
      <c r="C91" t="str">
        <f t="shared" si="4"/>
        <v>mine AUS HCC Poitrel</v>
      </c>
      <c r="D91" t="s">
        <v>169</v>
      </c>
      <c r="E91" t="s">
        <v>31</v>
      </c>
      <c r="F91" t="s">
        <v>47</v>
      </c>
      <c r="G91" t="s">
        <v>57</v>
      </c>
      <c r="I91" t="s">
        <v>34</v>
      </c>
      <c r="J91" t="s">
        <v>53</v>
      </c>
      <c r="K91" t="s">
        <v>36</v>
      </c>
      <c r="L91" t="s">
        <v>54</v>
      </c>
      <c r="M91" t="s">
        <v>38</v>
      </c>
      <c r="N91" t="s">
        <v>39</v>
      </c>
      <c r="O91" t="s">
        <v>40</v>
      </c>
      <c r="P91" t="s">
        <v>41</v>
      </c>
      <c r="R91" t="s">
        <v>42</v>
      </c>
      <c r="S91">
        <v>1.4323300000000001</v>
      </c>
      <c r="T91">
        <v>2021</v>
      </c>
      <c r="U91" s="1">
        <v>10</v>
      </c>
      <c r="V91" s="1">
        <v>100</v>
      </c>
      <c r="W91" s="1">
        <v>100</v>
      </c>
      <c r="X91" s="1">
        <v>100</v>
      </c>
      <c r="Y91" s="1">
        <v>100</v>
      </c>
      <c r="Z91" s="1">
        <v>100</v>
      </c>
      <c r="AA91" s="1">
        <v>100</v>
      </c>
      <c r="AB91" s="1">
        <v>100</v>
      </c>
      <c r="AC91" s="1">
        <v>100</v>
      </c>
      <c r="AD91" s="1">
        <v>100</v>
      </c>
      <c r="AE91" s="1">
        <v>100</v>
      </c>
      <c r="AF91" s="1">
        <v>100</v>
      </c>
      <c r="AG91" t="s">
        <v>43</v>
      </c>
      <c r="AH91" s="7">
        <f t="shared" si="5"/>
        <v>200</v>
      </c>
      <c r="AI91">
        <v>-1.8840409756097642</v>
      </c>
      <c r="AJ91">
        <v>90.048116374487094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x14ac:dyDescent="0.2">
      <c r="A92" t="s">
        <v>122</v>
      </c>
      <c r="B92" t="s">
        <v>166</v>
      </c>
      <c r="C92" t="str">
        <f t="shared" si="4"/>
        <v>mine AUS HCC Middlemount</v>
      </c>
      <c r="D92" t="s">
        <v>169</v>
      </c>
      <c r="E92" t="s">
        <v>31</v>
      </c>
      <c r="F92" t="s">
        <v>47</v>
      </c>
      <c r="G92" t="s">
        <v>79</v>
      </c>
      <c r="I92" t="s">
        <v>34</v>
      </c>
      <c r="J92" t="s">
        <v>53</v>
      </c>
      <c r="K92" t="s">
        <v>36</v>
      </c>
      <c r="L92" t="s">
        <v>54</v>
      </c>
      <c r="M92" t="s">
        <v>38</v>
      </c>
      <c r="N92" t="s">
        <v>39</v>
      </c>
      <c r="O92" t="s">
        <v>40</v>
      </c>
      <c r="P92" t="s">
        <v>41</v>
      </c>
      <c r="R92" t="s">
        <v>42</v>
      </c>
      <c r="S92">
        <v>1.4323300000000001</v>
      </c>
      <c r="T92">
        <v>2021</v>
      </c>
      <c r="U92" s="1">
        <v>10</v>
      </c>
      <c r="V92" s="1">
        <v>100</v>
      </c>
      <c r="W92" s="1">
        <v>100</v>
      </c>
      <c r="X92" s="1">
        <v>100</v>
      </c>
      <c r="Y92" s="1">
        <v>100</v>
      </c>
      <c r="Z92" s="1">
        <v>100</v>
      </c>
      <c r="AA92" s="1">
        <v>100</v>
      </c>
      <c r="AB92" s="1">
        <v>100</v>
      </c>
      <c r="AC92" s="1">
        <v>100</v>
      </c>
      <c r="AD92" s="1">
        <v>100</v>
      </c>
      <c r="AE92" s="1">
        <v>100</v>
      </c>
      <c r="AF92" s="1">
        <v>100</v>
      </c>
      <c r="AG92" t="s">
        <v>43</v>
      </c>
      <c r="AH92" s="7">
        <f t="shared" si="5"/>
        <v>200</v>
      </c>
      <c r="AI92">
        <v>0</v>
      </c>
      <c r="AJ92">
        <v>91.048116374487094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">
      <c r="A93" t="s">
        <v>122</v>
      </c>
      <c r="B93" t="s">
        <v>166</v>
      </c>
      <c r="C93" t="str">
        <f t="shared" si="4"/>
        <v>mine AUS HCC Middlemount</v>
      </c>
      <c r="D93" t="s">
        <v>169</v>
      </c>
      <c r="E93" t="s">
        <v>31</v>
      </c>
      <c r="F93" t="s">
        <v>47</v>
      </c>
      <c r="G93" t="s">
        <v>48</v>
      </c>
      <c r="I93" t="s">
        <v>34</v>
      </c>
      <c r="J93" t="s">
        <v>53</v>
      </c>
      <c r="K93" t="s">
        <v>36</v>
      </c>
      <c r="L93" t="s">
        <v>54</v>
      </c>
      <c r="M93" t="s">
        <v>38</v>
      </c>
      <c r="N93" t="s">
        <v>39</v>
      </c>
      <c r="O93" t="s">
        <v>40</v>
      </c>
      <c r="P93" t="s">
        <v>41</v>
      </c>
      <c r="R93" t="s">
        <v>42</v>
      </c>
      <c r="S93">
        <v>1.4323300000000001</v>
      </c>
      <c r="T93">
        <v>2021</v>
      </c>
      <c r="U93" s="1">
        <v>10</v>
      </c>
      <c r="V93" s="1">
        <v>100</v>
      </c>
      <c r="W93" s="1">
        <v>100</v>
      </c>
      <c r="X93" s="1">
        <v>100</v>
      </c>
      <c r="Y93" s="1">
        <v>100</v>
      </c>
      <c r="Z93" s="1">
        <v>100</v>
      </c>
      <c r="AA93" s="1">
        <v>100</v>
      </c>
      <c r="AB93" s="1">
        <v>100</v>
      </c>
      <c r="AC93" s="1">
        <v>100</v>
      </c>
      <c r="AD93" s="1">
        <v>100</v>
      </c>
      <c r="AE93" s="1">
        <v>100</v>
      </c>
      <c r="AF93" s="1">
        <v>100</v>
      </c>
      <c r="AG93" t="s">
        <v>43</v>
      </c>
      <c r="AH93" s="7">
        <f t="shared" si="5"/>
        <v>200</v>
      </c>
      <c r="AI93">
        <v>0</v>
      </c>
      <c r="AJ93">
        <v>92.048116374487094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">
      <c r="A94" t="s">
        <v>56</v>
      </c>
      <c r="B94" t="s">
        <v>166</v>
      </c>
      <c r="C94" t="str">
        <f t="shared" si="4"/>
        <v>mine AUS HCC Blackwater</v>
      </c>
      <c r="D94" t="s">
        <v>169</v>
      </c>
      <c r="E94" t="s">
        <v>31</v>
      </c>
      <c r="F94" t="s">
        <v>47</v>
      </c>
      <c r="G94" t="s">
        <v>57</v>
      </c>
      <c r="I94" t="s">
        <v>34</v>
      </c>
      <c r="J94" t="s">
        <v>53</v>
      </c>
      <c r="K94" t="s">
        <v>36</v>
      </c>
      <c r="L94" t="s">
        <v>54</v>
      </c>
      <c r="M94" t="s">
        <v>38</v>
      </c>
      <c r="N94" t="s">
        <v>39</v>
      </c>
      <c r="O94" t="s">
        <v>40</v>
      </c>
      <c r="P94" t="s">
        <v>41</v>
      </c>
      <c r="R94" t="s">
        <v>42</v>
      </c>
      <c r="S94">
        <v>1.4323300000000001</v>
      </c>
      <c r="T94">
        <v>2021</v>
      </c>
      <c r="U94" s="1">
        <v>10</v>
      </c>
      <c r="V94" s="1">
        <v>100</v>
      </c>
      <c r="W94" s="1">
        <v>100</v>
      </c>
      <c r="X94" s="1">
        <v>100</v>
      </c>
      <c r="Y94" s="1">
        <v>100</v>
      </c>
      <c r="Z94" s="1">
        <v>100</v>
      </c>
      <c r="AA94" s="1">
        <v>100</v>
      </c>
      <c r="AB94" s="1">
        <v>100</v>
      </c>
      <c r="AC94" s="1">
        <v>100</v>
      </c>
      <c r="AD94" s="1">
        <v>100</v>
      </c>
      <c r="AE94" s="1">
        <v>100</v>
      </c>
      <c r="AF94" s="1">
        <v>100</v>
      </c>
      <c r="AG94" t="s">
        <v>43</v>
      </c>
      <c r="AH94" s="7">
        <f t="shared" si="5"/>
        <v>200</v>
      </c>
      <c r="AI94">
        <v>0</v>
      </c>
      <c r="AJ94">
        <v>93.048116374487094</v>
      </c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x14ac:dyDescent="0.2">
      <c r="A95" t="s">
        <v>56</v>
      </c>
      <c r="B95" t="s">
        <v>166</v>
      </c>
      <c r="C95" t="str">
        <f t="shared" si="4"/>
        <v>mine AUS HCC Blackwater</v>
      </c>
      <c r="D95" t="s">
        <v>169</v>
      </c>
      <c r="E95" t="s">
        <v>31</v>
      </c>
      <c r="F95" t="s">
        <v>47</v>
      </c>
      <c r="G95" t="s">
        <v>58</v>
      </c>
      <c r="I95" t="s">
        <v>34</v>
      </c>
      <c r="J95" t="s">
        <v>53</v>
      </c>
      <c r="K95" t="s">
        <v>36</v>
      </c>
      <c r="L95" t="s">
        <v>54</v>
      </c>
      <c r="M95" t="s">
        <v>38</v>
      </c>
      <c r="N95" t="s">
        <v>39</v>
      </c>
      <c r="O95" t="s">
        <v>40</v>
      </c>
      <c r="P95" t="s">
        <v>41</v>
      </c>
      <c r="R95" t="s">
        <v>42</v>
      </c>
      <c r="S95">
        <v>1.4323300000000001</v>
      </c>
      <c r="T95">
        <v>2021</v>
      </c>
      <c r="U95" s="1">
        <v>10</v>
      </c>
      <c r="V95" s="1">
        <v>100</v>
      </c>
      <c r="W95" s="1">
        <v>100</v>
      </c>
      <c r="X95" s="1">
        <v>100</v>
      </c>
      <c r="Y95" s="1">
        <v>100</v>
      </c>
      <c r="Z95" s="1">
        <v>100</v>
      </c>
      <c r="AA95" s="1">
        <v>100</v>
      </c>
      <c r="AB95" s="1">
        <v>100</v>
      </c>
      <c r="AC95" s="1">
        <v>100</v>
      </c>
      <c r="AD95" s="1">
        <v>100</v>
      </c>
      <c r="AE95" s="1">
        <v>100</v>
      </c>
      <c r="AF95" s="1">
        <v>100</v>
      </c>
      <c r="AG95" t="s">
        <v>43</v>
      </c>
      <c r="AH95" s="7">
        <f t="shared" si="5"/>
        <v>200</v>
      </c>
      <c r="AI95">
        <v>0</v>
      </c>
      <c r="AJ95">
        <v>94.048116374487094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x14ac:dyDescent="0.2">
      <c r="A96" t="s">
        <v>86</v>
      </c>
      <c r="B96" t="s">
        <v>166</v>
      </c>
      <c r="C96" t="str">
        <f t="shared" si="4"/>
        <v>mine AUS HCC Dawson Complex</v>
      </c>
      <c r="D96" t="s">
        <v>169</v>
      </c>
      <c r="E96" t="s">
        <v>31</v>
      </c>
      <c r="F96" t="s">
        <v>47</v>
      </c>
      <c r="G96" t="s">
        <v>88</v>
      </c>
      <c r="I96" t="s">
        <v>34</v>
      </c>
      <c r="J96" t="s">
        <v>53</v>
      </c>
      <c r="K96" t="s">
        <v>36</v>
      </c>
      <c r="L96" t="s">
        <v>54</v>
      </c>
      <c r="M96" t="s">
        <v>38</v>
      </c>
      <c r="N96" t="s">
        <v>39</v>
      </c>
      <c r="O96" t="s">
        <v>40</v>
      </c>
      <c r="P96" t="s">
        <v>41</v>
      </c>
      <c r="R96" t="s">
        <v>42</v>
      </c>
      <c r="S96">
        <v>1.4323300000000001</v>
      </c>
      <c r="T96">
        <v>2021</v>
      </c>
      <c r="U96" s="1">
        <v>10</v>
      </c>
      <c r="V96" s="1">
        <v>100</v>
      </c>
      <c r="W96" s="1">
        <v>100</v>
      </c>
      <c r="X96" s="1">
        <v>100</v>
      </c>
      <c r="Y96" s="1">
        <v>100</v>
      </c>
      <c r="Z96" s="1">
        <v>100</v>
      </c>
      <c r="AA96" s="1">
        <v>100</v>
      </c>
      <c r="AB96" s="1">
        <v>100</v>
      </c>
      <c r="AC96" s="1">
        <v>100</v>
      </c>
      <c r="AD96" s="1">
        <v>100</v>
      </c>
      <c r="AE96" s="1">
        <v>100</v>
      </c>
      <c r="AF96" s="1">
        <v>100</v>
      </c>
      <c r="AG96" t="s">
        <v>43</v>
      </c>
      <c r="AH96" s="7">
        <f t="shared" si="5"/>
        <v>200</v>
      </c>
      <c r="AI96">
        <v>5.0652186355785886</v>
      </c>
      <c r="AJ96">
        <v>95.048116374487094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">
      <c r="A97" t="s">
        <v>86</v>
      </c>
      <c r="B97" t="s">
        <v>166</v>
      </c>
      <c r="C97" t="str">
        <f t="shared" si="4"/>
        <v>mine AUS HCC Dawson Complex</v>
      </c>
      <c r="D97" t="s">
        <v>169</v>
      </c>
      <c r="E97" t="s">
        <v>31</v>
      </c>
      <c r="F97" t="s">
        <v>47</v>
      </c>
      <c r="G97" t="s">
        <v>87</v>
      </c>
      <c r="I97" t="s">
        <v>34</v>
      </c>
      <c r="J97" t="s">
        <v>53</v>
      </c>
      <c r="K97" t="s">
        <v>36</v>
      </c>
      <c r="L97" t="s">
        <v>54</v>
      </c>
      <c r="M97" t="s">
        <v>38</v>
      </c>
      <c r="N97" t="s">
        <v>39</v>
      </c>
      <c r="O97" t="s">
        <v>40</v>
      </c>
      <c r="P97" t="s">
        <v>41</v>
      </c>
      <c r="R97" t="s">
        <v>42</v>
      </c>
      <c r="S97">
        <v>1.4323300000000001</v>
      </c>
      <c r="T97">
        <v>2021</v>
      </c>
      <c r="U97" s="1">
        <v>10</v>
      </c>
      <c r="V97" s="1">
        <v>100</v>
      </c>
      <c r="W97" s="1">
        <v>100</v>
      </c>
      <c r="X97" s="1">
        <v>100</v>
      </c>
      <c r="Y97" s="1">
        <v>100</v>
      </c>
      <c r="Z97" s="1">
        <v>100</v>
      </c>
      <c r="AA97" s="1">
        <v>100</v>
      </c>
      <c r="AB97" s="1">
        <v>100</v>
      </c>
      <c r="AC97" s="1">
        <v>100</v>
      </c>
      <c r="AD97" s="1">
        <v>100</v>
      </c>
      <c r="AE97" s="1">
        <v>100</v>
      </c>
      <c r="AF97" s="1">
        <v>100</v>
      </c>
      <c r="AG97" t="s">
        <v>43</v>
      </c>
      <c r="AH97" s="7">
        <f t="shared" si="5"/>
        <v>200</v>
      </c>
      <c r="AI97">
        <v>5.0652186355785886</v>
      </c>
      <c r="AJ97">
        <v>96.048116374487094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">
      <c r="A98" t="s">
        <v>73</v>
      </c>
      <c r="B98" t="s">
        <v>166</v>
      </c>
      <c r="C98" t="str">
        <f t="shared" ref="C98:C129" si="6">CONCATENATE("mine ", B98, " ", N98, " ",A98)</f>
        <v>mine AUS HCC Carborough Downs</v>
      </c>
      <c r="D98" t="s">
        <v>169</v>
      </c>
      <c r="E98" t="s">
        <v>31</v>
      </c>
      <c r="F98" t="s">
        <v>32</v>
      </c>
      <c r="G98" t="s">
        <v>74</v>
      </c>
      <c r="I98" t="s">
        <v>34</v>
      </c>
      <c r="J98" t="s">
        <v>53</v>
      </c>
      <c r="K98" t="s">
        <v>36</v>
      </c>
      <c r="L98" t="s">
        <v>54</v>
      </c>
      <c r="M98" t="s">
        <v>38</v>
      </c>
      <c r="N98" t="s">
        <v>39</v>
      </c>
      <c r="O98" t="s">
        <v>40</v>
      </c>
      <c r="P98" t="s">
        <v>41</v>
      </c>
      <c r="R98" t="s">
        <v>42</v>
      </c>
      <c r="S98">
        <v>1.4323300000000001</v>
      </c>
      <c r="T98">
        <v>2021</v>
      </c>
      <c r="U98" s="1">
        <v>10</v>
      </c>
      <c r="V98" s="1">
        <v>100</v>
      </c>
      <c r="W98" s="1">
        <v>100</v>
      </c>
      <c r="X98" s="1">
        <v>100</v>
      </c>
      <c r="Y98" s="1">
        <v>100</v>
      </c>
      <c r="Z98" s="1">
        <v>100</v>
      </c>
      <c r="AA98" s="1">
        <v>100</v>
      </c>
      <c r="AB98" s="1">
        <v>100</v>
      </c>
      <c r="AC98" s="1">
        <v>100</v>
      </c>
      <c r="AD98" s="1">
        <v>100</v>
      </c>
      <c r="AE98" s="1">
        <v>100</v>
      </c>
      <c r="AF98" s="1">
        <v>100</v>
      </c>
      <c r="AG98" t="s">
        <v>43</v>
      </c>
      <c r="AH98" s="7">
        <f t="shared" si="5"/>
        <v>200</v>
      </c>
      <c r="AI98">
        <v>5.2705578000000344</v>
      </c>
      <c r="AJ98">
        <v>97.048116374487094</v>
      </c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x14ac:dyDescent="0.2">
      <c r="A99" t="s">
        <v>73</v>
      </c>
      <c r="B99" t="s">
        <v>166</v>
      </c>
      <c r="C99" t="str">
        <f t="shared" si="6"/>
        <v>mine AUS HCC Carborough Downs</v>
      </c>
      <c r="D99" t="s">
        <v>169</v>
      </c>
      <c r="E99" t="s">
        <v>31</v>
      </c>
      <c r="F99" t="s">
        <v>32</v>
      </c>
      <c r="G99" t="s">
        <v>75</v>
      </c>
      <c r="I99" t="s">
        <v>34</v>
      </c>
      <c r="J99" t="s">
        <v>53</v>
      </c>
      <c r="K99" t="s">
        <v>36</v>
      </c>
      <c r="L99" t="s">
        <v>54</v>
      </c>
      <c r="M99" t="s">
        <v>38</v>
      </c>
      <c r="N99" t="s">
        <v>39</v>
      </c>
      <c r="O99" t="s">
        <v>40</v>
      </c>
      <c r="P99" t="s">
        <v>41</v>
      </c>
      <c r="R99" t="s">
        <v>42</v>
      </c>
      <c r="S99">
        <v>1.4323300000000001</v>
      </c>
      <c r="T99">
        <v>2021</v>
      </c>
      <c r="U99" s="1">
        <v>10</v>
      </c>
      <c r="V99" s="1">
        <v>100</v>
      </c>
      <c r="W99" s="1">
        <v>100</v>
      </c>
      <c r="X99" s="1">
        <v>100</v>
      </c>
      <c r="Y99" s="1">
        <v>100</v>
      </c>
      <c r="Z99" s="1">
        <v>100</v>
      </c>
      <c r="AA99" s="1">
        <v>100</v>
      </c>
      <c r="AB99" s="1">
        <v>100</v>
      </c>
      <c r="AC99" s="1">
        <v>100</v>
      </c>
      <c r="AD99" s="1">
        <v>100</v>
      </c>
      <c r="AE99" s="1">
        <v>100</v>
      </c>
      <c r="AF99" s="1">
        <v>100</v>
      </c>
      <c r="AG99" t="s">
        <v>43</v>
      </c>
      <c r="AH99" s="7">
        <f t="shared" si="5"/>
        <v>200</v>
      </c>
      <c r="AI99">
        <v>5.2705578000000344</v>
      </c>
      <c r="AJ99">
        <v>98.048116374487094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x14ac:dyDescent="0.2">
      <c r="A100" t="s">
        <v>162</v>
      </c>
      <c r="B100" t="s">
        <v>166</v>
      </c>
      <c r="C100" t="str">
        <f t="shared" si="6"/>
        <v>mine AUS HCC Fairhill</v>
      </c>
      <c r="D100" t="s">
        <v>169</v>
      </c>
      <c r="E100" t="s">
        <v>94</v>
      </c>
      <c r="F100" t="s">
        <v>47</v>
      </c>
      <c r="G100" t="s">
        <v>163</v>
      </c>
      <c r="I100" t="s">
        <v>34</v>
      </c>
      <c r="J100" t="s">
        <v>53</v>
      </c>
      <c r="K100" t="s">
        <v>36</v>
      </c>
      <c r="L100" t="s">
        <v>54</v>
      </c>
      <c r="M100" t="s">
        <v>38</v>
      </c>
      <c r="N100" t="s">
        <v>39</v>
      </c>
      <c r="O100" t="s">
        <v>40</v>
      </c>
      <c r="P100" t="s">
        <v>41</v>
      </c>
      <c r="R100" t="s">
        <v>42</v>
      </c>
      <c r="S100">
        <v>1.4323300000000001</v>
      </c>
      <c r="T100">
        <v>2021</v>
      </c>
      <c r="U100" s="1">
        <v>10</v>
      </c>
      <c r="V100" s="1">
        <v>100</v>
      </c>
      <c r="W100" s="1">
        <v>100</v>
      </c>
      <c r="X100" s="1">
        <v>100</v>
      </c>
      <c r="Y100" s="1">
        <v>100</v>
      </c>
      <c r="Z100" s="1">
        <v>100</v>
      </c>
      <c r="AA100" s="1">
        <v>100</v>
      </c>
      <c r="AB100" s="1">
        <v>100</v>
      </c>
      <c r="AC100" s="1">
        <v>100</v>
      </c>
      <c r="AD100" s="1">
        <v>100</v>
      </c>
      <c r="AE100" s="1">
        <v>100</v>
      </c>
      <c r="AF100" s="1">
        <v>100</v>
      </c>
      <c r="AG100" t="s">
        <v>43</v>
      </c>
      <c r="AH100" s="7">
        <f t="shared" si="5"/>
        <v>200</v>
      </c>
      <c r="AI100">
        <v>0</v>
      </c>
      <c r="AJ100">
        <v>99.048116374487094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">
      <c r="A101" t="s">
        <v>101</v>
      </c>
      <c r="B101" t="s">
        <v>166</v>
      </c>
      <c r="C101" t="str">
        <f t="shared" si="6"/>
        <v>mine AUS HCC Gregory</v>
      </c>
      <c r="D101" t="s">
        <v>169</v>
      </c>
      <c r="E101" t="s">
        <v>31</v>
      </c>
      <c r="F101" t="s">
        <v>47</v>
      </c>
      <c r="G101" t="s">
        <v>82</v>
      </c>
      <c r="I101" t="s">
        <v>34</v>
      </c>
      <c r="J101" t="s">
        <v>53</v>
      </c>
      <c r="K101" t="s">
        <v>36</v>
      </c>
      <c r="L101" t="s">
        <v>54</v>
      </c>
      <c r="M101" t="s">
        <v>38</v>
      </c>
      <c r="N101" t="s">
        <v>39</v>
      </c>
      <c r="O101" t="s">
        <v>40</v>
      </c>
      <c r="P101" t="s">
        <v>41</v>
      </c>
      <c r="R101" t="s">
        <v>42</v>
      </c>
      <c r="S101">
        <v>1.4323300000000001</v>
      </c>
      <c r="T101">
        <v>2021</v>
      </c>
      <c r="U101" s="1">
        <v>10</v>
      </c>
      <c r="V101" s="1">
        <v>100</v>
      </c>
      <c r="W101" s="1">
        <v>100</v>
      </c>
      <c r="X101" s="1">
        <v>100</v>
      </c>
      <c r="Y101" s="1">
        <v>100</v>
      </c>
      <c r="Z101" s="1">
        <v>100</v>
      </c>
      <c r="AA101" s="1">
        <v>100</v>
      </c>
      <c r="AB101" s="1">
        <v>100</v>
      </c>
      <c r="AC101" s="1">
        <v>100</v>
      </c>
      <c r="AD101" s="1">
        <v>100</v>
      </c>
      <c r="AE101" s="1">
        <v>100</v>
      </c>
      <c r="AF101" s="1">
        <v>100</v>
      </c>
      <c r="AG101" t="s">
        <v>43</v>
      </c>
      <c r="AH101" s="7">
        <f t="shared" si="5"/>
        <v>200</v>
      </c>
      <c r="AI101">
        <v>13.678489999999925</v>
      </c>
      <c r="AJ101">
        <v>100.04811637448699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">
      <c r="A102" t="s">
        <v>140</v>
      </c>
      <c r="B102" t="s">
        <v>166</v>
      </c>
      <c r="C102" t="str">
        <f t="shared" si="6"/>
        <v>mine AUS HCC Sonoma</v>
      </c>
      <c r="D102" t="s">
        <v>169</v>
      </c>
      <c r="E102" t="s">
        <v>31</v>
      </c>
      <c r="F102" t="s">
        <v>47</v>
      </c>
      <c r="G102" t="s">
        <v>142</v>
      </c>
      <c r="I102" t="s">
        <v>34</v>
      </c>
      <c r="J102" t="s">
        <v>53</v>
      </c>
      <c r="K102" t="s">
        <v>36</v>
      </c>
      <c r="L102" t="s">
        <v>54</v>
      </c>
      <c r="M102" t="s">
        <v>38</v>
      </c>
      <c r="N102" t="s">
        <v>39</v>
      </c>
      <c r="O102" t="s">
        <v>40</v>
      </c>
      <c r="P102" t="s">
        <v>41</v>
      </c>
      <c r="R102" t="s">
        <v>42</v>
      </c>
      <c r="S102">
        <v>1.4323300000000001</v>
      </c>
      <c r="T102">
        <v>2021</v>
      </c>
      <c r="U102" s="1">
        <v>10</v>
      </c>
      <c r="V102" s="1">
        <v>100</v>
      </c>
      <c r="W102" s="1">
        <v>100</v>
      </c>
      <c r="X102" s="1">
        <v>100</v>
      </c>
      <c r="Y102" s="1">
        <v>100</v>
      </c>
      <c r="Z102" s="1">
        <v>100</v>
      </c>
      <c r="AA102" s="1">
        <v>100</v>
      </c>
      <c r="AB102" s="1">
        <v>100</v>
      </c>
      <c r="AC102" s="1">
        <v>100</v>
      </c>
      <c r="AD102" s="1">
        <v>100</v>
      </c>
      <c r="AE102" s="1">
        <v>100</v>
      </c>
      <c r="AF102" s="1">
        <v>100</v>
      </c>
      <c r="AG102" t="s">
        <v>43</v>
      </c>
      <c r="AH102" s="7">
        <f t="shared" si="5"/>
        <v>200</v>
      </c>
      <c r="AI102">
        <v>13.678490000000011</v>
      </c>
      <c r="AJ102">
        <v>101.04811637448699</v>
      </c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x14ac:dyDescent="0.2">
      <c r="A103" t="s">
        <v>140</v>
      </c>
      <c r="B103" t="s">
        <v>166</v>
      </c>
      <c r="C103" t="str">
        <f t="shared" si="6"/>
        <v>mine AUS HCC Sonoma</v>
      </c>
      <c r="D103" t="s">
        <v>169</v>
      </c>
      <c r="E103" t="s">
        <v>31</v>
      </c>
      <c r="F103" t="s">
        <v>47</v>
      </c>
      <c r="G103" t="s">
        <v>141</v>
      </c>
      <c r="I103" t="s">
        <v>34</v>
      </c>
      <c r="J103" t="s">
        <v>53</v>
      </c>
      <c r="K103" t="s">
        <v>36</v>
      </c>
      <c r="L103" t="s">
        <v>54</v>
      </c>
      <c r="M103" t="s">
        <v>38</v>
      </c>
      <c r="N103" t="s">
        <v>39</v>
      </c>
      <c r="O103" t="s">
        <v>40</v>
      </c>
      <c r="P103" t="s">
        <v>41</v>
      </c>
      <c r="R103" t="s">
        <v>42</v>
      </c>
      <c r="S103">
        <v>1.4323300000000001</v>
      </c>
      <c r="T103">
        <v>2021</v>
      </c>
      <c r="U103" s="1">
        <v>10</v>
      </c>
      <c r="V103" s="1">
        <v>100</v>
      </c>
      <c r="W103" s="1">
        <v>100</v>
      </c>
      <c r="X103" s="1">
        <v>100</v>
      </c>
      <c r="Y103" s="1">
        <v>100</v>
      </c>
      <c r="Z103" s="1">
        <v>100</v>
      </c>
      <c r="AA103" s="1">
        <v>100</v>
      </c>
      <c r="AB103" s="1">
        <v>100</v>
      </c>
      <c r="AC103" s="1">
        <v>100</v>
      </c>
      <c r="AD103" s="1">
        <v>100</v>
      </c>
      <c r="AE103" s="1">
        <v>100</v>
      </c>
      <c r="AF103" s="1">
        <v>100</v>
      </c>
      <c r="AG103" t="s">
        <v>43</v>
      </c>
      <c r="AH103" s="7">
        <f t="shared" si="5"/>
        <v>200</v>
      </c>
      <c r="AI103">
        <v>13.678490000000011</v>
      </c>
      <c r="AJ103">
        <v>102.04811637448699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x14ac:dyDescent="0.2">
      <c r="A104" t="s">
        <v>140</v>
      </c>
      <c r="B104" t="s">
        <v>166</v>
      </c>
      <c r="C104" t="str">
        <f t="shared" si="6"/>
        <v>mine AUS HCC Sonoma</v>
      </c>
      <c r="D104" t="s">
        <v>169</v>
      </c>
      <c r="E104" t="s">
        <v>31</v>
      </c>
      <c r="F104" t="s">
        <v>47</v>
      </c>
      <c r="G104" t="s">
        <v>69</v>
      </c>
      <c r="I104" t="s">
        <v>34</v>
      </c>
      <c r="J104" t="s">
        <v>53</v>
      </c>
      <c r="K104" t="s">
        <v>36</v>
      </c>
      <c r="L104" t="s">
        <v>54</v>
      </c>
      <c r="M104" t="s">
        <v>38</v>
      </c>
      <c r="N104" t="s">
        <v>39</v>
      </c>
      <c r="O104" t="s">
        <v>40</v>
      </c>
      <c r="P104" t="s">
        <v>41</v>
      </c>
      <c r="R104" t="s">
        <v>42</v>
      </c>
      <c r="S104">
        <v>1.4323300000000001</v>
      </c>
      <c r="T104">
        <v>2021</v>
      </c>
      <c r="U104" s="1">
        <v>10</v>
      </c>
      <c r="V104" s="1">
        <v>100</v>
      </c>
      <c r="W104" s="1">
        <v>100</v>
      </c>
      <c r="X104" s="1">
        <v>100</v>
      </c>
      <c r="Y104" s="1">
        <v>100</v>
      </c>
      <c r="Z104" s="1">
        <v>100</v>
      </c>
      <c r="AA104" s="1">
        <v>100</v>
      </c>
      <c r="AB104" s="1">
        <v>100</v>
      </c>
      <c r="AC104" s="1">
        <v>100</v>
      </c>
      <c r="AD104" s="1">
        <v>100</v>
      </c>
      <c r="AE104" s="1">
        <v>100</v>
      </c>
      <c r="AF104" s="1">
        <v>100</v>
      </c>
      <c r="AG104" t="s">
        <v>43</v>
      </c>
      <c r="AH104" s="7">
        <f t="shared" si="5"/>
        <v>200</v>
      </c>
      <c r="AI104">
        <v>13.678490000000011</v>
      </c>
      <c r="AJ104">
        <v>103.04811637448699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x14ac:dyDescent="0.2">
      <c r="A105" t="s">
        <v>140</v>
      </c>
      <c r="B105" t="s">
        <v>166</v>
      </c>
      <c r="C105" t="str">
        <f t="shared" si="6"/>
        <v>mine AUS HCC Sonoma</v>
      </c>
      <c r="D105" t="s">
        <v>169</v>
      </c>
      <c r="E105" t="s">
        <v>31</v>
      </c>
      <c r="F105" t="s">
        <v>47</v>
      </c>
      <c r="G105" t="s">
        <v>91</v>
      </c>
      <c r="I105" t="s">
        <v>34</v>
      </c>
      <c r="J105" t="s">
        <v>53</v>
      </c>
      <c r="K105" t="s">
        <v>36</v>
      </c>
      <c r="L105" t="s">
        <v>54</v>
      </c>
      <c r="M105" t="s">
        <v>38</v>
      </c>
      <c r="N105" t="s">
        <v>39</v>
      </c>
      <c r="O105" t="s">
        <v>40</v>
      </c>
      <c r="P105" t="s">
        <v>41</v>
      </c>
      <c r="R105" t="s">
        <v>42</v>
      </c>
      <c r="S105">
        <v>1.4323300000000001</v>
      </c>
      <c r="T105">
        <v>2021</v>
      </c>
      <c r="U105" s="1">
        <v>10</v>
      </c>
      <c r="V105" s="1">
        <v>100</v>
      </c>
      <c r="W105" s="1">
        <v>100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  <c r="AC105" s="1">
        <v>100</v>
      </c>
      <c r="AD105" s="1">
        <v>100</v>
      </c>
      <c r="AE105" s="1">
        <v>100</v>
      </c>
      <c r="AF105" s="1">
        <v>100</v>
      </c>
      <c r="AG105" t="s">
        <v>43</v>
      </c>
      <c r="AH105" s="7">
        <f t="shared" si="5"/>
        <v>200</v>
      </c>
      <c r="AI105">
        <v>13.678490000000011</v>
      </c>
      <c r="AJ105">
        <v>104.04811637448699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x14ac:dyDescent="0.2">
      <c r="A106" t="s">
        <v>164</v>
      </c>
      <c r="B106" t="s">
        <v>166</v>
      </c>
      <c r="C106" t="str">
        <f t="shared" si="6"/>
        <v>mine AUS HCC Wilton</v>
      </c>
      <c r="D106" t="s">
        <v>169</v>
      </c>
      <c r="E106" t="s">
        <v>94</v>
      </c>
      <c r="F106" t="s">
        <v>47</v>
      </c>
      <c r="G106" t="s">
        <v>163</v>
      </c>
      <c r="I106" t="s">
        <v>34</v>
      </c>
      <c r="J106" t="s">
        <v>53</v>
      </c>
      <c r="K106" t="s">
        <v>36</v>
      </c>
      <c r="L106" t="s">
        <v>54</v>
      </c>
      <c r="M106" t="s">
        <v>38</v>
      </c>
      <c r="N106" t="s">
        <v>39</v>
      </c>
      <c r="O106" t="s">
        <v>40</v>
      </c>
      <c r="P106" t="s">
        <v>41</v>
      </c>
      <c r="R106" t="s">
        <v>42</v>
      </c>
      <c r="S106">
        <v>1.4323300000000001</v>
      </c>
      <c r="T106">
        <v>2021</v>
      </c>
      <c r="U106" s="1">
        <v>10</v>
      </c>
      <c r="V106" s="1">
        <v>100</v>
      </c>
      <c r="W106" s="1">
        <v>100</v>
      </c>
      <c r="X106" s="1">
        <v>100</v>
      </c>
      <c r="Y106" s="1">
        <v>100</v>
      </c>
      <c r="Z106" s="1">
        <v>100</v>
      </c>
      <c r="AA106" s="1">
        <v>100</v>
      </c>
      <c r="AB106" s="1">
        <v>100</v>
      </c>
      <c r="AC106" s="1">
        <v>100</v>
      </c>
      <c r="AD106" s="1">
        <v>100</v>
      </c>
      <c r="AE106" s="1">
        <v>100</v>
      </c>
      <c r="AF106" s="1">
        <v>100</v>
      </c>
      <c r="AG106" t="s">
        <v>43</v>
      </c>
      <c r="AH106" s="7">
        <f t="shared" si="5"/>
        <v>200</v>
      </c>
      <c r="AI106">
        <v>0</v>
      </c>
      <c r="AJ106">
        <v>105.04811637448699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x14ac:dyDescent="0.2">
      <c r="A107" t="s">
        <v>81</v>
      </c>
      <c r="B107" t="s">
        <v>166</v>
      </c>
      <c r="C107" t="str">
        <f t="shared" si="6"/>
        <v>mine AUS HCC Crinum</v>
      </c>
      <c r="D107" t="s">
        <v>169</v>
      </c>
      <c r="E107" t="s">
        <v>46</v>
      </c>
      <c r="F107" t="s">
        <v>32</v>
      </c>
      <c r="G107" t="s">
        <v>82</v>
      </c>
      <c r="I107" t="s">
        <v>34</v>
      </c>
      <c r="J107" t="s">
        <v>53</v>
      </c>
      <c r="K107" t="s">
        <v>36</v>
      </c>
      <c r="L107" t="s">
        <v>54</v>
      </c>
      <c r="M107" t="s">
        <v>38</v>
      </c>
      <c r="N107" t="s">
        <v>39</v>
      </c>
      <c r="O107" t="s">
        <v>40</v>
      </c>
      <c r="P107" t="s">
        <v>41</v>
      </c>
      <c r="R107" t="s">
        <v>42</v>
      </c>
      <c r="S107">
        <v>1.4323300000000001</v>
      </c>
      <c r="T107">
        <v>2021</v>
      </c>
      <c r="U107" s="1">
        <v>10</v>
      </c>
      <c r="V107" s="1">
        <v>100</v>
      </c>
      <c r="W107" s="1">
        <v>100</v>
      </c>
      <c r="X107" s="1">
        <v>100</v>
      </c>
      <c r="Y107" s="1">
        <v>100</v>
      </c>
      <c r="Z107" s="1">
        <v>100</v>
      </c>
      <c r="AA107" s="1">
        <v>100</v>
      </c>
      <c r="AB107" s="1">
        <v>100</v>
      </c>
      <c r="AC107" s="1">
        <v>100</v>
      </c>
      <c r="AD107" s="1">
        <v>100</v>
      </c>
      <c r="AE107" s="1">
        <v>100</v>
      </c>
      <c r="AF107" s="1">
        <v>100</v>
      </c>
      <c r="AG107" t="s">
        <v>43</v>
      </c>
      <c r="AH107" s="7">
        <f t="shared" si="5"/>
        <v>200</v>
      </c>
      <c r="AI107">
        <v>0</v>
      </c>
      <c r="AJ107">
        <v>106.04811637448699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x14ac:dyDescent="0.2">
      <c r="A108" t="s">
        <v>90</v>
      </c>
      <c r="B108" t="s">
        <v>166</v>
      </c>
      <c r="C108" t="str">
        <f t="shared" si="6"/>
        <v>mine AUS HCC Drake</v>
      </c>
      <c r="D108" t="s">
        <v>169</v>
      </c>
      <c r="E108" t="s">
        <v>31</v>
      </c>
      <c r="F108" t="s">
        <v>47</v>
      </c>
      <c r="G108" t="s">
        <v>91</v>
      </c>
      <c r="I108" t="s">
        <v>34</v>
      </c>
      <c r="J108" t="s">
        <v>53</v>
      </c>
      <c r="K108" t="s">
        <v>36</v>
      </c>
      <c r="L108" t="s">
        <v>54</v>
      </c>
      <c r="M108" t="s">
        <v>38</v>
      </c>
      <c r="N108" t="s">
        <v>39</v>
      </c>
      <c r="O108" t="s">
        <v>40</v>
      </c>
      <c r="P108" t="s">
        <v>41</v>
      </c>
      <c r="R108" t="s">
        <v>42</v>
      </c>
      <c r="S108">
        <v>1.4323300000000001</v>
      </c>
      <c r="T108">
        <v>2021</v>
      </c>
      <c r="U108" s="1">
        <v>10</v>
      </c>
      <c r="V108" s="1">
        <v>100</v>
      </c>
      <c r="W108" s="1">
        <v>100</v>
      </c>
      <c r="X108" s="1">
        <v>100</v>
      </c>
      <c r="Y108" s="1">
        <v>100</v>
      </c>
      <c r="Z108" s="1">
        <v>100</v>
      </c>
      <c r="AA108" s="1">
        <v>100</v>
      </c>
      <c r="AB108" s="1">
        <v>100</v>
      </c>
      <c r="AC108" s="1">
        <v>100</v>
      </c>
      <c r="AD108" s="1">
        <v>100</v>
      </c>
      <c r="AE108" s="1">
        <v>100</v>
      </c>
      <c r="AF108" s="1">
        <v>100</v>
      </c>
      <c r="AG108" t="s">
        <v>43</v>
      </c>
      <c r="AH108" s="7">
        <f t="shared" si="5"/>
        <v>200</v>
      </c>
      <c r="AI108">
        <v>13.678500000000014</v>
      </c>
      <c r="AJ108">
        <v>107.04811637448699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x14ac:dyDescent="0.2">
      <c r="A109" t="s">
        <v>109</v>
      </c>
      <c r="B109" t="s">
        <v>166</v>
      </c>
      <c r="C109" t="str">
        <f t="shared" si="6"/>
        <v>mine AUS SCC Jellinbah East</v>
      </c>
      <c r="D109" t="s">
        <v>169</v>
      </c>
      <c r="E109" t="s">
        <v>31</v>
      </c>
      <c r="F109" t="s">
        <v>47</v>
      </c>
      <c r="G109" t="s">
        <v>82</v>
      </c>
      <c r="I109" t="s">
        <v>34</v>
      </c>
      <c r="J109" t="s">
        <v>53</v>
      </c>
      <c r="K109" t="s">
        <v>36</v>
      </c>
      <c r="L109" t="s">
        <v>54</v>
      </c>
      <c r="M109" t="s">
        <v>38</v>
      </c>
      <c r="N109" t="s">
        <v>49</v>
      </c>
      <c r="O109" t="s">
        <v>40</v>
      </c>
      <c r="P109" t="s">
        <v>41</v>
      </c>
      <c r="R109" t="s">
        <v>42</v>
      </c>
      <c r="S109">
        <v>1.4323300000000001</v>
      </c>
      <c r="T109">
        <v>2021</v>
      </c>
      <c r="U109" s="1">
        <v>10</v>
      </c>
      <c r="V109" s="1">
        <v>100</v>
      </c>
      <c r="W109" s="1">
        <v>100</v>
      </c>
      <c r="X109" s="1">
        <v>100</v>
      </c>
      <c r="Y109" s="1">
        <v>100</v>
      </c>
      <c r="Z109" s="1">
        <v>100</v>
      </c>
      <c r="AA109" s="1">
        <v>100</v>
      </c>
      <c r="AB109" s="1">
        <v>100</v>
      </c>
      <c r="AC109" s="1">
        <v>100</v>
      </c>
      <c r="AD109" s="1">
        <v>100</v>
      </c>
      <c r="AE109" s="1">
        <v>100</v>
      </c>
      <c r="AF109" s="1">
        <v>100</v>
      </c>
      <c r="AG109" t="s">
        <v>43</v>
      </c>
      <c r="AH109" s="7">
        <f t="shared" si="5"/>
        <v>200</v>
      </c>
      <c r="AI109">
        <v>0</v>
      </c>
      <c r="AJ109">
        <v>108.04811637448699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x14ac:dyDescent="0.2">
      <c r="A110" t="s">
        <v>109</v>
      </c>
      <c r="B110" t="s">
        <v>166</v>
      </c>
      <c r="C110" t="str">
        <f t="shared" si="6"/>
        <v>mine AUS SCC Jellinbah East</v>
      </c>
      <c r="D110" t="s">
        <v>169</v>
      </c>
      <c r="E110" t="s">
        <v>31</v>
      </c>
      <c r="F110" t="s">
        <v>47</v>
      </c>
      <c r="G110" t="s">
        <v>87</v>
      </c>
      <c r="I110" t="s">
        <v>34</v>
      </c>
      <c r="J110" t="s">
        <v>53</v>
      </c>
      <c r="K110" t="s">
        <v>36</v>
      </c>
      <c r="L110" t="s">
        <v>54</v>
      </c>
      <c r="M110" t="s">
        <v>38</v>
      </c>
      <c r="N110" t="s">
        <v>49</v>
      </c>
      <c r="O110" t="s">
        <v>40</v>
      </c>
      <c r="P110" t="s">
        <v>41</v>
      </c>
      <c r="R110" t="s">
        <v>42</v>
      </c>
      <c r="S110">
        <v>1.4323300000000001</v>
      </c>
      <c r="T110">
        <v>2021</v>
      </c>
      <c r="U110" s="1">
        <v>10</v>
      </c>
      <c r="V110" s="1">
        <v>100</v>
      </c>
      <c r="W110" s="1">
        <v>100</v>
      </c>
      <c r="X110" s="1">
        <v>100</v>
      </c>
      <c r="Y110" s="1">
        <v>100</v>
      </c>
      <c r="Z110" s="1">
        <v>100</v>
      </c>
      <c r="AA110" s="1">
        <v>100</v>
      </c>
      <c r="AB110" s="1">
        <v>100</v>
      </c>
      <c r="AC110" s="1">
        <v>100</v>
      </c>
      <c r="AD110" s="1">
        <v>100</v>
      </c>
      <c r="AE110" s="1">
        <v>100</v>
      </c>
      <c r="AF110" s="1">
        <v>100</v>
      </c>
      <c r="AG110" t="s">
        <v>43</v>
      </c>
      <c r="AH110" s="7">
        <f t="shared" si="5"/>
        <v>200</v>
      </c>
      <c r="AI110">
        <v>0</v>
      </c>
      <c r="AJ110">
        <v>109.04811637448699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x14ac:dyDescent="0.2">
      <c r="A111" t="s">
        <v>109</v>
      </c>
      <c r="B111" t="s">
        <v>166</v>
      </c>
      <c r="C111" t="str">
        <f t="shared" si="6"/>
        <v>mine AUS SCC Jellinbah East</v>
      </c>
      <c r="D111" t="s">
        <v>169</v>
      </c>
      <c r="E111" t="s">
        <v>31</v>
      </c>
      <c r="F111" t="s">
        <v>47</v>
      </c>
      <c r="G111" t="s">
        <v>110</v>
      </c>
      <c r="I111" t="s">
        <v>34</v>
      </c>
      <c r="J111" t="s">
        <v>53</v>
      </c>
      <c r="K111" t="s">
        <v>36</v>
      </c>
      <c r="L111" t="s">
        <v>54</v>
      </c>
      <c r="M111" t="s">
        <v>38</v>
      </c>
      <c r="N111" t="s">
        <v>49</v>
      </c>
      <c r="O111" t="s">
        <v>40</v>
      </c>
      <c r="P111" t="s">
        <v>41</v>
      </c>
      <c r="R111" t="s">
        <v>42</v>
      </c>
      <c r="S111">
        <v>1.4323300000000001</v>
      </c>
      <c r="T111">
        <v>2021</v>
      </c>
      <c r="U111" s="1">
        <v>10</v>
      </c>
      <c r="V111" s="1">
        <v>100</v>
      </c>
      <c r="W111" s="1">
        <v>100</v>
      </c>
      <c r="X111" s="1">
        <v>100</v>
      </c>
      <c r="Y111" s="1">
        <v>100</v>
      </c>
      <c r="Z111" s="1">
        <v>100</v>
      </c>
      <c r="AA111" s="1">
        <v>100</v>
      </c>
      <c r="AB111" s="1">
        <v>100</v>
      </c>
      <c r="AC111" s="1">
        <v>100</v>
      </c>
      <c r="AD111" s="1">
        <v>100</v>
      </c>
      <c r="AE111" s="1">
        <v>100</v>
      </c>
      <c r="AF111" s="1">
        <v>100</v>
      </c>
      <c r="AG111" t="s">
        <v>43</v>
      </c>
      <c r="AH111" s="7">
        <f t="shared" si="5"/>
        <v>200</v>
      </c>
      <c r="AI111">
        <v>0</v>
      </c>
      <c r="AJ111">
        <v>110.04811637448699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x14ac:dyDescent="0.2">
      <c r="A112" t="s">
        <v>109</v>
      </c>
      <c r="B112" t="s">
        <v>166</v>
      </c>
      <c r="C112" t="str">
        <f t="shared" si="6"/>
        <v>mine AUS SCC Jellinbah East</v>
      </c>
      <c r="D112" t="s">
        <v>169</v>
      </c>
      <c r="E112" t="s">
        <v>31</v>
      </c>
      <c r="F112" t="s">
        <v>47</v>
      </c>
      <c r="G112" t="s">
        <v>78</v>
      </c>
      <c r="I112" t="s">
        <v>34</v>
      </c>
      <c r="J112" t="s">
        <v>53</v>
      </c>
      <c r="K112" t="s">
        <v>36</v>
      </c>
      <c r="L112" t="s">
        <v>54</v>
      </c>
      <c r="M112" t="s">
        <v>38</v>
      </c>
      <c r="N112" t="s">
        <v>49</v>
      </c>
      <c r="O112" t="s">
        <v>40</v>
      </c>
      <c r="P112" t="s">
        <v>41</v>
      </c>
      <c r="R112" t="s">
        <v>42</v>
      </c>
      <c r="S112">
        <v>1.4323300000000001</v>
      </c>
      <c r="T112">
        <v>2021</v>
      </c>
      <c r="U112" s="1">
        <v>10</v>
      </c>
      <c r="V112" s="1">
        <v>100</v>
      </c>
      <c r="W112" s="1">
        <v>100</v>
      </c>
      <c r="X112" s="1">
        <v>100</v>
      </c>
      <c r="Y112" s="1">
        <v>100</v>
      </c>
      <c r="Z112" s="1">
        <v>100</v>
      </c>
      <c r="AA112" s="1">
        <v>100</v>
      </c>
      <c r="AB112" s="1">
        <v>100</v>
      </c>
      <c r="AC112" s="1">
        <v>100</v>
      </c>
      <c r="AD112" s="1">
        <v>100</v>
      </c>
      <c r="AE112" s="1">
        <v>100</v>
      </c>
      <c r="AF112" s="1">
        <v>100</v>
      </c>
      <c r="AG112" t="s">
        <v>43</v>
      </c>
      <c r="AH112" s="7">
        <f t="shared" si="5"/>
        <v>200</v>
      </c>
      <c r="AI112">
        <v>0</v>
      </c>
      <c r="AJ112">
        <v>111.04811637448699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x14ac:dyDescent="0.2">
      <c r="A113" t="s">
        <v>111</v>
      </c>
      <c r="B113" t="s">
        <v>166</v>
      </c>
      <c r="C113" t="str">
        <f t="shared" si="6"/>
        <v>mine AUS HCC Kestrel</v>
      </c>
      <c r="D113" t="s">
        <v>169</v>
      </c>
      <c r="E113" t="s">
        <v>31</v>
      </c>
      <c r="F113" t="s">
        <v>32</v>
      </c>
      <c r="G113" t="s">
        <v>88</v>
      </c>
      <c r="I113" t="s">
        <v>34</v>
      </c>
      <c r="J113" t="s">
        <v>53</v>
      </c>
      <c r="K113" t="s">
        <v>36</v>
      </c>
      <c r="L113" t="s">
        <v>54</v>
      </c>
      <c r="M113" t="s">
        <v>38</v>
      </c>
      <c r="N113" t="s">
        <v>39</v>
      </c>
      <c r="O113" t="s">
        <v>40</v>
      </c>
      <c r="P113" t="s">
        <v>41</v>
      </c>
      <c r="R113" t="s">
        <v>42</v>
      </c>
      <c r="S113">
        <v>1.4323300000000001</v>
      </c>
      <c r="T113">
        <v>2021</v>
      </c>
      <c r="U113" s="1">
        <v>10</v>
      </c>
      <c r="V113" s="1">
        <v>100</v>
      </c>
      <c r="W113" s="1">
        <v>100</v>
      </c>
      <c r="X113" s="1">
        <v>100</v>
      </c>
      <c r="Y113" s="1">
        <v>100</v>
      </c>
      <c r="Z113" s="1">
        <v>100</v>
      </c>
      <c r="AA113" s="1">
        <v>100</v>
      </c>
      <c r="AB113" s="1">
        <v>100</v>
      </c>
      <c r="AC113" s="1">
        <v>100</v>
      </c>
      <c r="AD113" s="1">
        <v>100</v>
      </c>
      <c r="AE113" s="1">
        <v>100</v>
      </c>
      <c r="AF113" s="1">
        <v>100</v>
      </c>
      <c r="AG113" t="s">
        <v>43</v>
      </c>
      <c r="AH113" s="7">
        <f t="shared" si="5"/>
        <v>200</v>
      </c>
      <c r="AI113">
        <v>13.678500000000042</v>
      </c>
      <c r="AJ113">
        <v>112.04811637448699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x14ac:dyDescent="0.2">
      <c r="A114" t="s">
        <v>111</v>
      </c>
      <c r="B114" t="s">
        <v>166</v>
      </c>
      <c r="C114" t="str">
        <f t="shared" si="6"/>
        <v>mine AUS HCC Kestrel</v>
      </c>
      <c r="D114" t="s">
        <v>169</v>
      </c>
      <c r="E114" t="s">
        <v>31</v>
      </c>
      <c r="F114" t="s">
        <v>32</v>
      </c>
      <c r="G114" t="s">
        <v>112</v>
      </c>
      <c r="I114" t="s">
        <v>34</v>
      </c>
      <c r="J114" t="s">
        <v>53</v>
      </c>
      <c r="K114" t="s">
        <v>36</v>
      </c>
      <c r="L114" t="s">
        <v>54</v>
      </c>
      <c r="M114" t="s">
        <v>38</v>
      </c>
      <c r="N114" t="s">
        <v>39</v>
      </c>
      <c r="O114" t="s">
        <v>40</v>
      </c>
      <c r="P114" t="s">
        <v>41</v>
      </c>
      <c r="R114" t="s">
        <v>42</v>
      </c>
      <c r="S114">
        <v>1.4323300000000001</v>
      </c>
      <c r="T114">
        <v>2021</v>
      </c>
      <c r="U114" s="1">
        <v>10</v>
      </c>
      <c r="V114" s="1">
        <v>100</v>
      </c>
      <c r="W114" s="1">
        <v>100</v>
      </c>
      <c r="X114" s="1">
        <v>100</v>
      </c>
      <c r="Y114" s="1">
        <v>100</v>
      </c>
      <c r="Z114" s="1">
        <v>100</v>
      </c>
      <c r="AA114" s="1">
        <v>100</v>
      </c>
      <c r="AB114" s="1">
        <v>100</v>
      </c>
      <c r="AC114" s="1">
        <v>100</v>
      </c>
      <c r="AD114" s="1">
        <v>100</v>
      </c>
      <c r="AE114" s="1">
        <v>100</v>
      </c>
      <c r="AF114" s="1">
        <v>100</v>
      </c>
      <c r="AG114" t="s">
        <v>43</v>
      </c>
      <c r="AH114" s="7">
        <f t="shared" si="5"/>
        <v>200</v>
      </c>
      <c r="AI114">
        <v>13.678500000000042</v>
      </c>
      <c r="AJ114">
        <v>113.04811637448699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x14ac:dyDescent="0.2">
      <c r="A115" t="s">
        <v>111</v>
      </c>
      <c r="B115" t="s">
        <v>166</v>
      </c>
      <c r="C115" t="str">
        <f t="shared" si="6"/>
        <v>mine AUS HCC Kestrel</v>
      </c>
      <c r="D115" t="s">
        <v>169</v>
      </c>
      <c r="E115" t="s">
        <v>31</v>
      </c>
      <c r="F115" t="s">
        <v>32</v>
      </c>
      <c r="G115" t="s">
        <v>113</v>
      </c>
      <c r="I115" t="s">
        <v>34</v>
      </c>
      <c r="J115" t="s">
        <v>53</v>
      </c>
      <c r="K115" t="s">
        <v>36</v>
      </c>
      <c r="L115" t="s">
        <v>54</v>
      </c>
      <c r="M115" t="s">
        <v>38</v>
      </c>
      <c r="N115" t="s">
        <v>39</v>
      </c>
      <c r="O115" t="s">
        <v>40</v>
      </c>
      <c r="P115" t="s">
        <v>41</v>
      </c>
      <c r="R115" t="s">
        <v>42</v>
      </c>
      <c r="S115">
        <v>1.4323300000000001</v>
      </c>
      <c r="T115">
        <v>2021</v>
      </c>
      <c r="U115" s="1">
        <v>10</v>
      </c>
      <c r="V115" s="1">
        <v>100</v>
      </c>
      <c r="W115" s="1">
        <v>100</v>
      </c>
      <c r="X115" s="1">
        <v>100</v>
      </c>
      <c r="Y115" s="1">
        <v>100</v>
      </c>
      <c r="Z115" s="1">
        <v>100</v>
      </c>
      <c r="AA115" s="1">
        <v>100</v>
      </c>
      <c r="AB115" s="1">
        <v>100</v>
      </c>
      <c r="AC115" s="1">
        <v>100</v>
      </c>
      <c r="AD115" s="1">
        <v>100</v>
      </c>
      <c r="AE115" s="1">
        <v>100</v>
      </c>
      <c r="AF115" s="1">
        <v>100</v>
      </c>
      <c r="AG115" t="s">
        <v>43</v>
      </c>
      <c r="AH115" s="7">
        <f t="shared" si="5"/>
        <v>200</v>
      </c>
      <c r="AI115">
        <v>13.678500000000042</v>
      </c>
      <c r="AJ115">
        <v>114.04811637448699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x14ac:dyDescent="0.2">
      <c r="A116" t="s">
        <v>83</v>
      </c>
      <c r="B116" t="s">
        <v>166</v>
      </c>
      <c r="C116" t="str">
        <f t="shared" si="6"/>
        <v>mine AUS HCC Curragh</v>
      </c>
      <c r="D116" t="s">
        <v>169</v>
      </c>
      <c r="E116" t="s">
        <v>31</v>
      </c>
      <c r="F116" t="s">
        <v>47</v>
      </c>
      <c r="G116" t="s">
        <v>84</v>
      </c>
      <c r="I116" t="s">
        <v>34</v>
      </c>
      <c r="J116" t="s">
        <v>53</v>
      </c>
      <c r="K116" t="s">
        <v>36</v>
      </c>
      <c r="L116" t="s">
        <v>54</v>
      </c>
      <c r="M116" t="s">
        <v>38</v>
      </c>
      <c r="N116" t="s">
        <v>39</v>
      </c>
      <c r="O116" t="s">
        <v>40</v>
      </c>
      <c r="P116" t="s">
        <v>41</v>
      </c>
      <c r="R116" t="s">
        <v>42</v>
      </c>
      <c r="S116">
        <v>1.4323300000000001</v>
      </c>
      <c r="T116">
        <v>2021</v>
      </c>
      <c r="U116" s="1">
        <v>10</v>
      </c>
      <c r="V116" s="1">
        <v>100</v>
      </c>
      <c r="W116" s="1">
        <v>100</v>
      </c>
      <c r="X116" s="1">
        <v>100</v>
      </c>
      <c r="Y116" s="1">
        <v>100</v>
      </c>
      <c r="Z116" s="1">
        <v>100</v>
      </c>
      <c r="AA116" s="1">
        <v>100</v>
      </c>
      <c r="AB116" s="1">
        <v>100</v>
      </c>
      <c r="AC116" s="1">
        <v>100</v>
      </c>
      <c r="AD116" s="1">
        <v>100</v>
      </c>
      <c r="AE116" s="1">
        <v>100</v>
      </c>
      <c r="AF116" s="1">
        <v>100</v>
      </c>
      <c r="AG116" t="s">
        <v>43</v>
      </c>
      <c r="AH116" s="7">
        <f t="shared" si="5"/>
        <v>200</v>
      </c>
      <c r="AI116">
        <v>5.3237659782608659</v>
      </c>
      <c r="AJ116">
        <v>115.04811637448699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x14ac:dyDescent="0.2">
      <c r="A117" t="s">
        <v>145</v>
      </c>
      <c r="B117" t="s">
        <v>166</v>
      </c>
      <c r="C117" t="str">
        <f t="shared" si="6"/>
        <v>mine AUS HCC Tahmoor</v>
      </c>
      <c r="D117" t="s">
        <v>169</v>
      </c>
      <c r="E117" t="s">
        <v>31</v>
      </c>
      <c r="F117" t="s">
        <v>32</v>
      </c>
      <c r="G117" t="s">
        <v>146</v>
      </c>
      <c r="I117" t="s">
        <v>34</v>
      </c>
      <c r="J117" t="s">
        <v>35</v>
      </c>
      <c r="K117" t="s">
        <v>36</v>
      </c>
      <c r="L117" t="s">
        <v>37</v>
      </c>
      <c r="M117" t="s">
        <v>38</v>
      </c>
      <c r="N117" t="s">
        <v>39</v>
      </c>
      <c r="O117" t="s">
        <v>44</v>
      </c>
      <c r="P117" t="s">
        <v>41</v>
      </c>
      <c r="R117" t="s">
        <v>42</v>
      </c>
      <c r="S117">
        <v>1.4323300000000001</v>
      </c>
      <c r="T117">
        <v>2021</v>
      </c>
      <c r="U117" s="1">
        <v>10</v>
      </c>
      <c r="V117" s="1">
        <v>100</v>
      </c>
      <c r="W117" s="1">
        <v>100</v>
      </c>
      <c r="X117" s="1">
        <v>100</v>
      </c>
      <c r="Y117" s="1">
        <v>100</v>
      </c>
      <c r="Z117" s="1">
        <v>100</v>
      </c>
      <c r="AA117" s="1">
        <v>100</v>
      </c>
      <c r="AB117" s="1">
        <v>100</v>
      </c>
      <c r="AC117" s="1">
        <v>100</v>
      </c>
      <c r="AD117" s="1">
        <v>100</v>
      </c>
      <c r="AE117" s="1">
        <v>100</v>
      </c>
      <c r="AF117" s="1">
        <v>100</v>
      </c>
      <c r="AG117" t="s">
        <v>43</v>
      </c>
      <c r="AH117" s="7">
        <f t="shared" si="5"/>
        <v>200</v>
      </c>
      <c r="AI117">
        <v>22.88900000000001</v>
      </c>
      <c r="AJ117">
        <v>116.04811637448699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x14ac:dyDescent="0.2">
      <c r="A118" t="s">
        <v>145</v>
      </c>
      <c r="B118" t="s">
        <v>166</v>
      </c>
      <c r="C118" t="str">
        <f t="shared" si="6"/>
        <v>mine AUS HCC Tahmoor</v>
      </c>
      <c r="D118" t="s">
        <v>169</v>
      </c>
      <c r="E118" t="s">
        <v>31</v>
      </c>
      <c r="F118" t="s">
        <v>32</v>
      </c>
      <c r="G118" t="s">
        <v>146</v>
      </c>
      <c r="I118" t="s">
        <v>34</v>
      </c>
      <c r="J118" t="s">
        <v>35</v>
      </c>
      <c r="K118" t="s">
        <v>36</v>
      </c>
      <c r="L118" t="s">
        <v>37</v>
      </c>
      <c r="M118" t="s">
        <v>38</v>
      </c>
      <c r="N118" t="s">
        <v>39</v>
      </c>
      <c r="O118" t="s">
        <v>40</v>
      </c>
      <c r="P118" t="s">
        <v>41</v>
      </c>
      <c r="R118" t="s">
        <v>42</v>
      </c>
      <c r="S118">
        <v>1.4323300000000001</v>
      </c>
      <c r="T118">
        <v>2021</v>
      </c>
      <c r="U118" s="1">
        <v>10</v>
      </c>
      <c r="V118" s="1">
        <v>100</v>
      </c>
      <c r="W118" s="1">
        <v>100</v>
      </c>
      <c r="X118" s="1">
        <v>100</v>
      </c>
      <c r="Y118" s="1">
        <v>100</v>
      </c>
      <c r="Z118" s="1">
        <v>100</v>
      </c>
      <c r="AA118" s="1">
        <v>100</v>
      </c>
      <c r="AB118" s="1">
        <v>100</v>
      </c>
      <c r="AC118" s="1">
        <v>100</v>
      </c>
      <c r="AD118" s="1">
        <v>100</v>
      </c>
      <c r="AE118" s="1">
        <v>100</v>
      </c>
      <c r="AF118" s="1">
        <v>100</v>
      </c>
      <c r="AG118" t="s">
        <v>43</v>
      </c>
      <c r="AH118" s="7">
        <f t="shared" si="5"/>
        <v>200</v>
      </c>
      <c r="AI118">
        <v>22.88900000000001</v>
      </c>
      <c r="AJ118">
        <v>117.04811637448699</v>
      </c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x14ac:dyDescent="0.2">
      <c r="A119" t="s">
        <v>158</v>
      </c>
      <c r="B119" t="s">
        <v>166</v>
      </c>
      <c r="C119" t="str">
        <f t="shared" si="6"/>
        <v>mine AUS HCC Tahmoor South</v>
      </c>
      <c r="D119" t="s">
        <v>169</v>
      </c>
      <c r="E119" t="s">
        <v>94</v>
      </c>
      <c r="F119" t="s">
        <v>32</v>
      </c>
      <c r="G119" t="s">
        <v>146</v>
      </c>
      <c r="I119" t="s">
        <v>34</v>
      </c>
      <c r="J119" t="s">
        <v>159</v>
      </c>
      <c r="K119" t="s">
        <v>36</v>
      </c>
      <c r="L119" t="s">
        <v>37</v>
      </c>
      <c r="M119" t="s">
        <v>38</v>
      </c>
      <c r="N119" t="s">
        <v>39</v>
      </c>
      <c r="O119" t="s">
        <v>40</v>
      </c>
      <c r="P119" t="s">
        <v>41</v>
      </c>
      <c r="R119" t="s">
        <v>42</v>
      </c>
      <c r="S119">
        <v>1.4323300000000001</v>
      </c>
      <c r="T119">
        <v>2021</v>
      </c>
      <c r="U119" s="1">
        <v>10</v>
      </c>
      <c r="V119" s="1">
        <v>100</v>
      </c>
      <c r="W119" s="1">
        <v>100</v>
      </c>
      <c r="X119" s="1">
        <v>100</v>
      </c>
      <c r="Y119" s="1">
        <v>100</v>
      </c>
      <c r="Z119" s="1">
        <v>100</v>
      </c>
      <c r="AA119" s="1">
        <v>100</v>
      </c>
      <c r="AB119" s="1">
        <v>100</v>
      </c>
      <c r="AC119" s="1">
        <v>100</v>
      </c>
      <c r="AD119" s="1">
        <v>100</v>
      </c>
      <c r="AE119" s="1">
        <v>100</v>
      </c>
      <c r="AF119" s="1">
        <v>100</v>
      </c>
      <c r="AG119" t="s">
        <v>43</v>
      </c>
      <c r="AH119" s="7">
        <f t="shared" si="5"/>
        <v>200</v>
      </c>
      <c r="AI119">
        <v>0</v>
      </c>
      <c r="AJ119">
        <v>118.04811637448699</v>
      </c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x14ac:dyDescent="0.2">
      <c r="A120" t="s">
        <v>114</v>
      </c>
      <c r="B120" t="s">
        <v>166</v>
      </c>
      <c r="C120" t="str">
        <f t="shared" si="6"/>
        <v>mine AUS HCC Lake Lindsay</v>
      </c>
      <c r="D120" t="s">
        <v>169</v>
      </c>
      <c r="E120" t="s">
        <v>31</v>
      </c>
      <c r="F120" t="s">
        <v>47</v>
      </c>
      <c r="G120" t="s">
        <v>88</v>
      </c>
      <c r="I120" t="s">
        <v>34</v>
      </c>
      <c r="J120" t="s">
        <v>53</v>
      </c>
      <c r="K120" t="s">
        <v>36</v>
      </c>
      <c r="L120" t="s">
        <v>54</v>
      </c>
      <c r="M120" t="s">
        <v>38</v>
      </c>
      <c r="N120" t="s">
        <v>39</v>
      </c>
      <c r="O120" t="s">
        <v>40</v>
      </c>
      <c r="P120" t="s">
        <v>41</v>
      </c>
      <c r="R120" t="s">
        <v>42</v>
      </c>
      <c r="S120">
        <v>1.4323300000000001</v>
      </c>
      <c r="T120">
        <v>2021</v>
      </c>
      <c r="U120" s="1">
        <v>10</v>
      </c>
      <c r="V120" s="1">
        <v>100</v>
      </c>
      <c r="W120" s="1">
        <v>100</v>
      </c>
      <c r="X120" s="1">
        <v>100</v>
      </c>
      <c r="Y120" s="1">
        <v>100</v>
      </c>
      <c r="Z120" s="1">
        <v>100</v>
      </c>
      <c r="AA120" s="1">
        <v>100</v>
      </c>
      <c r="AB120" s="1">
        <v>100</v>
      </c>
      <c r="AC120" s="1">
        <v>100</v>
      </c>
      <c r="AD120" s="1">
        <v>100</v>
      </c>
      <c r="AE120" s="1">
        <v>100</v>
      </c>
      <c r="AF120" s="1">
        <v>100</v>
      </c>
      <c r="AG120" t="s">
        <v>43</v>
      </c>
      <c r="AH120" s="7">
        <f t="shared" si="5"/>
        <v>200</v>
      </c>
      <c r="AI120">
        <v>1.4979399999999998</v>
      </c>
      <c r="AJ120">
        <v>119.04811637448699</v>
      </c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x14ac:dyDescent="0.2">
      <c r="A121" t="s">
        <v>114</v>
      </c>
      <c r="B121" t="s">
        <v>166</v>
      </c>
      <c r="C121" t="str">
        <f t="shared" si="6"/>
        <v>mine AUS HCC Lake Lindsay</v>
      </c>
      <c r="D121" t="s">
        <v>169</v>
      </c>
      <c r="E121" t="s">
        <v>31</v>
      </c>
      <c r="F121" t="s">
        <v>47</v>
      </c>
      <c r="G121" t="s">
        <v>87</v>
      </c>
      <c r="I121" t="s">
        <v>34</v>
      </c>
      <c r="J121" t="s">
        <v>53</v>
      </c>
      <c r="K121" t="s">
        <v>36</v>
      </c>
      <c r="L121" t="s">
        <v>54</v>
      </c>
      <c r="M121" t="s">
        <v>38</v>
      </c>
      <c r="N121" t="s">
        <v>39</v>
      </c>
      <c r="O121" t="s">
        <v>40</v>
      </c>
      <c r="P121" t="s">
        <v>41</v>
      </c>
      <c r="R121" t="s">
        <v>42</v>
      </c>
      <c r="S121">
        <v>1.4323300000000001</v>
      </c>
      <c r="T121">
        <v>2021</v>
      </c>
      <c r="U121" s="1">
        <v>10</v>
      </c>
      <c r="V121" s="1">
        <v>100</v>
      </c>
      <c r="W121" s="1">
        <v>100</v>
      </c>
      <c r="X121" s="1">
        <v>100</v>
      </c>
      <c r="Y121" s="1">
        <v>100</v>
      </c>
      <c r="Z121" s="1">
        <v>100</v>
      </c>
      <c r="AA121" s="1">
        <v>100</v>
      </c>
      <c r="AB121" s="1">
        <v>100</v>
      </c>
      <c r="AC121" s="1">
        <v>100</v>
      </c>
      <c r="AD121" s="1">
        <v>100</v>
      </c>
      <c r="AE121" s="1">
        <v>100</v>
      </c>
      <c r="AF121" s="1">
        <v>100</v>
      </c>
      <c r="AG121" t="s">
        <v>43</v>
      </c>
      <c r="AH121" s="7">
        <f t="shared" si="5"/>
        <v>200</v>
      </c>
      <c r="AI121">
        <v>1.4979399999999998</v>
      </c>
      <c r="AJ121">
        <v>120.04811637448699</v>
      </c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x14ac:dyDescent="0.2">
      <c r="A122" t="s">
        <v>30</v>
      </c>
      <c r="B122" t="s">
        <v>166</v>
      </c>
      <c r="C122" t="str">
        <f t="shared" si="6"/>
        <v>mine AUS HCC Appin</v>
      </c>
      <c r="D122" t="s">
        <v>169</v>
      </c>
      <c r="E122" t="s">
        <v>31</v>
      </c>
      <c r="F122" t="s">
        <v>32</v>
      </c>
      <c r="G122" t="s">
        <v>33</v>
      </c>
      <c r="I122" t="s">
        <v>34</v>
      </c>
      <c r="J122" t="s">
        <v>35</v>
      </c>
      <c r="K122" t="s">
        <v>36</v>
      </c>
      <c r="L122" t="s">
        <v>37</v>
      </c>
      <c r="M122" t="s">
        <v>38</v>
      </c>
      <c r="N122" t="s">
        <v>39</v>
      </c>
      <c r="O122" t="s">
        <v>44</v>
      </c>
      <c r="P122" t="s">
        <v>45</v>
      </c>
      <c r="R122" t="s">
        <v>42</v>
      </c>
      <c r="S122">
        <v>1.4323300000000001</v>
      </c>
      <c r="T122">
        <v>2021</v>
      </c>
      <c r="U122" s="1">
        <v>10</v>
      </c>
      <c r="V122" s="1">
        <v>100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  <c r="AB122" s="1">
        <v>100</v>
      </c>
      <c r="AC122" s="1">
        <v>100</v>
      </c>
      <c r="AD122" s="1">
        <v>100</v>
      </c>
      <c r="AE122" s="1">
        <v>100</v>
      </c>
      <c r="AF122" s="1">
        <v>100</v>
      </c>
      <c r="AG122" t="s">
        <v>43</v>
      </c>
      <c r="AH122" s="7">
        <f t="shared" si="5"/>
        <v>200</v>
      </c>
      <c r="AI122">
        <v>41.309989999999999</v>
      </c>
      <c r="AJ122">
        <v>121.04811637448699</v>
      </c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x14ac:dyDescent="0.2">
      <c r="A123" t="s">
        <v>89</v>
      </c>
      <c r="B123" t="s">
        <v>166</v>
      </c>
      <c r="C123" t="str">
        <f t="shared" si="6"/>
        <v>mine AUS HCC Dendrobium</v>
      </c>
      <c r="D123" t="s">
        <v>169</v>
      </c>
      <c r="E123" t="s">
        <v>31</v>
      </c>
      <c r="F123" t="s">
        <v>32</v>
      </c>
      <c r="G123" t="s">
        <v>33</v>
      </c>
      <c r="I123" t="s">
        <v>34</v>
      </c>
      <c r="J123" t="s">
        <v>35</v>
      </c>
      <c r="K123" t="s">
        <v>36</v>
      </c>
      <c r="L123" t="s">
        <v>37</v>
      </c>
      <c r="M123" t="s">
        <v>38</v>
      </c>
      <c r="N123" t="s">
        <v>39</v>
      </c>
      <c r="O123" t="s">
        <v>44</v>
      </c>
      <c r="P123" t="s">
        <v>45</v>
      </c>
      <c r="R123" t="s">
        <v>42</v>
      </c>
      <c r="S123">
        <v>1.4323300000000001</v>
      </c>
      <c r="T123">
        <v>2021</v>
      </c>
      <c r="U123" s="1">
        <v>10</v>
      </c>
      <c r="V123" s="1">
        <v>100</v>
      </c>
      <c r="W123" s="1">
        <v>100</v>
      </c>
      <c r="X123" s="1">
        <v>100</v>
      </c>
      <c r="Y123" s="1">
        <v>100</v>
      </c>
      <c r="Z123" s="1">
        <v>100</v>
      </c>
      <c r="AA123" s="1">
        <v>100</v>
      </c>
      <c r="AB123" s="1">
        <v>100</v>
      </c>
      <c r="AC123" s="1">
        <v>100</v>
      </c>
      <c r="AD123" s="1">
        <v>100</v>
      </c>
      <c r="AE123" s="1">
        <v>100</v>
      </c>
      <c r="AF123" s="1">
        <v>100</v>
      </c>
      <c r="AG123" t="s">
        <v>43</v>
      </c>
      <c r="AH123" s="7">
        <f t="shared" si="5"/>
        <v>200</v>
      </c>
      <c r="AI123">
        <v>41.310000000000031</v>
      </c>
      <c r="AJ123">
        <v>122.04811637448699</v>
      </c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x14ac:dyDescent="0.2">
      <c r="A124" t="s">
        <v>132</v>
      </c>
      <c r="B124" t="s">
        <v>166</v>
      </c>
      <c r="C124" t="str">
        <f t="shared" si="6"/>
        <v>mine AUS HCC Newlands</v>
      </c>
      <c r="D124" t="s">
        <v>169</v>
      </c>
      <c r="E124" t="s">
        <v>31</v>
      </c>
      <c r="F124" t="s">
        <v>47</v>
      </c>
      <c r="G124" t="s">
        <v>68</v>
      </c>
      <c r="I124" t="s">
        <v>34</v>
      </c>
      <c r="J124" t="s">
        <v>53</v>
      </c>
      <c r="K124" t="s">
        <v>36</v>
      </c>
      <c r="L124" t="s">
        <v>54</v>
      </c>
      <c r="M124" t="s">
        <v>38</v>
      </c>
      <c r="N124" t="s">
        <v>39</v>
      </c>
      <c r="O124" t="s">
        <v>40</v>
      </c>
      <c r="P124" t="s">
        <v>41</v>
      </c>
      <c r="R124" t="s">
        <v>42</v>
      </c>
      <c r="S124">
        <v>1.4323300000000001</v>
      </c>
      <c r="T124">
        <v>2021</v>
      </c>
      <c r="U124" s="1">
        <v>10</v>
      </c>
      <c r="V124" s="1">
        <v>100</v>
      </c>
      <c r="W124" s="1">
        <v>100</v>
      </c>
      <c r="X124" s="1">
        <v>100</v>
      </c>
      <c r="Y124" s="1">
        <v>100</v>
      </c>
      <c r="Z124" s="1">
        <v>100</v>
      </c>
      <c r="AA124" s="1">
        <v>100</v>
      </c>
      <c r="AB124" s="1">
        <v>100</v>
      </c>
      <c r="AC124" s="1">
        <v>100</v>
      </c>
      <c r="AD124" s="1">
        <v>100</v>
      </c>
      <c r="AE124" s="1">
        <v>100</v>
      </c>
      <c r="AF124" s="1">
        <v>100</v>
      </c>
      <c r="AG124" t="s">
        <v>43</v>
      </c>
      <c r="AH124" s="7">
        <f t="shared" si="5"/>
        <v>200</v>
      </c>
      <c r="AI124">
        <v>29.704769999999996</v>
      </c>
      <c r="AJ124">
        <v>123.04811637448699</v>
      </c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x14ac:dyDescent="0.2">
      <c r="A125" t="s">
        <v>103</v>
      </c>
      <c r="B125" t="s">
        <v>166</v>
      </c>
      <c r="C125" t="str">
        <f t="shared" si="6"/>
        <v>mine AUS HCC Hail Creek</v>
      </c>
      <c r="D125" t="s">
        <v>169</v>
      </c>
      <c r="E125" t="s">
        <v>31</v>
      </c>
      <c r="F125" t="s">
        <v>47</v>
      </c>
      <c r="G125" t="s">
        <v>104</v>
      </c>
      <c r="I125" t="s">
        <v>34</v>
      </c>
      <c r="J125" t="s">
        <v>53</v>
      </c>
      <c r="K125" t="s">
        <v>36</v>
      </c>
      <c r="L125" t="s">
        <v>54</v>
      </c>
      <c r="M125" t="s">
        <v>38</v>
      </c>
      <c r="N125" t="s">
        <v>39</v>
      </c>
      <c r="O125" t="s">
        <v>40</v>
      </c>
      <c r="P125" t="s">
        <v>41</v>
      </c>
      <c r="R125" t="s">
        <v>42</v>
      </c>
      <c r="S125">
        <v>1.4323300000000001</v>
      </c>
      <c r="T125">
        <v>2021</v>
      </c>
      <c r="U125" s="1">
        <v>10</v>
      </c>
      <c r="V125" s="1">
        <v>100</v>
      </c>
      <c r="W125" s="1">
        <v>100</v>
      </c>
      <c r="X125" s="1">
        <v>100</v>
      </c>
      <c r="Y125" s="1">
        <v>100</v>
      </c>
      <c r="Z125" s="1">
        <v>100</v>
      </c>
      <c r="AA125" s="1">
        <v>100</v>
      </c>
      <c r="AB125" s="1">
        <v>100</v>
      </c>
      <c r="AC125" s="1">
        <v>100</v>
      </c>
      <c r="AD125" s="1">
        <v>100</v>
      </c>
      <c r="AE125" s="1">
        <v>100</v>
      </c>
      <c r="AF125" s="1">
        <v>100</v>
      </c>
      <c r="AG125" t="s">
        <v>43</v>
      </c>
      <c r="AH125" s="7">
        <f t="shared" si="5"/>
        <v>200</v>
      </c>
      <c r="AI125">
        <v>30.257398101933205</v>
      </c>
      <c r="AJ125">
        <v>124.04811637448699</v>
      </c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x14ac:dyDescent="0.2">
      <c r="A126" t="s">
        <v>103</v>
      </c>
      <c r="B126" t="s">
        <v>166</v>
      </c>
      <c r="C126" t="str">
        <f t="shared" si="6"/>
        <v>mine AUS HCC Hail Creek</v>
      </c>
      <c r="D126" t="s">
        <v>169</v>
      </c>
      <c r="E126" t="s">
        <v>31</v>
      </c>
      <c r="F126" t="s">
        <v>47</v>
      </c>
      <c r="G126" t="s">
        <v>78</v>
      </c>
      <c r="I126" t="s">
        <v>34</v>
      </c>
      <c r="J126" t="s">
        <v>53</v>
      </c>
      <c r="K126" t="s">
        <v>36</v>
      </c>
      <c r="L126" t="s">
        <v>54</v>
      </c>
      <c r="M126" t="s">
        <v>38</v>
      </c>
      <c r="N126" t="s">
        <v>39</v>
      </c>
      <c r="O126" t="s">
        <v>40</v>
      </c>
      <c r="P126" t="s">
        <v>41</v>
      </c>
      <c r="R126" t="s">
        <v>42</v>
      </c>
      <c r="S126">
        <v>1.4323300000000001</v>
      </c>
      <c r="T126">
        <v>2021</v>
      </c>
      <c r="U126" s="1">
        <v>10</v>
      </c>
      <c r="V126" s="1">
        <v>100</v>
      </c>
      <c r="W126" s="1">
        <v>100</v>
      </c>
      <c r="X126" s="1">
        <v>100</v>
      </c>
      <c r="Y126" s="1">
        <v>100</v>
      </c>
      <c r="Z126" s="1">
        <v>100</v>
      </c>
      <c r="AA126" s="1">
        <v>100</v>
      </c>
      <c r="AB126" s="1">
        <v>100</v>
      </c>
      <c r="AC126" s="1">
        <v>100</v>
      </c>
      <c r="AD126" s="1">
        <v>100</v>
      </c>
      <c r="AE126" s="1">
        <v>100</v>
      </c>
      <c r="AF126" s="1">
        <v>100</v>
      </c>
      <c r="AG126" t="s">
        <v>43</v>
      </c>
      <c r="AH126" s="7">
        <f t="shared" si="5"/>
        <v>200</v>
      </c>
      <c r="AI126">
        <v>30.257398101933205</v>
      </c>
      <c r="AJ126">
        <v>125.04811637448699</v>
      </c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x14ac:dyDescent="0.2">
      <c r="A127" t="s">
        <v>103</v>
      </c>
      <c r="B127" t="s">
        <v>166</v>
      </c>
      <c r="C127" t="str">
        <f t="shared" si="6"/>
        <v>mine AUS HCC Hail Creek</v>
      </c>
      <c r="D127" t="s">
        <v>169</v>
      </c>
      <c r="E127" t="s">
        <v>31</v>
      </c>
      <c r="F127" t="s">
        <v>47</v>
      </c>
      <c r="G127" t="s">
        <v>68</v>
      </c>
      <c r="I127" t="s">
        <v>34</v>
      </c>
      <c r="J127" t="s">
        <v>53</v>
      </c>
      <c r="K127" t="s">
        <v>36</v>
      </c>
      <c r="L127" t="s">
        <v>54</v>
      </c>
      <c r="M127" t="s">
        <v>38</v>
      </c>
      <c r="N127" t="s">
        <v>39</v>
      </c>
      <c r="O127" t="s">
        <v>40</v>
      </c>
      <c r="P127" t="s">
        <v>41</v>
      </c>
      <c r="R127" t="s">
        <v>42</v>
      </c>
      <c r="S127">
        <v>1.4323300000000001</v>
      </c>
      <c r="T127">
        <v>2021</v>
      </c>
      <c r="U127" s="1">
        <v>10</v>
      </c>
      <c r="V127" s="1">
        <v>100</v>
      </c>
      <c r="W127" s="1">
        <v>100</v>
      </c>
      <c r="X127" s="1">
        <v>100</v>
      </c>
      <c r="Y127" s="1">
        <v>100</v>
      </c>
      <c r="Z127" s="1">
        <v>100</v>
      </c>
      <c r="AA127" s="1">
        <v>100</v>
      </c>
      <c r="AB127" s="1">
        <v>100</v>
      </c>
      <c r="AC127" s="1">
        <v>100</v>
      </c>
      <c r="AD127" s="1">
        <v>100</v>
      </c>
      <c r="AE127" s="1">
        <v>100</v>
      </c>
      <c r="AF127" s="1">
        <v>100</v>
      </c>
      <c r="AG127" t="s">
        <v>43</v>
      </c>
      <c r="AH127" s="7">
        <f t="shared" si="5"/>
        <v>200</v>
      </c>
      <c r="AI127">
        <v>30.257398101933205</v>
      </c>
      <c r="AJ127">
        <v>126.04811637448699</v>
      </c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">
      <c r="A128" t="s">
        <v>115</v>
      </c>
      <c r="B128" t="s">
        <v>166</v>
      </c>
      <c r="C128" t="str">
        <f t="shared" si="6"/>
        <v>mine AUS HCC Lake Vermont</v>
      </c>
      <c r="D128" t="s">
        <v>169</v>
      </c>
      <c r="E128" t="s">
        <v>31</v>
      </c>
      <c r="F128" t="s">
        <v>47</v>
      </c>
      <c r="G128" t="s">
        <v>74</v>
      </c>
      <c r="I128" t="s">
        <v>34</v>
      </c>
      <c r="J128" t="s">
        <v>53</v>
      </c>
      <c r="K128" t="s">
        <v>36</v>
      </c>
      <c r="L128" t="s">
        <v>54</v>
      </c>
      <c r="M128" t="s">
        <v>38</v>
      </c>
      <c r="N128" t="s">
        <v>39</v>
      </c>
      <c r="O128" t="s">
        <v>40</v>
      </c>
      <c r="P128" t="s">
        <v>41</v>
      </c>
      <c r="R128" t="s">
        <v>42</v>
      </c>
      <c r="S128">
        <v>1.4323300000000001</v>
      </c>
      <c r="T128">
        <v>2021</v>
      </c>
      <c r="U128" s="1">
        <v>10</v>
      </c>
      <c r="V128" s="1">
        <v>100</v>
      </c>
      <c r="W128" s="1">
        <v>100</v>
      </c>
      <c r="X128" s="1">
        <v>100</v>
      </c>
      <c r="Y128" s="1">
        <v>100</v>
      </c>
      <c r="Z128" s="1">
        <v>100</v>
      </c>
      <c r="AA128" s="1">
        <v>100</v>
      </c>
      <c r="AB128" s="1">
        <v>100</v>
      </c>
      <c r="AC128" s="1">
        <v>100</v>
      </c>
      <c r="AD128" s="1">
        <v>100</v>
      </c>
      <c r="AE128" s="1">
        <v>100</v>
      </c>
      <c r="AF128" s="1">
        <v>100</v>
      </c>
      <c r="AG128" t="s">
        <v>43</v>
      </c>
      <c r="AH128" s="7">
        <f t="shared" si="5"/>
        <v>200</v>
      </c>
      <c r="AI128">
        <v>12.570565977011512</v>
      </c>
      <c r="AJ128">
        <v>127.04811637448699</v>
      </c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x14ac:dyDescent="0.2">
      <c r="A129" t="s">
        <v>115</v>
      </c>
      <c r="B129" t="s">
        <v>166</v>
      </c>
      <c r="C129" t="str">
        <f t="shared" si="6"/>
        <v>mine AUS HCC Lake Vermont</v>
      </c>
      <c r="D129" t="s">
        <v>169</v>
      </c>
      <c r="E129" t="s">
        <v>31</v>
      </c>
      <c r="F129" t="s">
        <v>47</v>
      </c>
      <c r="G129" t="s">
        <v>82</v>
      </c>
      <c r="I129" t="s">
        <v>34</v>
      </c>
      <c r="J129" t="s">
        <v>53</v>
      </c>
      <c r="K129" t="s">
        <v>36</v>
      </c>
      <c r="L129" t="s">
        <v>54</v>
      </c>
      <c r="M129" t="s">
        <v>38</v>
      </c>
      <c r="N129" t="s">
        <v>39</v>
      </c>
      <c r="O129" t="s">
        <v>40</v>
      </c>
      <c r="P129" t="s">
        <v>41</v>
      </c>
      <c r="R129" t="s">
        <v>42</v>
      </c>
      <c r="S129">
        <v>1.4323300000000001</v>
      </c>
      <c r="T129">
        <v>2021</v>
      </c>
      <c r="U129" s="1">
        <v>10</v>
      </c>
      <c r="V129" s="1">
        <v>100</v>
      </c>
      <c r="W129" s="1">
        <v>100</v>
      </c>
      <c r="X129" s="1">
        <v>100</v>
      </c>
      <c r="Y129" s="1">
        <v>100</v>
      </c>
      <c r="Z129" s="1">
        <v>100</v>
      </c>
      <c r="AA129" s="1">
        <v>100</v>
      </c>
      <c r="AB129" s="1">
        <v>100</v>
      </c>
      <c r="AC129" s="1">
        <v>100</v>
      </c>
      <c r="AD129" s="1">
        <v>100</v>
      </c>
      <c r="AE129" s="1">
        <v>100</v>
      </c>
      <c r="AF129" s="1">
        <v>100</v>
      </c>
      <c r="AG129" t="s">
        <v>43</v>
      </c>
      <c r="AH129" s="7">
        <f t="shared" si="5"/>
        <v>200</v>
      </c>
      <c r="AI129">
        <v>12.570565977011512</v>
      </c>
      <c r="AJ129">
        <v>128.04811637448699</v>
      </c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x14ac:dyDescent="0.2">
      <c r="A130" t="s">
        <v>115</v>
      </c>
      <c r="B130" t="s">
        <v>166</v>
      </c>
      <c r="C130" t="str">
        <f t="shared" ref="C130:C161" si="7">CONCATENATE("mine ", B130, " ", N130, " ",A130)</f>
        <v>mine AUS HCC Lake Vermont</v>
      </c>
      <c r="D130" t="s">
        <v>169</v>
      </c>
      <c r="E130" t="s">
        <v>31</v>
      </c>
      <c r="F130" t="s">
        <v>47</v>
      </c>
      <c r="G130" t="s">
        <v>87</v>
      </c>
      <c r="I130" t="s">
        <v>34</v>
      </c>
      <c r="J130" t="s">
        <v>53</v>
      </c>
      <c r="K130" t="s">
        <v>36</v>
      </c>
      <c r="L130" t="s">
        <v>54</v>
      </c>
      <c r="M130" t="s">
        <v>38</v>
      </c>
      <c r="N130" t="s">
        <v>39</v>
      </c>
      <c r="O130" t="s">
        <v>40</v>
      </c>
      <c r="P130" t="s">
        <v>41</v>
      </c>
      <c r="R130" t="s">
        <v>42</v>
      </c>
      <c r="S130">
        <v>1.4323300000000001</v>
      </c>
      <c r="T130">
        <v>2021</v>
      </c>
      <c r="U130" s="1">
        <v>10</v>
      </c>
      <c r="V130" s="1">
        <v>100</v>
      </c>
      <c r="W130" s="1">
        <v>100</v>
      </c>
      <c r="X130" s="1">
        <v>100</v>
      </c>
      <c r="Y130" s="1">
        <v>100</v>
      </c>
      <c r="Z130" s="1">
        <v>100</v>
      </c>
      <c r="AA130" s="1">
        <v>100</v>
      </c>
      <c r="AB130" s="1">
        <v>100</v>
      </c>
      <c r="AC130" s="1">
        <v>100</v>
      </c>
      <c r="AD130" s="1">
        <v>100</v>
      </c>
      <c r="AE130" s="1">
        <v>100</v>
      </c>
      <c r="AF130" s="1">
        <v>100</v>
      </c>
      <c r="AG130" t="s">
        <v>43</v>
      </c>
      <c r="AH130" s="7">
        <f t="shared" si="5"/>
        <v>200</v>
      </c>
      <c r="AI130">
        <v>12.570565977011512</v>
      </c>
      <c r="AJ130">
        <v>129.04811637448699</v>
      </c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x14ac:dyDescent="0.2">
      <c r="A131" t="s">
        <v>115</v>
      </c>
      <c r="B131" t="s">
        <v>166</v>
      </c>
      <c r="C131" t="str">
        <f t="shared" si="7"/>
        <v>mine AUS HCC Lake Vermont</v>
      </c>
      <c r="D131" t="s">
        <v>169</v>
      </c>
      <c r="E131" t="s">
        <v>31</v>
      </c>
      <c r="F131" t="s">
        <v>47</v>
      </c>
      <c r="G131" t="s">
        <v>110</v>
      </c>
      <c r="I131" t="s">
        <v>34</v>
      </c>
      <c r="J131" t="s">
        <v>53</v>
      </c>
      <c r="K131" t="s">
        <v>36</v>
      </c>
      <c r="L131" t="s">
        <v>54</v>
      </c>
      <c r="M131" t="s">
        <v>38</v>
      </c>
      <c r="N131" t="s">
        <v>39</v>
      </c>
      <c r="O131" t="s">
        <v>40</v>
      </c>
      <c r="P131" t="s">
        <v>41</v>
      </c>
      <c r="R131" t="s">
        <v>42</v>
      </c>
      <c r="S131">
        <v>1.4323300000000001</v>
      </c>
      <c r="T131">
        <v>2021</v>
      </c>
      <c r="U131" s="1">
        <v>10</v>
      </c>
      <c r="V131" s="1">
        <v>100</v>
      </c>
      <c r="W131" s="1">
        <v>100</v>
      </c>
      <c r="X131" s="1">
        <v>100</v>
      </c>
      <c r="Y131" s="1">
        <v>100</v>
      </c>
      <c r="Z131" s="1">
        <v>100</v>
      </c>
      <c r="AA131" s="1">
        <v>100</v>
      </c>
      <c r="AB131" s="1">
        <v>100</v>
      </c>
      <c r="AC131" s="1">
        <v>100</v>
      </c>
      <c r="AD131" s="1">
        <v>100</v>
      </c>
      <c r="AE131" s="1">
        <v>100</v>
      </c>
      <c r="AF131" s="1">
        <v>100</v>
      </c>
      <c r="AG131" t="s">
        <v>43</v>
      </c>
      <c r="AH131" s="7">
        <f t="shared" ref="AH131:AH161" si="8">AE131+AF131</f>
        <v>200</v>
      </c>
      <c r="AI131">
        <v>12.570565977011512</v>
      </c>
      <c r="AJ131">
        <v>130.04811637448699</v>
      </c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x14ac:dyDescent="0.2">
      <c r="A132" t="s">
        <v>115</v>
      </c>
      <c r="B132" t="s">
        <v>166</v>
      </c>
      <c r="C132" t="str">
        <f t="shared" si="7"/>
        <v>mine AUS HCC Lake Vermont</v>
      </c>
      <c r="D132" t="s">
        <v>169</v>
      </c>
      <c r="E132" t="s">
        <v>31</v>
      </c>
      <c r="F132" t="s">
        <v>47</v>
      </c>
      <c r="G132" t="s">
        <v>78</v>
      </c>
      <c r="I132" t="s">
        <v>34</v>
      </c>
      <c r="J132" t="s">
        <v>53</v>
      </c>
      <c r="K132" t="s">
        <v>36</v>
      </c>
      <c r="L132" t="s">
        <v>54</v>
      </c>
      <c r="M132" t="s">
        <v>38</v>
      </c>
      <c r="N132" t="s">
        <v>39</v>
      </c>
      <c r="O132" t="s">
        <v>40</v>
      </c>
      <c r="P132" t="s">
        <v>41</v>
      </c>
      <c r="R132" t="s">
        <v>42</v>
      </c>
      <c r="S132">
        <v>1.4323300000000001</v>
      </c>
      <c r="T132">
        <v>2021</v>
      </c>
      <c r="U132" s="1">
        <v>10</v>
      </c>
      <c r="V132" s="1">
        <v>100</v>
      </c>
      <c r="W132" s="1">
        <v>100</v>
      </c>
      <c r="X132" s="1">
        <v>100</v>
      </c>
      <c r="Y132" s="1">
        <v>100</v>
      </c>
      <c r="Z132" s="1">
        <v>100</v>
      </c>
      <c r="AA132" s="1">
        <v>100</v>
      </c>
      <c r="AB132" s="1">
        <v>100</v>
      </c>
      <c r="AC132" s="1">
        <v>100</v>
      </c>
      <c r="AD132" s="1">
        <v>100</v>
      </c>
      <c r="AE132" s="1">
        <v>100</v>
      </c>
      <c r="AF132" s="1">
        <v>100</v>
      </c>
      <c r="AG132" t="s">
        <v>43</v>
      </c>
      <c r="AH132" s="7">
        <f t="shared" si="8"/>
        <v>200</v>
      </c>
      <c r="AI132">
        <v>12.570565977011512</v>
      </c>
      <c r="AJ132">
        <v>131.04811637448699</v>
      </c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x14ac:dyDescent="0.2">
      <c r="A133" t="s">
        <v>102</v>
      </c>
      <c r="B133" t="s">
        <v>166</v>
      </c>
      <c r="C133" t="str">
        <f t="shared" si="7"/>
        <v>mine AUS HCC Grosvenor</v>
      </c>
      <c r="D133" t="s">
        <v>169</v>
      </c>
      <c r="E133" t="s">
        <v>31</v>
      </c>
      <c r="F133" t="s">
        <v>32</v>
      </c>
      <c r="G133" t="s">
        <v>87</v>
      </c>
      <c r="I133" t="s">
        <v>34</v>
      </c>
      <c r="J133" t="s">
        <v>53</v>
      </c>
      <c r="K133" t="s">
        <v>36</v>
      </c>
      <c r="L133" t="s">
        <v>54</v>
      </c>
      <c r="M133" t="s">
        <v>38</v>
      </c>
      <c r="N133" t="s">
        <v>39</v>
      </c>
      <c r="O133" t="s">
        <v>40</v>
      </c>
      <c r="P133" t="s">
        <v>41</v>
      </c>
      <c r="R133" t="s">
        <v>42</v>
      </c>
      <c r="S133">
        <v>1.4323300000000001</v>
      </c>
      <c r="T133">
        <v>2021</v>
      </c>
      <c r="U133" s="1">
        <v>10</v>
      </c>
      <c r="V133" s="1">
        <v>100</v>
      </c>
      <c r="W133" s="1">
        <v>100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  <c r="AC133" s="1">
        <v>100</v>
      </c>
      <c r="AD133" s="1">
        <v>100</v>
      </c>
      <c r="AE133" s="1">
        <v>100</v>
      </c>
      <c r="AF133" s="1">
        <v>100</v>
      </c>
      <c r="AG133" t="s">
        <v>43</v>
      </c>
      <c r="AH133" s="7">
        <f t="shared" si="8"/>
        <v>200</v>
      </c>
      <c r="AI133">
        <v>35.783690000000007</v>
      </c>
      <c r="AJ133">
        <v>132.04811637448699</v>
      </c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x14ac:dyDescent="0.2">
      <c r="A134" t="s">
        <v>121</v>
      </c>
      <c r="B134" t="s">
        <v>166</v>
      </c>
      <c r="C134" t="str">
        <f t="shared" si="7"/>
        <v>mine AUS HCC Metropolitan</v>
      </c>
      <c r="D134" t="s">
        <v>169</v>
      </c>
      <c r="E134" t="s">
        <v>31</v>
      </c>
      <c r="F134" t="s">
        <v>32</v>
      </c>
      <c r="G134" t="s">
        <v>79</v>
      </c>
      <c r="I134" t="s">
        <v>34</v>
      </c>
      <c r="J134" t="s">
        <v>35</v>
      </c>
      <c r="K134" t="s">
        <v>36</v>
      </c>
      <c r="L134" t="s">
        <v>37</v>
      </c>
      <c r="M134" t="s">
        <v>38</v>
      </c>
      <c r="N134" t="s">
        <v>39</v>
      </c>
      <c r="O134" t="s">
        <v>40</v>
      </c>
      <c r="P134" t="s">
        <v>41</v>
      </c>
      <c r="R134" t="s">
        <v>42</v>
      </c>
      <c r="S134">
        <v>1.4323300000000001</v>
      </c>
      <c r="T134">
        <v>2021</v>
      </c>
      <c r="U134" s="1">
        <v>10</v>
      </c>
      <c r="V134" s="1">
        <v>100</v>
      </c>
      <c r="W134" s="1">
        <v>100</v>
      </c>
      <c r="X134" s="1">
        <v>100</v>
      </c>
      <c r="Y134" s="1">
        <v>100</v>
      </c>
      <c r="Z134" s="1">
        <v>100</v>
      </c>
      <c r="AA134" s="1">
        <v>100</v>
      </c>
      <c r="AB134" s="1">
        <v>100</v>
      </c>
      <c r="AC134" s="1">
        <v>100</v>
      </c>
      <c r="AD134" s="1">
        <v>100</v>
      </c>
      <c r="AE134" s="1">
        <v>100</v>
      </c>
      <c r="AF134" s="1">
        <v>100</v>
      </c>
      <c r="AG134" t="s">
        <v>43</v>
      </c>
      <c r="AH134" s="7">
        <f t="shared" si="8"/>
        <v>200</v>
      </c>
      <c r="AI134">
        <v>35.783700000000039</v>
      </c>
      <c r="AJ134">
        <v>133.04811637448699</v>
      </c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x14ac:dyDescent="0.2">
      <c r="A135" t="s">
        <v>125</v>
      </c>
      <c r="B135" t="s">
        <v>166</v>
      </c>
      <c r="C135" t="str">
        <f t="shared" si="7"/>
        <v>mine AUS HCC Moranbah North</v>
      </c>
      <c r="D135" t="s">
        <v>169</v>
      </c>
      <c r="E135" t="s">
        <v>31</v>
      </c>
      <c r="F135" t="s">
        <v>32</v>
      </c>
      <c r="G135" t="s">
        <v>126</v>
      </c>
      <c r="I135" t="s">
        <v>34</v>
      </c>
      <c r="J135" t="s">
        <v>53</v>
      </c>
      <c r="K135" t="s">
        <v>36</v>
      </c>
      <c r="L135" t="s">
        <v>54</v>
      </c>
      <c r="M135" t="s">
        <v>38</v>
      </c>
      <c r="N135" t="s">
        <v>39</v>
      </c>
      <c r="O135" t="s">
        <v>40</v>
      </c>
      <c r="P135" t="s">
        <v>41</v>
      </c>
      <c r="R135" t="s">
        <v>42</v>
      </c>
      <c r="S135">
        <v>1.4323300000000001</v>
      </c>
      <c r="T135">
        <v>2021</v>
      </c>
      <c r="U135" s="1">
        <v>10</v>
      </c>
      <c r="V135" s="1">
        <v>100</v>
      </c>
      <c r="W135" s="1">
        <v>100</v>
      </c>
      <c r="X135" s="1">
        <v>100</v>
      </c>
      <c r="Y135" s="1">
        <v>100</v>
      </c>
      <c r="Z135" s="1">
        <v>100</v>
      </c>
      <c r="AA135" s="1">
        <v>100</v>
      </c>
      <c r="AB135" s="1">
        <v>100</v>
      </c>
      <c r="AC135" s="1">
        <v>100</v>
      </c>
      <c r="AD135" s="1">
        <v>100</v>
      </c>
      <c r="AE135" s="1">
        <v>100</v>
      </c>
      <c r="AF135" s="1">
        <v>100</v>
      </c>
      <c r="AG135" t="s">
        <v>43</v>
      </c>
      <c r="AH135" s="7">
        <f t="shared" si="8"/>
        <v>200</v>
      </c>
      <c r="AI135">
        <v>35.783699999999982</v>
      </c>
      <c r="AJ135">
        <v>134.04811637448699</v>
      </c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x14ac:dyDescent="0.2">
      <c r="A136" t="s">
        <v>125</v>
      </c>
      <c r="B136" t="s">
        <v>166</v>
      </c>
      <c r="C136" t="str">
        <f t="shared" si="7"/>
        <v>mine AUS HCC Moranbah North</v>
      </c>
      <c r="D136" t="s">
        <v>169</v>
      </c>
      <c r="E136" t="s">
        <v>31</v>
      </c>
      <c r="F136" t="s">
        <v>32</v>
      </c>
      <c r="G136" t="s">
        <v>127</v>
      </c>
      <c r="I136" t="s">
        <v>34</v>
      </c>
      <c r="J136" t="s">
        <v>53</v>
      </c>
      <c r="K136" t="s">
        <v>36</v>
      </c>
      <c r="L136" t="s">
        <v>54</v>
      </c>
      <c r="M136" t="s">
        <v>38</v>
      </c>
      <c r="N136" t="s">
        <v>39</v>
      </c>
      <c r="O136" t="s">
        <v>40</v>
      </c>
      <c r="P136" t="s">
        <v>41</v>
      </c>
      <c r="R136" t="s">
        <v>42</v>
      </c>
      <c r="S136">
        <v>1.4323300000000001</v>
      </c>
      <c r="T136">
        <v>2021</v>
      </c>
      <c r="U136" s="1">
        <v>10</v>
      </c>
      <c r="V136" s="1">
        <v>100</v>
      </c>
      <c r="W136" s="1">
        <v>100</v>
      </c>
      <c r="X136" s="1">
        <v>100</v>
      </c>
      <c r="Y136" s="1">
        <v>100</v>
      </c>
      <c r="Z136" s="1">
        <v>100</v>
      </c>
      <c r="AA136" s="1">
        <v>100</v>
      </c>
      <c r="AB136" s="1">
        <v>100</v>
      </c>
      <c r="AC136" s="1">
        <v>100</v>
      </c>
      <c r="AD136" s="1">
        <v>100</v>
      </c>
      <c r="AE136" s="1">
        <v>100</v>
      </c>
      <c r="AF136" s="1">
        <v>100</v>
      </c>
      <c r="AG136" t="s">
        <v>43</v>
      </c>
      <c r="AH136" s="7">
        <f t="shared" si="8"/>
        <v>200</v>
      </c>
      <c r="AI136">
        <v>35.783699999999982</v>
      </c>
      <c r="AJ136">
        <v>135.04811637448699</v>
      </c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x14ac:dyDescent="0.2">
      <c r="A137" t="s">
        <v>125</v>
      </c>
      <c r="B137" t="s">
        <v>166</v>
      </c>
      <c r="C137" t="str">
        <f t="shared" si="7"/>
        <v>mine AUS HCC Moranbah North</v>
      </c>
      <c r="D137" t="s">
        <v>169</v>
      </c>
      <c r="E137" t="s">
        <v>31</v>
      </c>
      <c r="F137" t="s">
        <v>32</v>
      </c>
      <c r="G137" t="s">
        <v>88</v>
      </c>
      <c r="I137" t="s">
        <v>34</v>
      </c>
      <c r="J137" t="s">
        <v>53</v>
      </c>
      <c r="K137" t="s">
        <v>36</v>
      </c>
      <c r="L137" t="s">
        <v>54</v>
      </c>
      <c r="M137" t="s">
        <v>38</v>
      </c>
      <c r="N137" t="s">
        <v>39</v>
      </c>
      <c r="O137" t="s">
        <v>40</v>
      </c>
      <c r="P137" t="s">
        <v>41</v>
      </c>
      <c r="R137" t="s">
        <v>42</v>
      </c>
      <c r="S137">
        <v>1.4323300000000001</v>
      </c>
      <c r="T137">
        <v>2021</v>
      </c>
      <c r="U137" s="1">
        <v>10</v>
      </c>
      <c r="V137" s="1">
        <v>100</v>
      </c>
      <c r="W137" s="1">
        <v>100</v>
      </c>
      <c r="X137" s="1">
        <v>100</v>
      </c>
      <c r="Y137" s="1">
        <v>100</v>
      </c>
      <c r="Z137" s="1">
        <v>100</v>
      </c>
      <c r="AA137" s="1">
        <v>100</v>
      </c>
      <c r="AB137" s="1">
        <v>100</v>
      </c>
      <c r="AC137" s="1">
        <v>100</v>
      </c>
      <c r="AD137" s="1">
        <v>100</v>
      </c>
      <c r="AE137" s="1">
        <v>100</v>
      </c>
      <c r="AF137" s="1">
        <v>100</v>
      </c>
      <c r="AG137" t="s">
        <v>43</v>
      </c>
      <c r="AH137" s="7">
        <f t="shared" si="8"/>
        <v>200</v>
      </c>
      <c r="AI137">
        <v>35.783699999999982</v>
      </c>
      <c r="AJ137">
        <v>136.04811637448699</v>
      </c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x14ac:dyDescent="0.2">
      <c r="A138" t="s">
        <v>125</v>
      </c>
      <c r="B138" t="s">
        <v>166</v>
      </c>
      <c r="C138" t="str">
        <f t="shared" si="7"/>
        <v>mine AUS HCC Moranbah North</v>
      </c>
      <c r="D138" t="s">
        <v>169</v>
      </c>
      <c r="E138" t="s">
        <v>31</v>
      </c>
      <c r="F138" t="s">
        <v>32</v>
      </c>
      <c r="G138" t="s">
        <v>65</v>
      </c>
      <c r="I138" t="s">
        <v>34</v>
      </c>
      <c r="J138" t="s">
        <v>53</v>
      </c>
      <c r="K138" t="s">
        <v>36</v>
      </c>
      <c r="L138" t="s">
        <v>54</v>
      </c>
      <c r="M138" t="s">
        <v>38</v>
      </c>
      <c r="N138" t="s">
        <v>39</v>
      </c>
      <c r="O138" t="s">
        <v>40</v>
      </c>
      <c r="P138" t="s">
        <v>41</v>
      </c>
      <c r="R138" t="s">
        <v>42</v>
      </c>
      <c r="S138">
        <v>1.4323300000000001</v>
      </c>
      <c r="T138">
        <v>2021</v>
      </c>
      <c r="U138" s="1">
        <v>10</v>
      </c>
      <c r="V138" s="1">
        <v>100</v>
      </c>
      <c r="W138" s="1">
        <v>100</v>
      </c>
      <c r="X138" s="1">
        <v>100</v>
      </c>
      <c r="Y138" s="1">
        <v>100</v>
      </c>
      <c r="Z138" s="1">
        <v>100</v>
      </c>
      <c r="AA138" s="1">
        <v>100</v>
      </c>
      <c r="AB138" s="1">
        <v>100</v>
      </c>
      <c r="AC138" s="1">
        <v>100</v>
      </c>
      <c r="AD138" s="1">
        <v>100</v>
      </c>
      <c r="AE138" s="1">
        <v>100</v>
      </c>
      <c r="AF138" s="1">
        <v>100</v>
      </c>
      <c r="AG138" t="s">
        <v>43</v>
      </c>
      <c r="AH138" s="7">
        <f t="shared" si="8"/>
        <v>200</v>
      </c>
      <c r="AI138">
        <v>35.783699999999982</v>
      </c>
      <c r="AJ138">
        <v>137.04811637448699</v>
      </c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x14ac:dyDescent="0.2">
      <c r="A139" t="s">
        <v>125</v>
      </c>
      <c r="B139" t="s">
        <v>166</v>
      </c>
      <c r="C139" t="str">
        <f t="shared" si="7"/>
        <v>mine AUS HCC Moranbah North</v>
      </c>
      <c r="D139" t="s">
        <v>169</v>
      </c>
      <c r="E139" t="s">
        <v>31</v>
      </c>
      <c r="F139" t="s">
        <v>32</v>
      </c>
      <c r="G139" t="s">
        <v>87</v>
      </c>
      <c r="I139" t="s">
        <v>34</v>
      </c>
      <c r="J139" t="s">
        <v>53</v>
      </c>
      <c r="K139" t="s">
        <v>36</v>
      </c>
      <c r="L139" t="s">
        <v>54</v>
      </c>
      <c r="M139" t="s">
        <v>38</v>
      </c>
      <c r="N139" t="s">
        <v>39</v>
      </c>
      <c r="O139" t="s">
        <v>40</v>
      </c>
      <c r="P139" t="s">
        <v>41</v>
      </c>
      <c r="R139" t="s">
        <v>42</v>
      </c>
      <c r="S139">
        <v>1.4323300000000001</v>
      </c>
      <c r="T139">
        <v>2021</v>
      </c>
      <c r="U139" s="1">
        <v>10</v>
      </c>
      <c r="V139" s="1">
        <v>100</v>
      </c>
      <c r="W139" s="1">
        <v>100</v>
      </c>
      <c r="X139" s="1">
        <v>100</v>
      </c>
      <c r="Y139" s="1">
        <v>100</v>
      </c>
      <c r="Z139" s="1">
        <v>100</v>
      </c>
      <c r="AA139" s="1">
        <v>100</v>
      </c>
      <c r="AB139" s="1">
        <v>100</v>
      </c>
      <c r="AC139" s="1">
        <v>100</v>
      </c>
      <c r="AD139" s="1">
        <v>100</v>
      </c>
      <c r="AE139" s="1">
        <v>100</v>
      </c>
      <c r="AF139" s="1">
        <v>100</v>
      </c>
      <c r="AG139" t="s">
        <v>43</v>
      </c>
      <c r="AH139" s="7">
        <f t="shared" si="8"/>
        <v>200</v>
      </c>
      <c r="AI139">
        <v>35.783699999999982</v>
      </c>
      <c r="AJ139">
        <v>138.04811637448699</v>
      </c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x14ac:dyDescent="0.2">
      <c r="A140" t="s">
        <v>100</v>
      </c>
      <c r="B140" t="s">
        <v>166</v>
      </c>
      <c r="C140" t="str">
        <f t="shared" si="7"/>
        <v>mine AUS HCC Goonyella Riverside</v>
      </c>
      <c r="D140" t="s">
        <v>169</v>
      </c>
      <c r="E140" t="s">
        <v>31</v>
      </c>
      <c r="F140" t="s">
        <v>47</v>
      </c>
      <c r="G140" t="s">
        <v>57</v>
      </c>
      <c r="I140" t="s">
        <v>34</v>
      </c>
      <c r="J140" t="s">
        <v>53</v>
      </c>
      <c r="K140" t="s">
        <v>36</v>
      </c>
      <c r="L140" t="s">
        <v>54</v>
      </c>
      <c r="M140" t="s">
        <v>38</v>
      </c>
      <c r="N140" t="s">
        <v>39</v>
      </c>
      <c r="O140" t="s">
        <v>40</v>
      </c>
      <c r="P140" t="s">
        <v>41</v>
      </c>
      <c r="R140" t="s">
        <v>42</v>
      </c>
      <c r="S140">
        <v>1.4323300000000001</v>
      </c>
      <c r="T140">
        <v>2021</v>
      </c>
      <c r="U140" s="1">
        <v>10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  <c r="AE140" s="1">
        <v>100</v>
      </c>
      <c r="AF140" s="1">
        <v>100</v>
      </c>
      <c r="AG140" t="s">
        <v>43</v>
      </c>
      <c r="AH140" s="7">
        <f t="shared" si="8"/>
        <v>200</v>
      </c>
      <c r="AI140">
        <v>37.625790000000023</v>
      </c>
      <c r="AJ140">
        <v>139.04811637448699</v>
      </c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x14ac:dyDescent="0.2">
      <c r="A141" t="s">
        <v>100</v>
      </c>
      <c r="B141" t="s">
        <v>166</v>
      </c>
      <c r="C141" t="str">
        <f t="shared" si="7"/>
        <v>mine AUS HCC Goonyella Riverside</v>
      </c>
      <c r="D141" t="s">
        <v>169</v>
      </c>
      <c r="E141" t="s">
        <v>31</v>
      </c>
      <c r="F141" t="s">
        <v>47</v>
      </c>
      <c r="G141" t="s">
        <v>58</v>
      </c>
      <c r="I141" t="s">
        <v>34</v>
      </c>
      <c r="J141" t="s">
        <v>53</v>
      </c>
      <c r="K141" t="s">
        <v>36</v>
      </c>
      <c r="L141" t="s">
        <v>54</v>
      </c>
      <c r="M141" t="s">
        <v>38</v>
      </c>
      <c r="N141" t="s">
        <v>39</v>
      </c>
      <c r="O141" t="s">
        <v>40</v>
      </c>
      <c r="P141" t="s">
        <v>41</v>
      </c>
      <c r="R141" t="s">
        <v>42</v>
      </c>
      <c r="S141">
        <v>1.4323300000000001</v>
      </c>
      <c r="T141">
        <v>2021</v>
      </c>
      <c r="U141" s="1">
        <v>10</v>
      </c>
      <c r="V141" s="1">
        <v>100</v>
      </c>
      <c r="W141" s="1">
        <v>100</v>
      </c>
      <c r="X141" s="1">
        <v>100</v>
      </c>
      <c r="Y141" s="1">
        <v>100</v>
      </c>
      <c r="Z141" s="1">
        <v>100</v>
      </c>
      <c r="AA141" s="1">
        <v>100</v>
      </c>
      <c r="AB141" s="1">
        <v>100</v>
      </c>
      <c r="AC141" s="1">
        <v>100</v>
      </c>
      <c r="AD141" s="1">
        <v>100</v>
      </c>
      <c r="AE141" s="1">
        <v>100</v>
      </c>
      <c r="AF141" s="1">
        <v>100</v>
      </c>
      <c r="AG141" t="s">
        <v>43</v>
      </c>
      <c r="AH141" s="7">
        <f t="shared" si="8"/>
        <v>200</v>
      </c>
      <c r="AI141">
        <v>37.625790000000023</v>
      </c>
      <c r="AJ141">
        <v>140.04811637448699</v>
      </c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x14ac:dyDescent="0.2">
      <c r="A142" t="s">
        <v>66</v>
      </c>
      <c r="B142" t="s">
        <v>166</v>
      </c>
      <c r="C142" t="str">
        <f t="shared" si="7"/>
        <v>mine AUS HCC Broadmeadow</v>
      </c>
      <c r="D142" t="s">
        <v>169</v>
      </c>
      <c r="E142" t="s">
        <v>31</v>
      </c>
      <c r="F142" t="s">
        <v>32</v>
      </c>
      <c r="G142" t="s">
        <v>57</v>
      </c>
      <c r="I142" t="s">
        <v>34</v>
      </c>
      <c r="J142" t="s">
        <v>53</v>
      </c>
      <c r="K142" t="s">
        <v>36</v>
      </c>
      <c r="L142" t="s">
        <v>54</v>
      </c>
      <c r="M142" t="s">
        <v>38</v>
      </c>
      <c r="N142" t="s">
        <v>39</v>
      </c>
      <c r="O142" t="s">
        <v>40</v>
      </c>
      <c r="P142" t="s">
        <v>41</v>
      </c>
      <c r="R142" t="s">
        <v>42</v>
      </c>
      <c r="S142">
        <v>1.4323300000000001</v>
      </c>
      <c r="T142">
        <v>2021</v>
      </c>
      <c r="U142" s="1">
        <v>10</v>
      </c>
      <c r="V142" s="1">
        <v>100</v>
      </c>
      <c r="W142" s="1">
        <v>100</v>
      </c>
      <c r="X142" s="1">
        <v>100</v>
      </c>
      <c r="Y142" s="1">
        <v>100</v>
      </c>
      <c r="Z142" s="1">
        <v>100</v>
      </c>
      <c r="AA142" s="1">
        <v>100</v>
      </c>
      <c r="AB142" s="1">
        <v>100</v>
      </c>
      <c r="AC142" s="1">
        <v>100</v>
      </c>
      <c r="AD142" s="1">
        <v>100</v>
      </c>
      <c r="AE142" s="1">
        <v>100</v>
      </c>
      <c r="AF142" s="1">
        <v>100</v>
      </c>
      <c r="AG142" t="s">
        <v>43</v>
      </c>
      <c r="AH142" s="7">
        <f t="shared" si="8"/>
        <v>200</v>
      </c>
      <c r="AI142">
        <v>37.625797499999976</v>
      </c>
      <c r="AJ142">
        <v>141.04811637448699</v>
      </c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x14ac:dyDescent="0.2">
      <c r="A143" t="s">
        <v>66</v>
      </c>
      <c r="B143" t="s">
        <v>166</v>
      </c>
      <c r="C143" t="str">
        <f t="shared" si="7"/>
        <v>mine AUS HCC Broadmeadow</v>
      </c>
      <c r="D143" t="s">
        <v>169</v>
      </c>
      <c r="E143" t="s">
        <v>31</v>
      </c>
      <c r="F143" t="s">
        <v>32</v>
      </c>
      <c r="G143" t="s">
        <v>58</v>
      </c>
      <c r="I143" t="s">
        <v>34</v>
      </c>
      <c r="J143" t="s">
        <v>53</v>
      </c>
      <c r="K143" t="s">
        <v>36</v>
      </c>
      <c r="L143" t="s">
        <v>54</v>
      </c>
      <c r="M143" t="s">
        <v>38</v>
      </c>
      <c r="N143" t="s">
        <v>39</v>
      </c>
      <c r="O143" t="s">
        <v>40</v>
      </c>
      <c r="P143" t="s">
        <v>41</v>
      </c>
      <c r="R143" t="s">
        <v>42</v>
      </c>
      <c r="S143">
        <v>1.4323300000000001</v>
      </c>
      <c r="T143">
        <v>2021</v>
      </c>
      <c r="U143" s="1">
        <v>10</v>
      </c>
      <c r="V143" s="1">
        <v>100</v>
      </c>
      <c r="W143" s="1">
        <v>100</v>
      </c>
      <c r="X143" s="1">
        <v>100</v>
      </c>
      <c r="Y143" s="1">
        <v>100</v>
      </c>
      <c r="Z143" s="1">
        <v>100</v>
      </c>
      <c r="AA143" s="1">
        <v>100</v>
      </c>
      <c r="AB143" s="1">
        <v>100</v>
      </c>
      <c r="AC143" s="1">
        <v>100</v>
      </c>
      <c r="AD143" s="1">
        <v>100</v>
      </c>
      <c r="AE143" s="1">
        <v>100</v>
      </c>
      <c r="AF143" s="1">
        <v>100</v>
      </c>
      <c r="AG143" t="s">
        <v>43</v>
      </c>
      <c r="AH143" s="7">
        <f t="shared" si="8"/>
        <v>200</v>
      </c>
      <c r="AI143">
        <v>37.625797499999976</v>
      </c>
      <c r="AJ143">
        <v>142.04811637448699</v>
      </c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x14ac:dyDescent="0.2">
      <c r="A144" t="s">
        <v>154</v>
      </c>
      <c r="B144" t="s">
        <v>166</v>
      </c>
      <c r="C144" t="str">
        <f t="shared" si="7"/>
        <v>mine AUS HCC Byerwen Phase 1</v>
      </c>
      <c r="D144" t="s">
        <v>169</v>
      </c>
      <c r="E144" t="s">
        <v>31</v>
      </c>
      <c r="F144" t="s">
        <v>47</v>
      </c>
      <c r="G144" t="s">
        <v>69</v>
      </c>
      <c r="I144" t="s">
        <v>34</v>
      </c>
      <c r="J144" t="s">
        <v>53</v>
      </c>
      <c r="K144" t="s">
        <v>36</v>
      </c>
      <c r="L144" t="s">
        <v>54</v>
      </c>
      <c r="M144" t="s">
        <v>38</v>
      </c>
      <c r="N144" t="s">
        <v>39</v>
      </c>
      <c r="O144" t="s">
        <v>40</v>
      </c>
      <c r="P144" t="s">
        <v>41</v>
      </c>
      <c r="R144" t="s">
        <v>42</v>
      </c>
      <c r="S144">
        <v>1.4323300000000001</v>
      </c>
      <c r="T144">
        <v>2021</v>
      </c>
      <c r="U144" s="1">
        <v>10</v>
      </c>
      <c r="V144" s="1">
        <v>100</v>
      </c>
      <c r="W144" s="1">
        <v>100</v>
      </c>
      <c r="X144" s="1">
        <v>100</v>
      </c>
      <c r="Y144" s="1">
        <v>100</v>
      </c>
      <c r="Z144" s="1">
        <v>100</v>
      </c>
      <c r="AA144" s="1">
        <v>100</v>
      </c>
      <c r="AB144" s="1">
        <v>100</v>
      </c>
      <c r="AC144" s="1">
        <v>100</v>
      </c>
      <c r="AD144" s="1">
        <v>100</v>
      </c>
      <c r="AE144" s="1">
        <v>100</v>
      </c>
      <c r="AF144" s="1">
        <v>100</v>
      </c>
      <c r="AG144" t="s">
        <v>43</v>
      </c>
      <c r="AH144" s="7">
        <f t="shared" si="8"/>
        <v>200</v>
      </c>
      <c r="AI144">
        <v>37.62581000000003</v>
      </c>
      <c r="AJ144">
        <v>143.04811637448699</v>
      </c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x14ac:dyDescent="0.2">
      <c r="A145" t="s">
        <v>154</v>
      </c>
      <c r="B145" t="s">
        <v>166</v>
      </c>
      <c r="C145" t="str">
        <f t="shared" si="7"/>
        <v>mine AUS HCC Byerwen Phase 1</v>
      </c>
      <c r="D145" t="s">
        <v>169</v>
      </c>
      <c r="E145" t="s">
        <v>31</v>
      </c>
      <c r="F145" t="s">
        <v>47</v>
      </c>
      <c r="G145" t="s">
        <v>91</v>
      </c>
      <c r="I145" t="s">
        <v>34</v>
      </c>
      <c r="J145" t="s">
        <v>53</v>
      </c>
      <c r="K145" t="s">
        <v>36</v>
      </c>
      <c r="L145" t="s">
        <v>54</v>
      </c>
      <c r="M145" t="s">
        <v>38</v>
      </c>
      <c r="N145" t="s">
        <v>39</v>
      </c>
      <c r="O145" t="s">
        <v>40</v>
      </c>
      <c r="P145" t="s">
        <v>41</v>
      </c>
      <c r="R145" t="s">
        <v>42</v>
      </c>
      <c r="S145">
        <v>1.4323300000000001</v>
      </c>
      <c r="T145">
        <v>2021</v>
      </c>
      <c r="U145" s="1">
        <v>10</v>
      </c>
      <c r="V145" s="1">
        <v>100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  <c r="AC145" s="1">
        <v>100</v>
      </c>
      <c r="AD145" s="1">
        <v>100</v>
      </c>
      <c r="AE145" s="1">
        <v>100</v>
      </c>
      <c r="AF145" s="1">
        <v>100</v>
      </c>
      <c r="AG145" t="s">
        <v>43</v>
      </c>
      <c r="AH145" s="7">
        <f t="shared" si="8"/>
        <v>200</v>
      </c>
      <c r="AI145">
        <v>37.62581000000003</v>
      </c>
      <c r="AJ145">
        <v>144.04811637448699</v>
      </c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x14ac:dyDescent="0.2">
      <c r="A146" t="s">
        <v>134</v>
      </c>
      <c r="B146" t="s">
        <v>166</v>
      </c>
      <c r="C146" t="str">
        <f t="shared" si="7"/>
        <v>mine AUS HCC Oaky North</v>
      </c>
      <c r="D146" t="s">
        <v>169</v>
      </c>
      <c r="E146" t="s">
        <v>31</v>
      </c>
      <c r="F146" t="s">
        <v>32</v>
      </c>
      <c r="G146" t="s">
        <v>119</v>
      </c>
      <c r="I146" t="s">
        <v>34</v>
      </c>
      <c r="J146" t="s">
        <v>53</v>
      </c>
      <c r="K146" t="s">
        <v>36</v>
      </c>
      <c r="L146" t="s">
        <v>54</v>
      </c>
      <c r="M146" t="s">
        <v>38</v>
      </c>
      <c r="N146" t="s">
        <v>39</v>
      </c>
      <c r="O146" t="s">
        <v>40</v>
      </c>
      <c r="P146" t="s">
        <v>41</v>
      </c>
      <c r="R146" t="s">
        <v>42</v>
      </c>
      <c r="S146">
        <v>1.4323300000000001</v>
      </c>
      <c r="T146">
        <v>2021</v>
      </c>
      <c r="U146" s="1">
        <v>10</v>
      </c>
      <c r="V146" s="1">
        <v>100</v>
      </c>
      <c r="W146" s="1">
        <v>100</v>
      </c>
      <c r="X146" s="1">
        <v>100</v>
      </c>
      <c r="Y146" s="1">
        <v>100</v>
      </c>
      <c r="Z146" s="1">
        <v>100</v>
      </c>
      <c r="AA146" s="1">
        <v>100</v>
      </c>
      <c r="AB146" s="1">
        <v>100</v>
      </c>
      <c r="AC146" s="1">
        <v>100</v>
      </c>
      <c r="AD146" s="1">
        <v>100</v>
      </c>
      <c r="AE146" s="1">
        <v>100</v>
      </c>
      <c r="AF146" s="1">
        <v>100</v>
      </c>
      <c r="AG146" t="s">
        <v>43</v>
      </c>
      <c r="AH146" s="7">
        <f t="shared" si="8"/>
        <v>200</v>
      </c>
      <c r="AI146">
        <v>37.625790000000023</v>
      </c>
      <c r="AJ146">
        <v>145.04811637448699</v>
      </c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x14ac:dyDescent="0.2">
      <c r="A147" t="s">
        <v>134</v>
      </c>
      <c r="B147" t="s">
        <v>166</v>
      </c>
      <c r="C147" t="str">
        <f t="shared" si="7"/>
        <v>mine AUS HCC Oaky North</v>
      </c>
      <c r="D147" t="s">
        <v>169</v>
      </c>
      <c r="E147" t="s">
        <v>31</v>
      </c>
      <c r="F147" t="s">
        <v>32</v>
      </c>
      <c r="G147" t="s">
        <v>104</v>
      </c>
      <c r="I147" t="s">
        <v>34</v>
      </c>
      <c r="J147" t="s">
        <v>53</v>
      </c>
      <c r="K147" t="s">
        <v>36</v>
      </c>
      <c r="L147" t="s">
        <v>54</v>
      </c>
      <c r="M147" t="s">
        <v>38</v>
      </c>
      <c r="N147" t="s">
        <v>39</v>
      </c>
      <c r="O147" t="s">
        <v>40</v>
      </c>
      <c r="P147" t="s">
        <v>41</v>
      </c>
      <c r="R147" t="s">
        <v>42</v>
      </c>
      <c r="S147">
        <v>1.4323300000000001</v>
      </c>
      <c r="T147">
        <v>2021</v>
      </c>
      <c r="U147" s="1">
        <v>10</v>
      </c>
      <c r="V147" s="1">
        <v>100</v>
      </c>
      <c r="W147" s="1">
        <v>100</v>
      </c>
      <c r="X147" s="1">
        <v>100</v>
      </c>
      <c r="Y147" s="1">
        <v>100</v>
      </c>
      <c r="Z147" s="1">
        <v>100</v>
      </c>
      <c r="AA147" s="1">
        <v>100</v>
      </c>
      <c r="AB147" s="1">
        <v>100</v>
      </c>
      <c r="AC147" s="1">
        <v>100</v>
      </c>
      <c r="AD147" s="1">
        <v>100</v>
      </c>
      <c r="AE147" s="1">
        <v>100</v>
      </c>
      <c r="AF147" s="1">
        <v>100</v>
      </c>
      <c r="AG147" t="s">
        <v>43</v>
      </c>
      <c r="AH147" s="7">
        <f t="shared" si="8"/>
        <v>200</v>
      </c>
      <c r="AI147">
        <v>37.625790000000023</v>
      </c>
      <c r="AJ147">
        <v>146.04811637448699</v>
      </c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x14ac:dyDescent="0.2">
      <c r="A148" t="s">
        <v>134</v>
      </c>
      <c r="B148" t="s">
        <v>166</v>
      </c>
      <c r="C148" t="str">
        <f t="shared" si="7"/>
        <v>mine AUS HCC Oaky North</v>
      </c>
      <c r="D148" t="s">
        <v>169</v>
      </c>
      <c r="E148" t="s">
        <v>31</v>
      </c>
      <c r="F148" t="s">
        <v>32</v>
      </c>
      <c r="G148" t="s">
        <v>68</v>
      </c>
      <c r="I148" t="s">
        <v>34</v>
      </c>
      <c r="J148" t="s">
        <v>53</v>
      </c>
      <c r="K148" t="s">
        <v>36</v>
      </c>
      <c r="L148" t="s">
        <v>54</v>
      </c>
      <c r="M148" t="s">
        <v>38</v>
      </c>
      <c r="N148" t="s">
        <v>39</v>
      </c>
      <c r="O148" t="s">
        <v>40</v>
      </c>
      <c r="P148" t="s">
        <v>41</v>
      </c>
      <c r="R148" t="s">
        <v>42</v>
      </c>
      <c r="S148">
        <v>1.4323300000000001</v>
      </c>
      <c r="T148">
        <v>2021</v>
      </c>
      <c r="U148" s="1">
        <v>10</v>
      </c>
      <c r="V148" s="1">
        <v>100</v>
      </c>
      <c r="W148" s="1">
        <v>100</v>
      </c>
      <c r="X148" s="1">
        <v>100</v>
      </c>
      <c r="Y148" s="1">
        <v>100</v>
      </c>
      <c r="Z148" s="1">
        <v>100</v>
      </c>
      <c r="AA148" s="1">
        <v>100</v>
      </c>
      <c r="AB148" s="1">
        <v>100</v>
      </c>
      <c r="AC148" s="1">
        <v>100</v>
      </c>
      <c r="AD148" s="1">
        <v>100</v>
      </c>
      <c r="AE148" s="1">
        <v>100</v>
      </c>
      <c r="AF148" s="1">
        <v>100</v>
      </c>
      <c r="AG148" t="s">
        <v>43</v>
      </c>
      <c r="AH148" s="7">
        <f t="shared" si="8"/>
        <v>200</v>
      </c>
      <c r="AI148">
        <v>37.625790000000023</v>
      </c>
      <c r="AJ148">
        <v>147.04811637448699</v>
      </c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x14ac:dyDescent="0.2">
      <c r="A149" t="s">
        <v>133</v>
      </c>
      <c r="B149" t="s">
        <v>166</v>
      </c>
      <c r="C149" t="str">
        <f t="shared" si="7"/>
        <v>mine AUS HCC North Goonyella</v>
      </c>
      <c r="D149" t="s">
        <v>169</v>
      </c>
      <c r="E149" t="s">
        <v>46</v>
      </c>
      <c r="F149" t="s">
        <v>32</v>
      </c>
      <c r="G149" t="s">
        <v>79</v>
      </c>
      <c r="I149" t="s">
        <v>34</v>
      </c>
      <c r="J149" t="s">
        <v>53</v>
      </c>
      <c r="K149" t="s">
        <v>36</v>
      </c>
      <c r="L149" t="s">
        <v>54</v>
      </c>
      <c r="M149" t="s">
        <v>38</v>
      </c>
      <c r="N149" t="s">
        <v>39</v>
      </c>
      <c r="O149" t="s">
        <v>40</v>
      </c>
      <c r="P149" t="s">
        <v>41</v>
      </c>
      <c r="R149" t="s">
        <v>42</v>
      </c>
      <c r="S149">
        <v>1.4323300000000001</v>
      </c>
      <c r="T149">
        <v>2021</v>
      </c>
      <c r="U149" s="1">
        <v>10</v>
      </c>
      <c r="V149" s="1">
        <v>100</v>
      </c>
      <c r="W149" s="1">
        <v>100</v>
      </c>
      <c r="X149" s="1">
        <v>100</v>
      </c>
      <c r="Y149" s="1">
        <v>100</v>
      </c>
      <c r="Z149" s="1">
        <v>100</v>
      </c>
      <c r="AA149" s="1">
        <v>100</v>
      </c>
      <c r="AB149" s="1">
        <v>100</v>
      </c>
      <c r="AC149" s="1">
        <v>100</v>
      </c>
      <c r="AD149" s="1">
        <v>100</v>
      </c>
      <c r="AE149" s="1">
        <v>100</v>
      </c>
      <c r="AF149" s="1">
        <v>100</v>
      </c>
      <c r="AG149" t="s">
        <v>43</v>
      </c>
      <c r="AH149" s="7">
        <f t="shared" si="8"/>
        <v>200</v>
      </c>
      <c r="AI149">
        <v>0</v>
      </c>
      <c r="AJ149">
        <v>148.04811637448699</v>
      </c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x14ac:dyDescent="0.2">
      <c r="A150" t="s">
        <v>30</v>
      </c>
      <c r="B150" t="s">
        <v>166</v>
      </c>
      <c r="C150" t="str">
        <f t="shared" si="7"/>
        <v>mine AUS HCC Appin</v>
      </c>
      <c r="D150" t="s">
        <v>169</v>
      </c>
      <c r="E150" t="s">
        <v>31</v>
      </c>
      <c r="F150" t="s">
        <v>32</v>
      </c>
      <c r="G150" t="s">
        <v>33</v>
      </c>
      <c r="I150" t="s">
        <v>34</v>
      </c>
      <c r="J150" t="s">
        <v>35</v>
      </c>
      <c r="K150" t="s">
        <v>36</v>
      </c>
      <c r="L150" t="s">
        <v>37</v>
      </c>
      <c r="M150" t="s">
        <v>38</v>
      </c>
      <c r="N150" t="s">
        <v>39</v>
      </c>
      <c r="O150" t="s">
        <v>40</v>
      </c>
      <c r="P150" t="s">
        <v>41</v>
      </c>
      <c r="R150" t="s">
        <v>42</v>
      </c>
      <c r="S150">
        <v>1.4323300000000001</v>
      </c>
      <c r="T150">
        <v>2021</v>
      </c>
      <c r="U150" s="1">
        <v>10</v>
      </c>
      <c r="V150" s="1">
        <v>100</v>
      </c>
      <c r="W150" s="1">
        <v>100</v>
      </c>
      <c r="X150" s="1">
        <v>100</v>
      </c>
      <c r="Y150" s="1">
        <v>100</v>
      </c>
      <c r="Z150" s="1">
        <v>100</v>
      </c>
      <c r="AA150" s="1">
        <v>100</v>
      </c>
      <c r="AB150" s="1">
        <v>100</v>
      </c>
      <c r="AC150" s="1">
        <v>100</v>
      </c>
      <c r="AD150" s="1">
        <v>100</v>
      </c>
      <c r="AE150" s="1">
        <v>100</v>
      </c>
      <c r="AF150" s="1">
        <v>100</v>
      </c>
      <c r="AG150" t="s">
        <v>43</v>
      </c>
      <c r="AH150" s="7">
        <f t="shared" si="8"/>
        <v>200</v>
      </c>
      <c r="AI150">
        <v>41.309989999999999</v>
      </c>
      <c r="AJ150">
        <v>149.04811637448699</v>
      </c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x14ac:dyDescent="0.2">
      <c r="A151" t="s">
        <v>76</v>
      </c>
      <c r="B151" t="s">
        <v>166</v>
      </c>
      <c r="C151" t="str">
        <f t="shared" si="7"/>
        <v>mine AUS HCC Caval Ridge</v>
      </c>
      <c r="D151" t="s">
        <v>169</v>
      </c>
      <c r="E151" t="s">
        <v>31</v>
      </c>
      <c r="F151" t="s">
        <v>47</v>
      </c>
      <c r="G151" t="s">
        <v>57</v>
      </c>
      <c r="I151" t="s">
        <v>34</v>
      </c>
      <c r="J151" t="s">
        <v>53</v>
      </c>
      <c r="K151" t="s">
        <v>36</v>
      </c>
      <c r="L151" t="s">
        <v>54</v>
      </c>
      <c r="M151" t="s">
        <v>38</v>
      </c>
      <c r="N151" t="s">
        <v>39</v>
      </c>
      <c r="O151" t="s">
        <v>40</v>
      </c>
      <c r="P151" t="s">
        <v>41</v>
      </c>
      <c r="R151" t="s">
        <v>42</v>
      </c>
      <c r="S151">
        <v>1.4323300000000001</v>
      </c>
      <c r="T151">
        <v>2021</v>
      </c>
      <c r="U151" s="1">
        <v>10</v>
      </c>
      <c r="V151" s="1">
        <v>100</v>
      </c>
      <c r="W151" s="1">
        <v>100</v>
      </c>
      <c r="X151" s="1">
        <v>100</v>
      </c>
      <c r="Y151" s="1">
        <v>100</v>
      </c>
      <c r="Z151" s="1">
        <v>100</v>
      </c>
      <c r="AA151" s="1">
        <v>100</v>
      </c>
      <c r="AB151" s="1">
        <v>100</v>
      </c>
      <c r="AC151" s="1">
        <v>100</v>
      </c>
      <c r="AD151" s="1">
        <v>100</v>
      </c>
      <c r="AE151" s="1">
        <v>100</v>
      </c>
      <c r="AF151" s="1">
        <v>100</v>
      </c>
      <c r="AG151" t="s">
        <v>43</v>
      </c>
      <c r="AH151" s="7">
        <f t="shared" si="8"/>
        <v>200</v>
      </c>
      <c r="AI151">
        <v>41.310000000000031</v>
      </c>
      <c r="AJ151">
        <v>150.04811637448699</v>
      </c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x14ac:dyDescent="0.2">
      <c r="A152" t="s">
        <v>76</v>
      </c>
      <c r="B152" t="s">
        <v>166</v>
      </c>
      <c r="C152" t="str">
        <f t="shared" si="7"/>
        <v>mine AUS HCC Caval Ridge</v>
      </c>
      <c r="D152" t="s">
        <v>169</v>
      </c>
      <c r="E152" t="s">
        <v>31</v>
      </c>
      <c r="F152" t="s">
        <v>47</v>
      </c>
      <c r="G152" t="s">
        <v>58</v>
      </c>
      <c r="I152" t="s">
        <v>34</v>
      </c>
      <c r="J152" t="s">
        <v>53</v>
      </c>
      <c r="K152" t="s">
        <v>36</v>
      </c>
      <c r="L152" t="s">
        <v>54</v>
      </c>
      <c r="M152" t="s">
        <v>38</v>
      </c>
      <c r="N152" t="s">
        <v>39</v>
      </c>
      <c r="O152" t="s">
        <v>40</v>
      </c>
      <c r="P152" t="s">
        <v>41</v>
      </c>
      <c r="R152" t="s">
        <v>42</v>
      </c>
      <c r="S152">
        <v>1.4323300000000001</v>
      </c>
      <c r="T152">
        <v>2021</v>
      </c>
      <c r="U152" s="1">
        <v>10</v>
      </c>
      <c r="V152" s="1">
        <v>100</v>
      </c>
      <c r="W152" s="1">
        <v>100</v>
      </c>
      <c r="X152" s="1">
        <v>100</v>
      </c>
      <c r="Y152" s="1">
        <v>100</v>
      </c>
      <c r="Z152" s="1">
        <v>100</v>
      </c>
      <c r="AA152" s="1">
        <v>100</v>
      </c>
      <c r="AB152" s="1">
        <v>100</v>
      </c>
      <c r="AC152" s="1">
        <v>100</v>
      </c>
      <c r="AD152" s="1">
        <v>100</v>
      </c>
      <c r="AE152" s="1">
        <v>100</v>
      </c>
      <c r="AF152" s="1">
        <v>100</v>
      </c>
      <c r="AG152" t="s">
        <v>43</v>
      </c>
      <c r="AH152" s="7">
        <f t="shared" si="8"/>
        <v>200</v>
      </c>
      <c r="AI152">
        <v>41.310000000000031</v>
      </c>
      <c r="AJ152">
        <v>151.04811637448699</v>
      </c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x14ac:dyDescent="0.2">
      <c r="A153" t="s">
        <v>89</v>
      </c>
      <c r="B153" t="s">
        <v>166</v>
      </c>
      <c r="C153" t="str">
        <f t="shared" si="7"/>
        <v>mine AUS HCC Dendrobium</v>
      </c>
      <c r="D153" t="s">
        <v>169</v>
      </c>
      <c r="E153" t="s">
        <v>31</v>
      </c>
      <c r="F153" t="s">
        <v>32</v>
      </c>
      <c r="G153" t="s">
        <v>33</v>
      </c>
      <c r="I153" t="s">
        <v>34</v>
      </c>
      <c r="J153" t="s">
        <v>35</v>
      </c>
      <c r="K153" t="s">
        <v>36</v>
      </c>
      <c r="L153" t="s">
        <v>37</v>
      </c>
      <c r="M153" t="s">
        <v>38</v>
      </c>
      <c r="N153" t="s">
        <v>39</v>
      </c>
      <c r="O153" t="s">
        <v>40</v>
      </c>
      <c r="P153" t="s">
        <v>41</v>
      </c>
      <c r="R153" t="s">
        <v>42</v>
      </c>
      <c r="S153">
        <v>1.4323300000000001</v>
      </c>
      <c r="T153">
        <v>2021</v>
      </c>
      <c r="U153" s="1">
        <v>10</v>
      </c>
      <c r="V153" s="1">
        <v>100</v>
      </c>
      <c r="W153" s="1">
        <v>100</v>
      </c>
      <c r="X153" s="1">
        <v>100</v>
      </c>
      <c r="Y153" s="1">
        <v>100</v>
      </c>
      <c r="Z153" s="1">
        <v>100</v>
      </c>
      <c r="AA153" s="1">
        <v>100</v>
      </c>
      <c r="AB153" s="1">
        <v>100</v>
      </c>
      <c r="AC153" s="1">
        <v>100</v>
      </c>
      <c r="AD153" s="1">
        <v>100</v>
      </c>
      <c r="AE153" s="1">
        <v>100</v>
      </c>
      <c r="AF153" s="1">
        <v>100</v>
      </c>
      <c r="AG153" t="s">
        <v>43</v>
      </c>
      <c r="AH153" s="7">
        <f t="shared" si="8"/>
        <v>200</v>
      </c>
      <c r="AI153">
        <v>41.310000000000031</v>
      </c>
      <c r="AJ153">
        <v>152.04811637448699</v>
      </c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x14ac:dyDescent="0.2">
      <c r="A154" t="s">
        <v>98</v>
      </c>
      <c r="B154" t="s">
        <v>166</v>
      </c>
      <c r="C154" t="str">
        <f t="shared" si="7"/>
        <v>mine AUS HCC German Creek Aquila</v>
      </c>
      <c r="D154" t="s">
        <v>169</v>
      </c>
      <c r="E154" t="s">
        <v>46</v>
      </c>
      <c r="F154" t="s">
        <v>32</v>
      </c>
      <c r="G154" t="s">
        <v>88</v>
      </c>
      <c r="I154" t="s">
        <v>34</v>
      </c>
      <c r="J154" t="s">
        <v>53</v>
      </c>
      <c r="K154" t="s">
        <v>36</v>
      </c>
      <c r="L154" t="s">
        <v>54</v>
      </c>
      <c r="M154" t="s">
        <v>38</v>
      </c>
      <c r="N154" t="s">
        <v>39</v>
      </c>
      <c r="O154" t="s">
        <v>40</v>
      </c>
      <c r="P154" t="s">
        <v>41</v>
      </c>
      <c r="R154" t="s">
        <v>42</v>
      </c>
      <c r="S154">
        <v>1.4323300000000001</v>
      </c>
      <c r="T154">
        <v>2021</v>
      </c>
      <c r="U154" s="1">
        <v>10</v>
      </c>
      <c r="V154" s="1">
        <v>100</v>
      </c>
      <c r="W154" s="1">
        <v>100</v>
      </c>
      <c r="X154" s="1">
        <v>100</v>
      </c>
      <c r="Y154" s="1">
        <v>100</v>
      </c>
      <c r="Z154" s="1">
        <v>100</v>
      </c>
      <c r="AA154" s="1">
        <v>100</v>
      </c>
      <c r="AB154" s="1">
        <v>100</v>
      </c>
      <c r="AC154" s="1">
        <v>100</v>
      </c>
      <c r="AD154" s="1">
        <v>100</v>
      </c>
      <c r="AE154" s="1">
        <v>100</v>
      </c>
      <c r="AF154" s="1">
        <v>100</v>
      </c>
      <c r="AG154" t="s">
        <v>43</v>
      </c>
      <c r="AH154" s="7">
        <f t="shared" si="8"/>
        <v>200</v>
      </c>
      <c r="AI154">
        <v>0</v>
      </c>
      <c r="AJ154">
        <v>153.04811637448699</v>
      </c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x14ac:dyDescent="0.2">
      <c r="A155" t="s">
        <v>98</v>
      </c>
      <c r="B155" t="s">
        <v>166</v>
      </c>
      <c r="C155" t="str">
        <f t="shared" si="7"/>
        <v>mine AUS HCC German Creek Aquila</v>
      </c>
      <c r="D155" t="s">
        <v>169</v>
      </c>
      <c r="E155" t="s">
        <v>46</v>
      </c>
      <c r="F155" t="s">
        <v>32</v>
      </c>
      <c r="G155" t="s">
        <v>87</v>
      </c>
      <c r="I155" t="s">
        <v>34</v>
      </c>
      <c r="J155" t="s">
        <v>53</v>
      </c>
      <c r="K155" t="s">
        <v>36</v>
      </c>
      <c r="L155" t="s">
        <v>54</v>
      </c>
      <c r="M155" t="s">
        <v>38</v>
      </c>
      <c r="N155" t="s">
        <v>39</v>
      </c>
      <c r="O155" t="s">
        <v>40</v>
      </c>
      <c r="P155" t="s">
        <v>41</v>
      </c>
      <c r="R155" t="s">
        <v>42</v>
      </c>
      <c r="S155">
        <v>1.4323300000000001</v>
      </c>
      <c r="T155">
        <v>2021</v>
      </c>
      <c r="U155" s="1">
        <v>10</v>
      </c>
      <c r="V155" s="1">
        <v>100</v>
      </c>
      <c r="W155" s="1">
        <v>100</v>
      </c>
      <c r="X155" s="1">
        <v>100</v>
      </c>
      <c r="Y155" s="1">
        <v>100</v>
      </c>
      <c r="Z155" s="1">
        <v>100</v>
      </c>
      <c r="AA155" s="1">
        <v>100</v>
      </c>
      <c r="AB155" s="1">
        <v>100</v>
      </c>
      <c r="AC155" s="1">
        <v>100</v>
      </c>
      <c r="AD155" s="1">
        <v>100</v>
      </c>
      <c r="AE155" s="1">
        <v>100</v>
      </c>
      <c r="AF155" s="1">
        <v>100</v>
      </c>
      <c r="AG155" t="s">
        <v>43</v>
      </c>
      <c r="AH155" s="7">
        <f t="shared" si="8"/>
        <v>200</v>
      </c>
      <c r="AI155">
        <v>0</v>
      </c>
      <c r="AJ155">
        <v>154.04811637448699</v>
      </c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x14ac:dyDescent="0.2">
      <c r="A156" t="s">
        <v>135</v>
      </c>
      <c r="B156" t="s">
        <v>166</v>
      </c>
      <c r="C156" t="str">
        <f t="shared" si="7"/>
        <v>mine AUS HCC Peak Downs</v>
      </c>
      <c r="D156" t="s">
        <v>169</v>
      </c>
      <c r="E156" t="s">
        <v>31</v>
      </c>
      <c r="F156" t="s">
        <v>47</v>
      </c>
      <c r="G156" t="s">
        <v>57</v>
      </c>
      <c r="I156" t="s">
        <v>34</v>
      </c>
      <c r="J156" t="s">
        <v>53</v>
      </c>
      <c r="K156" t="s">
        <v>36</v>
      </c>
      <c r="L156" t="s">
        <v>54</v>
      </c>
      <c r="M156" t="s">
        <v>38</v>
      </c>
      <c r="N156" t="s">
        <v>39</v>
      </c>
      <c r="O156" t="s">
        <v>40</v>
      </c>
      <c r="P156" t="s">
        <v>41</v>
      </c>
      <c r="R156" t="s">
        <v>42</v>
      </c>
      <c r="S156">
        <v>1.4323300000000001</v>
      </c>
      <c r="T156">
        <v>2021</v>
      </c>
      <c r="U156" s="1">
        <v>10</v>
      </c>
      <c r="V156" s="1">
        <v>100</v>
      </c>
      <c r="W156" s="1">
        <v>100</v>
      </c>
      <c r="X156" s="1">
        <v>100</v>
      </c>
      <c r="Y156" s="1">
        <v>100</v>
      </c>
      <c r="Z156" s="1">
        <v>100</v>
      </c>
      <c r="AA156" s="1">
        <v>100</v>
      </c>
      <c r="AB156" s="1">
        <v>100</v>
      </c>
      <c r="AC156" s="1">
        <v>100</v>
      </c>
      <c r="AD156" s="1">
        <v>100</v>
      </c>
      <c r="AE156" s="1">
        <v>100</v>
      </c>
      <c r="AF156" s="1">
        <v>100</v>
      </c>
      <c r="AG156" t="s">
        <v>43</v>
      </c>
      <c r="AH156" s="7">
        <f t="shared" si="8"/>
        <v>200</v>
      </c>
      <c r="AI156">
        <v>41.309999999999974</v>
      </c>
      <c r="AJ156">
        <v>155.04811637448699</v>
      </c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x14ac:dyDescent="0.2">
      <c r="A157" t="s">
        <v>135</v>
      </c>
      <c r="B157" t="s">
        <v>166</v>
      </c>
      <c r="C157" t="str">
        <f t="shared" si="7"/>
        <v>mine AUS HCC Peak Downs</v>
      </c>
      <c r="D157" t="s">
        <v>169</v>
      </c>
      <c r="E157" t="s">
        <v>31</v>
      </c>
      <c r="F157" t="s">
        <v>47</v>
      </c>
      <c r="G157" t="s">
        <v>58</v>
      </c>
      <c r="I157" t="s">
        <v>34</v>
      </c>
      <c r="J157" t="s">
        <v>53</v>
      </c>
      <c r="K157" t="s">
        <v>36</v>
      </c>
      <c r="L157" t="s">
        <v>54</v>
      </c>
      <c r="M157" t="s">
        <v>38</v>
      </c>
      <c r="N157" t="s">
        <v>39</v>
      </c>
      <c r="O157" t="s">
        <v>40</v>
      </c>
      <c r="P157" t="s">
        <v>41</v>
      </c>
      <c r="R157" t="s">
        <v>42</v>
      </c>
      <c r="S157">
        <v>1.4323300000000001</v>
      </c>
      <c r="T157">
        <v>2021</v>
      </c>
      <c r="U157" s="1">
        <v>10</v>
      </c>
      <c r="V157" s="1">
        <v>100</v>
      </c>
      <c r="W157" s="1">
        <v>100</v>
      </c>
      <c r="X157" s="1">
        <v>100</v>
      </c>
      <c r="Y157" s="1">
        <v>100</v>
      </c>
      <c r="Z157" s="1">
        <v>100</v>
      </c>
      <c r="AA157" s="1">
        <v>100</v>
      </c>
      <c r="AB157" s="1">
        <v>100</v>
      </c>
      <c r="AC157" s="1">
        <v>100</v>
      </c>
      <c r="AD157" s="1">
        <v>100</v>
      </c>
      <c r="AE157" s="1">
        <v>100</v>
      </c>
      <c r="AF157" s="1">
        <v>100</v>
      </c>
      <c r="AG157" t="s">
        <v>43</v>
      </c>
      <c r="AH157" s="7">
        <f t="shared" si="8"/>
        <v>200</v>
      </c>
      <c r="AI157">
        <v>41.309999999999974</v>
      </c>
      <c r="AJ157">
        <v>156.04811637448699</v>
      </c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x14ac:dyDescent="0.2">
      <c r="A158" t="s">
        <v>139</v>
      </c>
      <c r="B158" t="s">
        <v>166</v>
      </c>
      <c r="C158" t="str">
        <f t="shared" si="7"/>
        <v>mine AUS HCC Saraji</v>
      </c>
      <c r="D158" t="s">
        <v>169</v>
      </c>
      <c r="E158" t="s">
        <v>31</v>
      </c>
      <c r="F158" t="s">
        <v>47</v>
      </c>
      <c r="G158" t="s">
        <v>57</v>
      </c>
      <c r="I158" t="s">
        <v>34</v>
      </c>
      <c r="J158" t="s">
        <v>53</v>
      </c>
      <c r="K158" t="s">
        <v>36</v>
      </c>
      <c r="L158" t="s">
        <v>54</v>
      </c>
      <c r="M158" t="s">
        <v>38</v>
      </c>
      <c r="N158" t="s">
        <v>39</v>
      </c>
      <c r="O158" t="s">
        <v>40</v>
      </c>
      <c r="P158" t="s">
        <v>41</v>
      </c>
      <c r="R158" t="s">
        <v>42</v>
      </c>
      <c r="S158">
        <v>1.4323300000000001</v>
      </c>
      <c r="T158">
        <v>2021</v>
      </c>
      <c r="U158" s="1">
        <v>10</v>
      </c>
      <c r="V158" s="1">
        <v>100</v>
      </c>
      <c r="W158" s="1">
        <v>100</v>
      </c>
      <c r="X158" s="1">
        <v>100</v>
      </c>
      <c r="Y158" s="1">
        <v>100</v>
      </c>
      <c r="Z158" s="1">
        <v>100</v>
      </c>
      <c r="AA158" s="1">
        <v>100</v>
      </c>
      <c r="AB158" s="1">
        <v>100</v>
      </c>
      <c r="AC158" s="1">
        <v>100</v>
      </c>
      <c r="AD158" s="1">
        <v>100</v>
      </c>
      <c r="AE158" s="1">
        <v>100</v>
      </c>
      <c r="AF158" s="1">
        <v>100</v>
      </c>
      <c r="AG158" t="s">
        <v>43</v>
      </c>
      <c r="AH158" s="7">
        <f t="shared" si="8"/>
        <v>200</v>
      </c>
      <c r="AI158">
        <v>41.309989999999999</v>
      </c>
      <c r="AJ158">
        <v>157.04811637448699</v>
      </c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x14ac:dyDescent="0.2">
      <c r="A159" t="s">
        <v>139</v>
      </c>
      <c r="B159" t="s">
        <v>166</v>
      </c>
      <c r="C159" t="str">
        <f t="shared" si="7"/>
        <v>mine AUS HCC Saraji</v>
      </c>
      <c r="D159" t="s">
        <v>169</v>
      </c>
      <c r="E159" t="s">
        <v>31</v>
      </c>
      <c r="F159" t="s">
        <v>47</v>
      </c>
      <c r="G159" t="s">
        <v>58</v>
      </c>
      <c r="I159" t="s">
        <v>34</v>
      </c>
      <c r="J159" t="s">
        <v>53</v>
      </c>
      <c r="K159" t="s">
        <v>36</v>
      </c>
      <c r="L159" t="s">
        <v>54</v>
      </c>
      <c r="M159" t="s">
        <v>38</v>
      </c>
      <c r="N159" t="s">
        <v>39</v>
      </c>
      <c r="O159" t="s">
        <v>40</v>
      </c>
      <c r="P159" t="s">
        <v>41</v>
      </c>
      <c r="R159" t="s">
        <v>42</v>
      </c>
      <c r="S159">
        <v>1.4323300000000001</v>
      </c>
      <c r="T159">
        <v>2021</v>
      </c>
      <c r="U159" s="1">
        <v>10</v>
      </c>
      <c r="V159" s="1">
        <v>100</v>
      </c>
      <c r="W159" s="1">
        <v>100</v>
      </c>
      <c r="X159" s="1">
        <v>100</v>
      </c>
      <c r="Y159" s="1">
        <v>100</v>
      </c>
      <c r="Z159" s="1">
        <v>100</v>
      </c>
      <c r="AA159" s="1">
        <v>100</v>
      </c>
      <c r="AB159" s="1">
        <v>100</v>
      </c>
      <c r="AC159" s="1">
        <v>100</v>
      </c>
      <c r="AD159" s="1">
        <v>100</v>
      </c>
      <c r="AE159" s="1">
        <v>100</v>
      </c>
      <c r="AF159" s="1">
        <v>100</v>
      </c>
      <c r="AG159" t="s">
        <v>43</v>
      </c>
      <c r="AH159" s="7">
        <f t="shared" si="8"/>
        <v>200</v>
      </c>
      <c r="AI159">
        <v>41.309989999999999</v>
      </c>
      <c r="AJ159">
        <v>158.04811637448699</v>
      </c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x14ac:dyDescent="0.2">
      <c r="A160" t="s">
        <v>99</v>
      </c>
      <c r="B160" t="s">
        <v>166</v>
      </c>
      <c r="C160" t="str">
        <f t="shared" si="7"/>
        <v>mine AUS HCC German Creek Grasstree</v>
      </c>
      <c r="D160" t="s">
        <v>169</v>
      </c>
      <c r="E160" t="s">
        <v>31</v>
      </c>
      <c r="F160" t="s">
        <v>32</v>
      </c>
      <c r="G160" t="s">
        <v>88</v>
      </c>
      <c r="I160" t="s">
        <v>34</v>
      </c>
      <c r="J160" t="s">
        <v>53</v>
      </c>
      <c r="K160" t="s">
        <v>36</v>
      </c>
      <c r="L160" t="s">
        <v>54</v>
      </c>
      <c r="M160" t="s">
        <v>38</v>
      </c>
      <c r="N160" t="s">
        <v>39</v>
      </c>
      <c r="O160" t="s">
        <v>40</v>
      </c>
      <c r="P160" t="s">
        <v>41</v>
      </c>
      <c r="R160" t="s">
        <v>42</v>
      </c>
      <c r="S160">
        <v>1.4323300000000001</v>
      </c>
      <c r="T160">
        <v>2021</v>
      </c>
      <c r="U160" s="1">
        <v>10</v>
      </c>
      <c r="V160" s="1">
        <v>100</v>
      </c>
      <c r="W160" s="1">
        <v>100</v>
      </c>
      <c r="X160" s="1">
        <v>100</v>
      </c>
      <c r="Y160" s="1">
        <v>100</v>
      </c>
      <c r="Z160" s="1">
        <v>100</v>
      </c>
      <c r="AA160" s="1">
        <v>100</v>
      </c>
      <c r="AB160" s="1">
        <v>100</v>
      </c>
      <c r="AC160" s="1">
        <v>100</v>
      </c>
      <c r="AD160" s="1">
        <v>100</v>
      </c>
      <c r="AE160" s="1">
        <v>100</v>
      </c>
      <c r="AF160" s="1">
        <v>100</v>
      </c>
      <c r="AG160" t="s">
        <v>43</v>
      </c>
      <c r="AH160" s="7">
        <f t="shared" si="8"/>
        <v>200</v>
      </c>
      <c r="AI160">
        <v>41.309989999999942</v>
      </c>
      <c r="AJ160">
        <v>159.04811637448699</v>
      </c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x14ac:dyDescent="0.2">
      <c r="A161" t="s">
        <v>99</v>
      </c>
      <c r="B161" t="s">
        <v>166</v>
      </c>
      <c r="C161" t="str">
        <f t="shared" si="7"/>
        <v>mine AUS HCC German Creek Grasstree</v>
      </c>
      <c r="D161" t="s">
        <v>169</v>
      </c>
      <c r="E161" t="s">
        <v>31</v>
      </c>
      <c r="F161" t="s">
        <v>32</v>
      </c>
      <c r="G161" t="s">
        <v>87</v>
      </c>
      <c r="I161" t="s">
        <v>34</v>
      </c>
      <c r="J161" t="s">
        <v>53</v>
      </c>
      <c r="K161" t="s">
        <v>36</v>
      </c>
      <c r="L161" t="s">
        <v>54</v>
      </c>
      <c r="M161" t="s">
        <v>38</v>
      </c>
      <c r="N161" t="s">
        <v>39</v>
      </c>
      <c r="O161" t="s">
        <v>40</v>
      </c>
      <c r="P161" t="s">
        <v>41</v>
      </c>
      <c r="R161" t="s">
        <v>42</v>
      </c>
      <c r="S161">
        <v>1.4323300000000001</v>
      </c>
      <c r="T161">
        <v>2021</v>
      </c>
      <c r="U161" s="1">
        <v>10</v>
      </c>
      <c r="V161" s="1">
        <v>100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  <c r="AC161" s="1">
        <v>100</v>
      </c>
      <c r="AD161" s="1">
        <v>100</v>
      </c>
      <c r="AE161" s="1">
        <v>100</v>
      </c>
      <c r="AF161" s="1">
        <v>100</v>
      </c>
      <c r="AG161" t="s">
        <v>43</v>
      </c>
      <c r="AH161" s="7">
        <f t="shared" si="8"/>
        <v>200</v>
      </c>
      <c r="AI161">
        <v>41.309989999999942</v>
      </c>
      <c r="AJ161">
        <v>160.04811637448699</v>
      </c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</sheetData>
  <autoFilter ref="A1:AI1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"/>
  <sheetViews>
    <sheetView workbookViewId="0">
      <selection activeCell="S2" sqref="S2:AC13"/>
    </sheetView>
  </sheetViews>
  <sheetFormatPr defaultRowHeight="12.75" x14ac:dyDescent="0.2"/>
  <cols>
    <col min="1" max="1" width="15.28515625" customWidth="1"/>
    <col min="2" max="2" width="15.7109375" customWidth="1"/>
  </cols>
  <sheetData>
    <row r="1" spans="1:4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x14ac:dyDescent="0.2">
      <c r="A2" t="s">
        <v>81</v>
      </c>
      <c r="B2" t="s">
        <v>46</v>
      </c>
      <c r="C2" t="s">
        <v>32</v>
      </c>
      <c r="D2" t="s">
        <v>82</v>
      </c>
      <c r="E2">
        <v>100</v>
      </c>
      <c r="F2" t="s">
        <v>34</v>
      </c>
      <c r="G2" t="s">
        <v>53</v>
      </c>
      <c r="H2" t="s">
        <v>36</v>
      </c>
      <c r="I2" t="s">
        <v>54</v>
      </c>
      <c r="J2" t="s">
        <v>38</v>
      </c>
      <c r="K2" t="s">
        <v>39</v>
      </c>
      <c r="L2" t="s">
        <v>40</v>
      </c>
      <c r="M2" t="s">
        <v>41</v>
      </c>
      <c r="O2" t="s">
        <v>42</v>
      </c>
      <c r="P2">
        <v>1.4323300000000001</v>
      </c>
      <c r="Q2">
        <v>2021</v>
      </c>
      <c r="R2" s="1">
        <v>5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t="s">
        <v>43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x14ac:dyDescent="0.2">
      <c r="A3" t="s">
        <v>92</v>
      </c>
      <c r="B3" t="s">
        <v>46</v>
      </c>
      <c r="C3" t="s">
        <v>47</v>
      </c>
      <c r="D3" t="s">
        <v>48</v>
      </c>
      <c r="E3">
        <v>100</v>
      </c>
      <c r="F3" t="s">
        <v>34</v>
      </c>
      <c r="G3" t="s">
        <v>93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O3" t="s">
        <v>42</v>
      </c>
      <c r="P3">
        <v>1.4323300000000001</v>
      </c>
      <c r="Q3">
        <v>2021</v>
      </c>
      <c r="R3" s="1">
        <v>5</v>
      </c>
      <c r="S3" s="1">
        <v>100</v>
      </c>
      <c r="T3" s="1">
        <v>100</v>
      </c>
      <c r="U3" s="1">
        <v>100</v>
      </c>
      <c r="V3" s="1">
        <v>100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>
        <v>100</v>
      </c>
      <c r="AC3" s="1">
        <v>100</v>
      </c>
      <c r="AD3" t="s">
        <v>43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x14ac:dyDescent="0.2">
      <c r="A4" t="s">
        <v>162</v>
      </c>
      <c r="B4" t="s">
        <v>94</v>
      </c>
      <c r="C4" t="s">
        <v>47</v>
      </c>
      <c r="D4" t="s">
        <v>163</v>
      </c>
      <c r="E4">
        <v>100</v>
      </c>
      <c r="F4" t="s">
        <v>34</v>
      </c>
      <c r="G4" t="s">
        <v>53</v>
      </c>
      <c r="H4" t="s">
        <v>36</v>
      </c>
      <c r="I4" t="s">
        <v>54</v>
      </c>
      <c r="J4" t="s">
        <v>38</v>
      </c>
      <c r="K4" t="s">
        <v>39</v>
      </c>
      <c r="L4" t="s">
        <v>40</v>
      </c>
      <c r="M4" t="s">
        <v>41</v>
      </c>
      <c r="O4" t="s">
        <v>42</v>
      </c>
      <c r="P4">
        <v>1.4323300000000001</v>
      </c>
      <c r="Q4">
        <v>2021</v>
      </c>
      <c r="R4" s="1">
        <v>5</v>
      </c>
      <c r="S4" s="1">
        <v>100</v>
      </c>
      <c r="T4" s="1">
        <v>100</v>
      </c>
      <c r="U4" s="1">
        <v>100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>
        <v>100</v>
      </c>
      <c r="AC4" s="1">
        <v>100</v>
      </c>
      <c r="AD4" t="s">
        <v>43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x14ac:dyDescent="0.2">
      <c r="A5" t="s">
        <v>98</v>
      </c>
      <c r="B5" t="s">
        <v>46</v>
      </c>
      <c r="C5" t="s">
        <v>32</v>
      </c>
      <c r="D5" t="s">
        <v>88</v>
      </c>
      <c r="E5">
        <v>30</v>
      </c>
      <c r="F5" t="s">
        <v>34</v>
      </c>
      <c r="G5" t="s">
        <v>53</v>
      </c>
      <c r="H5" t="s">
        <v>36</v>
      </c>
      <c r="I5" t="s">
        <v>54</v>
      </c>
      <c r="J5" t="s">
        <v>38</v>
      </c>
      <c r="K5" t="s">
        <v>39</v>
      </c>
      <c r="L5" t="s">
        <v>40</v>
      </c>
      <c r="M5" t="s">
        <v>41</v>
      </c>
      <c r="O5" t="s">
        <v>42</v>
      </c>
      <c r="P5">
        <v>1.4323300000000001</v>
      </c>
      <c r="Q5">
        <v>2021</v>
      </c>
      <c r="R5" s="1">
        <v>5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t="s">
        <v>43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x14ac:dyDescent="0.2">
      <c r="A6" t="s">
        <v>98</v>
      </c>
      <c r="B6" t="s">
        <v>46</v>
      </c>
      <c r="C6" t="s">
        <v>32</v>
      </c>
      <c r="D6" t="s">
        <v>87</v>
      </c>
      <c r="E6">
        <v>70</v>
      </c>
      <c r="F6" t="s">
        <v>34</v>
      </c>
      <c r="G6" t="s">
        <v>53</v>
      </c>
      <c r="H6" t="s">
        <v>36</v>
      </c>
      <c r="I6" t="s">
        <v>54</v>
      </c>
      <c r="J6" t="s">
        <v>38</v>
      </c>
      <c r="K6" t="s">
        <v>39</v>
      </c>
      <c r="L6" t="s">
        <v>40</v>
      </c>
      <c r="M6" t="s">
        <v>41</v>
      </c>
      <c r="O6" t="s">
        <v>42</v>
      </c>
      <c r="P6">
        <v>1.4323300000000001</v>
      </c>
      <c r="Q6">
        <v>2021</v>
      </c>
      <c r="R6" s="1">
        <v>5</v>
      </c>
      <c r="S6" s="1">
        <v>100</v>
      </c>
      <c r="T6" s="1">
        <v>100</v>
      </c>
      <c r="U6" s="1">
        <v>100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t="s">
        <v>43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x14ac:dyDescent="0.2">
      <c r="A7" t="s">
        <v>133</v>
      </c>
      <c r="B7" t="s">
        <v>46</v>
      </c>
      <c r="C7" t="s">
        <v>32</v>
      </c>
      <c r="D7" t="s">
        <v>79</v>
      </c>
      <c r="E7">
        <v>100</v>
      </c>
      <c r="F7" t="s">
        <v>34</v>
      </c>
      <c r="G7" t="s">
        <v>53</v>
      </c>
      <c r="H7" t="s">
        <v>36</v>
      </c>
      <c r="I7" t="s">
        <v>54</v>
      </c>
      <c r="J7" t="s">
        <v>38</v>
      </c>
      <c r="K7" t="s">
        <v>39</v>
      </c>
      <c r="L7" t="s">
        <v>40</v>
      </c>
      <c r="M7" t="s">
        <v>41</v>
      </c>
      <c r="O7" t="s">
        <v>42</v>
      </c>
      <c r="P7">
        <v>1.4323300000000001</v>
      </c>
      <c r="Q7">
        <v>2021</v>
      </c>
      <c r="R7" s="1">
        <v>5</v>
      </c>
      <c r="S7" s="1">
        <v>100</v>
      </c>
      <c r="T7" s="1">
        <v>100</v>
      </c>
      <c r="U7" s="1">
        <v>100</v>
      </c>
      <c r="V7" s="1">
        <v>100</v>
      </c>
      <c r="W7" s="1">
        <v>100</v>
      </c>
      <c r="X7" s="1">
        <v>100</v>
      </c>
      <c r="Y7" s="1">
        <v>100</v>
      </c>
      <c r="Z7" s="1">
        <v>100</v>
      </c>
      <c r="AA7" s="1">
        <v>100</v>
      </c>
      <c r="AB7" s="1">
        <v>100</v>
      </c>
      <c r="AC7" s="1">
        <v>100</v>
      </c>
      <c r="AD7" t="s">
        <v>43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x14ac:dyDescent="0.2">
      <c r="A8" t="s">
        <v>158</v>
      </c>
      <c r="B8" t="s">
        <v>94</v>
      </c>
      <c r="C8" t="s">
        <v>32</v>
      </c>
      <c r="D8" t="s">
        <v>146</v>
      </c>
      <c r="E8">
        <v>100</v>
      </c>
      <c r="F8" t="s">
        <v>34</v>
      </c>
      <c r="G8" t="s">
        <v>159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O8" t="s">
        <v>42</v>
      </c>
      <c r="P8">
        <v>1.4323300000000001</v>
      </c>
      <c r="Q8">
        <v>2021</v>
      </c>
      <c r="R8" s="1">
        <v>5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1">
        <v>100</v>
      </c>
      <c r="AB8" s="1">
        <v>100</v>
      </c>
      <c r="AC8" s="1">
        <v>100</v>
      </c>
      <c r="AD8" t="s">
        <v>43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x14ac:dyDescent="0.2">
      <c r="A9" t="s">
        <v>155</v>
      </c>
      <c r="B9" t="s">
        <v>156</v>
      </c>
      <c r="C9" t="s">
        <v>47</v>
      </c>
      <c r="D9" t="s">
        <v>157</v>
      </c>
      <c r="E9">
        <v>2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49</v>
      </c>
      <c r="L9" t="s">
        <v>40</v>
      </c>
      <c r="M9" t="s">
        <v>41</v>
      </c>
      <c r="O9" t="s">
        <v>42</v>
      </c>
      <c r="P9">
        <v>1.4323300000000001</v>
      </c>
      <c r="Q9">
        <v>2021</v>
      </c>
      <c r="R9" s="1">
        <v>5</v>
      </c>
      <c r="S9" s="1">
        <v>100</v>
      </c>
      <c r="T9" s="1">
        <v>100</v>
      </c>
      <c r="U9" s="1">
        <v>100</v>
      </c>
      <c r="V9" s="1">
        <v>100</v>
      </c>
      <c r="W9" s="1">
        <v>100</v>
      </c>
      <c r="X9" s="1">
        <v>100</v>
      </c>
      <c r="Y9" s="1">
        <v>100</v>
      </c>
      <c r="Z9" s="1">
        <v>100</v>
      </c>
      <c r="AA9" s="1">
        <v>100</v>
      </c>
      <c r="AB9" s="1">
        <v>100</v>
      </c>
      <c r="AC9" s="1">
        <v>100</v>
      </c>
      <c r="AD9" t="s">
        <v>43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x14ac:dyDescent="0.2">
      <c r="A10" t="s">
        <v>155</v>
      </c>
      <c r="B10" t="s">
        <v>156</v>
      </c>
      <c r="C10" t="s">
        <v>47</v>
      </c>
      <c r="D10" t="s">
        <v>149</v>
      </c>
      <c r="E10">
        <v>12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49</v>
      </c>
      <c r="L10" t="s">
        <v>40</v>
      </c>
      <c r="M10" t="s">
        <v>41</v>
      </c>
      <c r="O10" t="s">
        <v>42</v>
      </c>
      <c r="P10">
        <v>1.4323300000000001</v>
      </c>
      <c r="Q10">
        <v>2021</v>
      </c>
      <c r="R10" s="1">
        <v>5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  <c r="AC10" s="1">
        <v>100</v>
      </c>
      <c r="AD10" t="s">
        <v>43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x14ac:dyDescent="0.2">
      <c r="A11" t="s">
        <v>155</v>
      </c>
      <c r="B11" t="s">
        <v>156</v>
      </c>
      <c r="C11" t="s">
        <v>47</v>
      </c>
      <c r="D11" t="s">
        <v>79</v>
      </c>
      <c r="E11">
        <v>37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K11" t="s">
        <v>49</v>
      </c>
      <c r="L11" t="s">
        <v>40</v>
      </c>
      <c r="M11" t="s">
        <v>41</v>
      </c>
      <c r="O11" t="s">
        <v>42</v>
      </c>
      <c r="P11">
        <v>1.4323300000000001</v>
      </c>
      <c r="Q11">
        <v>2021</v>
      </c>
      <c r="R11" s="1">
        <v>5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  <c r="Z11" s="1">
        <v>100</v>
      </c>
      <c r="AA11" s="1">
        <v>100</v>
      </c>
      <c r="AB11" s="1">
        <v>100</v>
      </c>
      <c r="AC11" s="1">
        <v>100</v>
      </c>
      <c r="AD11" t="s">
        <v>43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x14ac:dyDescent="0.2">
      <c r="A12" t="s">
        <v>155</v>
      </c>
      <c r="B12" t="s">
        <v>156</v>
      </c>
      <c r="C12" t="s">
        <v>47</v>
      </c>
      <c r="D12" t="s">
        <v>68</v>
      </c>
      <c r="E12">
        <v>47</v>
      </c>
      <c r="F12" t="s">
        <v>34</v>
      </c>
      <c r="G12" t="s">
        <v>35</v>
      </c>
      <c r="H12" t="s">
        <v>36</v>
      </c>
      <c r="I12" t="s">
        <v>37</v>
      </c>
      <c r="J12" t="s">
        <v>38</v>
      </c>
      <c r="K12" t="s">
        <v>49</v>
      </c>
      <c r="L12" t="s">
        <v>40</v>
      </c>
      <c r="M12" t="s">
        <v>41</v>
      </c>
      <c r="O12" t="s">
        <v>42</v>
      </c>
      <c r="P12">
        <v>1.4323300000000001</v>
      </c>
      <c r="Q12">
        <v>2021</v>
      </c>
      <c r="R12" s="1">
        <v>5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  <c r="AC12" s="1">
        <v>100</v>
      </c>
      <c r="AD12" t="s">
        <v>43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x14ac:dyDescent="0.2">
      <c r="A13" t="s">
        <v>164</v>
      </c>
      <c r="B13" t="s">
        <v>94</v>
      </c>
      <c r="C13" t="s">
        <v>47</v>
      </c>
      <c r="D13" t="s">
        <v>163</v>
      </c>
      <c r="E13">
        <v>100</v>
      </c>
      <c r="F13" t="s">
        <v>34</v>
      </c>
      <c r="G13" t="s">
        <v>53</v>
      </c>
      <c r="H13" t="s">
        <v>36</v>
      </c>
      <c r="I13" t="s">
        <v>54</v>
      </c>
      <c r="J13" t="s">
        <v>38</v>
      </c>
      <c r="K13" t="s">
        <v>39</v>
      </c>
      <c r="L13" t="s">
        <v>40</v>
      </c>
      <c r="M13" t="s">
        <v>41</v>
      </c>
      <c r="O13" t="s">
        <v>42</v>
      </c>
      <c r="P13">
        <v>1.4323300000000001</v>
      </c>
      <c r="Q13">
        <v>2021</v>
      </c>
      <c r="R13" s="1">
        <v>5</v>
      </c>
      <c r="S13" s="1">
        <v>100</v>
      </c>
      <c r="T13" s="1">
        <v>100</v>
      </c>
      <c r="U13" s="1">
        <v>100</v>
      </c>
      <c r="V13" s="1">
        <v>100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  <c r="AB13" s="1">
        <v>100</v>
      </c>
      <c r="AC13" s="1">
        <v>100</v>
      </c>
      <c r="AD13" t="s">
        <v>43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</sheetData>
  <autoFilter ref="A1:AD1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3"/>
  <sheetViews>
    <sheetView workbookViewId="0">
      <selection activeCell="I4" sqref="I4"/>
    </sheetView>
  </sheetViews>
  <sheetFormatPr defaultRowHeight="12.75" x14ac:dyDescent="0.2"/>
  <cols>
    <col min="1" max="1" width="35.28515625" style="8" customWidth="1"/>
    <col min="2" max="2" width="13" style="8" customWidth="1"/>
    <col min="3" max="5" width="9.140625" style="8"/>
    <col min="6" max="6" width="19.42578125" style="8" customWidth="1"/>
    <col min="7" max="7" width="17.42578125" style="8" bestFit="1" customWidth="1"/>
    <col min="8" max="9" width="9.140625" style="8"/>
    <col min="10" max="10" width="26.28515625" style="8" bestFit="1" customWidth="1"/>
    <col min="11" max="12" width="9.140625" style="8"/>
    <col min="13" max="13" width="19.85546875" style="8" bestFit="1" customWidth="1"/>
    <col min="14" max="14" width="19.85546875" style="8" customWidth="1"/>
    <col min="15" max="15" width="36.7109375" style="8" bestFit="1" customWidth="1"/>
    <col min="16" max="16384" width="9.140625" style="8"/>
  </cols>
  <sheetData>
    <row r="1" spans="1:15" x14ac:dyDescent="0.2">
      <c r="A1" s="8" t="s">
        <v>171</v>
      </c>
      <c r="B1" s="8" t="s">
        <v>450</v>
      </c>
      <c r="C1" s="8" t="s">
        <v>3</v>
      </c>
      <c r="D1" s="8" t="s">
        <v>8</v>
      </c>
      <c r="E1" s="8" t="s">
        <v>172</v>
      </c>
      <c r="F1" s="8" t="s">
        <v>173</v>
      </c>
      <c r="G1" s="8" t="s">
        <v>174</v>
      </c>
      <c r="H1" s="8" t="s">
        <v>175</v>
      </c>
      <c r="I1" s="8" t="s">
        <v>176</v>
      </c>
      <c r="J1" s="8" t="s">
        <v>177</v>
      </c>
      <c r="K1" s="8" t="s">
        <v>178</v>
      </c>
      <c r="L1" s="8" t="s">
        <v>179</v>
      </c>
      <c r="M1" s="8" t="s">
        <v>180</v>
      </c>
      <c r="N1" s="8" t="s">
        <v>449</v>
      </c>
      <c r="O1" s="8" t="s">
        <v>181</v>
      </c>
    </row>
    <row r="2" spans="1:15" x14ac:dyDescent="0.2">
      <c r="A2" s="8" t="s">
        <v>182</v>
      </c>
      <c r="B2" s="8" t="s">
        <v>452</v>
      </c>
      <c r="C2" s="8" t="s">
        <v>183</v>
      </c>
      <c r="D2" s="8" t="s">
        <v>184</v>
      </c>
      <c r="E2" s="8" t="s">
        <v>185</v>
      </c>
      <c r="F2" s="8" t="s">
        <v>186</v>
      </c>
      <c r="G2" s="8" t="s">
        <v>187</v>
      </c>
      <c r="H2" s="8">
        <v>1.2</v>
      </c>
      <c r="I2" s="8" t="s">
        <v>188</v>
      </c>
      <c r="J2" s="8" t="s">
        <v>189</v>
      </c>
      <c r="L2" s="8">
        <v>45</v>
      </c>
      <c r="M2" s="8" t="s">
        <v>190</v>
      </c>
      <c r="N2" s="9">
        <f>M2/H2</f>
        <v>114.16666666666667</v>
      </c>
      <c r="O2" s="8" t="s">
        <v>191</v>
      </c>
    </row>
    <row r="3" spans="1:15" x14ac:dyDescent="0.2">
      <c r="A3" s="8" t="s">
        <v>192</v>
      </c>
      <c r="B3" s="8" t="s">
        <v>451</v>
      </c>
      <c r="C3" s="8" t="s">
        <v>193</v>
      </c>
      <c r="D3" s="8" t="s">
        <v>194</v>
      </c>
      <c r="E3" s="8" t="s">
        <v>195</v>
      </c>
      <c r="F3" s="8" t="s">
        <v>196</v>
      </c>
      <c r="G3" s="8" t="s">
        <v>187</v>
      </c>
      <c r="H3" s="8">
        <v>40</v>
      </c>
      <c r="I3" s="8" t="s">
        <v>188</v>
      </c>
      <c r="J3" s="8" t="s">
        <v>189</v>
      </c>
      <c r="K3" s="8">
        <v>4000</v>
      </c>
      <c r="L3" s="8">
        <v>2000</v>
      </c>
      <c r="M3" s="8" t="s">
        <v>197</v>
      </c>
      <c r="N3" s="9">
        <f t="shared" ref="N3:N66" si="0">M3/H3</f>
        <v>270</v>
      </c>
      <c r="O3" s="8" t="s">
        <v>198</v>
      </c>
    </row>
    <row r="4" spans="1:15" x14ac:dyDescent="0.2">
      <c r="A4" s="8" t="s">
        <v>199</v>
      </c>
      <c r="B4" s="8" t="s">
        <v>451</v>
      </c>
      <c r="C4" s="8" t="s">
        <v>183</v>
      </c>
      <c r="D4" s="8" t="s">
        <v>184</v>
      </c>
      <c r="E4" s="8" t="s">
        <v>200</v>
      </c>
      <c r="F4" s="8" t="s">
        <v>186</v>
      </c>
      <c r="G4" s="8" t="s">
        <v>201</v>
      </c>
      <c r="H4" s="8">
        <v>3</v>
      </c>
      <c r="I4" s="8" t="s">
        <v>188</v>
      </c>
      <c r="J4" s="8" t="s">
        <v>189</v>
      </c>
      <c r="L4" s="8">
        <v>270</v>
      </c>
      <c r="M4" s="8" t="s">
        <v>202</v>
      </c>
      <c r="N4" s="9">
        <f t="shared" si="0"/>
        <v>186.33333333333334</v>
      </c>
      <c r="O4" s="8" t="s">
        <v>203</v>
      </c>
    </row>
    <row r="5" spans="1:15" x14ac:dyDescent="0.2">
      <c r="A5" s="8" t="s">
        <v>204</v>
      </c>
      <c r="B5" s="8" t="s">
        <v>451</v>
      </c>
      <c r="C5" s="8" t="s">
        <v>205</v>
      </c>
      <c r="D5" s="8" t="s">
        <v>194</v>
      </c>
      <c r="E5" s="8" t="s">
        <v>206</v>
      </c>
      <c r="F5" s="8" t="s">
        <v>186</v>
      </c>
      <c r="G5" s="8" t="s">
        <v>201</v>
      </c>
      <c r="J5" s="8" t="s">
        <v>207</v>
      </c>
      <c r="M5" s="8" t="s">
        <v>208</v>
      </c>
      <c r="N5" s="9" t="e">
        <f t="shared" si="0"/>
        <v>#DIV/0!</v>
      </c>
      <c r="O5" s="8" t="s">
        <v>209</v>
      </c>
    </row>
    <row r="6" spans="1:15" x14ac:dyDescent="0.2">
      <c r="A6" s="8" t="s">
        <v>210</v>
      </c>
      <c r="B6" s="8" t="s">
        <v>452</v>
      </c>
      <c r="C6" s="8" t="s">
        <v>211</v>
      </c>
      <c r="D6" s="8" t="s">
        <v>184</v>
      </c>
      <c r="E6" s="8" t="s">
        <v>212</v>
      </c>
      <c r="F6" s="8" t="s">
        <v>186</v>
      </c>
      <c r="G6" s="8" t="s">
        <v>187</v>
      </c>
      <c r="H6" s="8">
        <v>2.4</v>
      </c>
      <c r="I6" s="8" t="s">
        <v>188</v>
      </c>
      <c r="J6" s="8" t="s">
        <v>213</v>
      </c>
      <c r="K6" s="8">
        <v>127</v>
      </c>
      <c r="L6" s="8">
        <v>160</v>
      </c>
      <c r="M6" s="8" t="s">
        <v>214</v>
      </c>
      <c r="N6" s="9" t="e">
        <f t="shared" si="0"/>
        <v>#VALUE!</v>
      </c>
      <c r="O6" s="8" t="s">
        <v>215</v>
      </c>
    </row>
    <row r="7" spans="1:15" x14ac:dyDescent="0.2">
      <c r="A7" s="8" t="s">
        <v>216</v>
      </c>
      <c r="B7" s="8" t="s">
        <v>452</v>
      </c>
      <c r="C7" s="8" t="s">
        <v>217</v>
      </c>
      <c r="D7" s="8" t="s">
        <v>194</v>
      </c>
      <c r="E7" s="8" t="s">
        <v>218</v>
      </c>
      <c r="F7" s="8" t="s">
        <v>186</v>
      </c>
      <c r="G7" s="8" t="s">
        <v>187</v>
      </c>
      <c r="H7" s="8">
        <v>6</v>
      </c>
      <c r="I7" s="8" t="s">
        <v>188</v>
      </c>
      <c r="J7" s="8" t="s">
        <v>213</v>
      </c>
      <c r="K7" s="8">
        <v>150</v>
      </c>
      <c r="L7" s="8">
        <v>400</v>
      </c>
      <c r="M7" s="8" t="s">
        <v>214</v>
      </c>
      <c r="N7" s="9" t="e">
        <f t="shared" si="0"/>
        <v>#VALUE!</v>
      </c>
      <c r="O7" s="8" t="s">
        <v>219</v>
      </c>
    </row>
    <row r="8" spans="1:15" x14ac:dyDescent="0.2">
      <c r="A8" s="8" t="s">
        <v>220</v>
      </c>
      <c r="B8" s="8" t="s">
        <v>451</v>
      </c>
      <c r="C8" s="8" t="s">
        <v>108</v>
      </c>
      <c r="D8" s="8" t="s">
        <v>194</v>
      </c>
      <c r="E8" s="8" t="s">
        <v>221</v>
      </c>
      <c r="F8" s="8" t="s">
        <v>196</v>
      </c>
      <c r="G8" s="8" t="s">
        <v>201</v>
      </c>
      <c r="H8" s="8">
        <v>2.6</v>
      </c>
      <c r="I8" s="8" t="s">
        <v>188</v>
      </c>
      <c r="J8" s="8" t="s">
        <v>213</v>
      </c>
      <c r="K8" s="8" t="s">
        <v>222</v>
      </c>
      <c r="L8" s="8" t="s">
        <v>222</v>
      </c>
      <c r="M8" s="8" t="s">
        <v>223</v>
      </c>
      <c r="N8" s="9">
        <f t="shared" si="0"/>
        <v>348.84615384615381</v>
      </c>
      <c r="O8" s="8" t="s">
        <v>198</v>
      </c>
    </row>
    <row r="9" spans="1:15" x14ac:dyDescent="0.2">
      <c r="A9" s="8" t="s">
        <v>224</v>
      </c>
      <c r="B9" s="8" t="s">
        <v>452</v>
      </c>
      <c r="C9" s="8" t="s">
        <v>68</v>
      </c>
      <c r="D9" s="8" t="s">
        <v>184</v>
      </c>
      <c r="E9" s="8" t="s">
        <v>225</v>
      </c>
      <c r="F9" s="8" t="s">
        <v>186</v>
      </c>
      <c r="G9" s="8" t="s">
        <v>187</v>
      </c>
      <c r="H9" s="8">
        <v>10</v>
      </c>
      <c r="I9" s="8" t="s">
        <v>188</v>
      </c>
      <c r="J9" s="8" t="s">
        <v>213</v>
      </c>
      <c r="L9" s="8">
        <v>50</v>
      </c>
      <c r="M9" s="8" t="s">
        <v>226</v>
      </c>
      <c r="N9" s="9">
        <f t="shared" si="0"/>
        <v>20</v>
      </c>
      <c r="O9" s="8" t="s">
        <v>227</v>
      </c>
    </row>
    <row r="10" spans="1:15" x14ac:dyDescent="0.2">
      <c r="A10" s="8" t="s">
        <v>228</v>
      </c>
      <c r="B10" s="8" t="s">
        <v>451</v>
      </c>
      <c r="C10" s="8" t="s">
        <v>229</v>
      </c>
      <c r="D10" s="8" t="s">
        <v>184</v>
      </c>
      <c r="E10" s="8" t="s">
        <v>230</v>
      </c>
      <c r="F10" s="8" t="s">
        <v>231</v>
      </c>
      <c r="G10" s="8" t="s">
        <v>187</v>
      </c>
      <c r="H10" s="8">
        <v>6.5</v>
      </c>
      <c r="I10" s="8" t="s">
        <v>188</v>
      </c>
      <c r="J10" s="8" t="s">
        <v>189</v>
      </c>
      <c r="K10" s="8">
        <v>665</v>
      </c>
      <c r="L10" s="8">
        <v>470</v>
      </c>
      <c r="M10" s="8" t="s">
        <v>232</v>
      </c>
      <c r="N10" s="9" t="e">
        <f t="shared" si="0"/>
        <v>#VALUE!</v>
      </c>
      <c r="O10" s="8" t="s">
        <v>209</v>
      </c>
    </row>
    <row r="11" spans="1:15" x14ac:dyDescent="0.2">
      <c r="A11" s="8" t="s">
        <v>233</v>
      </c>
      <c r="B11" s="8" t="s">
        <v>453</v>
      </c>
      <c r="C11" s="8" t="s">
        <v>234</v>
      </c>
      <c r="D11" s="8" t="s">
        <v>194</v>
      </c>
      <c r="E11" s="8" t="s">
        <v>235</v>
      </c>
      <c r="F11" s="8" t="s">
        <v>196</v>
      </c>
      <c r="G11" s="8" t="s">
        <v>236</v>
      </c>
      <c r="H11" s="8">
        <v>10</v>
      </c>
      <c r="I11" s="8" t="s">
        <v>188</v>
      </c>
      <c r="J11" s="8" t="s">
        <v>189</v>
      </c>
      <c r="K11" s="8">
        <v>1500</v>
      </c>
      <c r="L11" s="8">
        <v>1650</v>
      </c>
      <c r="M11" s="8" t="s">
        <v>237</v>
      </c>
      <c r="N11" s="9" t="e">
        <f t="shared" si="0"/>
        <v>#VALUE!</v>
      </c>
      <c r="O11" s="8" t="s">
        <v>238</v>
      </c>
    </row>
    <row r="12" spans="1:15" x14ac:dyDescent="0.2">
      <c r="A12" s="8" t="s">
        <v>239</v>
      </c>
      <c r="B12" s="8" t="s">
        <v>451</v>
      </c>
      <c r="C12" s="8" t="s">
        <v>240</v>
      </c>
      <c r="D12" s="8" t="s">
        <v>184</v>
      </c>
      <c r="E12" s="8" t="s">
        <v>241</v>
      </c>
      <c r="F12" s="8" t="s">
        <v>186</v>
      </c>
      <c r="G12" s="8" t="s">
        <v>201</v>
      </c>
      <c r="H12" s="8">
        <v>2</v>
      </c>
      <c r="I12" s="8" t="s">
        <v>188</v>
      </c>
      <c r="J12" s="8" t="s">
        <v>189</v>
      </c>
      <c r="L12" s="8">
        <v>220</v>
      </c>
      <c r="M12" s="8" t="s">
        <v>242</v>
      </c>
      <c r="N12" s="9" t="e">
        <f t="shared" si="0"/>
        <v>#VALUE!</v>
      </c>
      <c r="O12" s="8" t="s">
        <v>227</v>
      </c>
    </row>
    <row r="13" spans="1:15" x14ac:dyDescent="0.2">
      <c r="A13" s="8" t="s">
        <v>243</v>
      </c>
      <c r="B13" s="8" t="s">
        <v>451</v>
      </c>
      <c r="C13" s="8" t="s">
        <v>244</v>
      </c>
      <c r="D13" s="8" t="s">
        <v>194</v>
      </c>
      <c r="E13" s="8" t="s">
        <v>245</v>
      </c>
      <c r="F13" s="8" t="s">
        <v>196</v>
      </c>
      <c r="G13" s="8" t="s">
        <v>187</v>
      </c>
      <c r="H13" s="8">
        <v>40</v>
      </c>
      <c r="I13" s="8" t="s">
        <v>188</v>
      </c>
      <c r="J13" s="8" t="s">
        <v>189</v>
      </c>
      <c r="K13" s="8">
        <v>3500</v>
      </c>
      <c r="L13" s="8">
        <v>2325</v>
      </c>
      <c r="M13" s="8" t="s">
        <v>246</v>
      </c>
      <c r="N13" s="9">
        <f t="shared" si="0"/>
        <v>160</v>
      </c>
      <c r="O13" s="8" t="s">
        <v>215</v>
      </c>
    </row>
    <row r="14" spans="1:15" x14ac:dyDescent="0.2">
      <c r="A14" s="8" t="s">
        <v>247</v>
      </c>
      <c r="B14" s="8" t="s">
        <v>451</v>
      </c>
      <c r="C14" s="8" t="s">
        <v>248</v>
      </c>
      <c r="D14" s="8" t="s">
        <v>194</v>
      </c>
      <c r="E14" s="8" t="s">
        <v>249</v>
      </c>
      <c r="F14" s="8" t="s">
        <v>196</v>
      </c>
      <c r="G14" s="8" t="s">
        <v>187</v>
      </c>
      <c r="H14" s="8">
        <v>38</v>
      </c>
      <c r="I14" s="8" t="s">
        <v>188</v>
      </c>
      <c r="J14" s="8" t="s">
        <v>189</v>
      </c>
      <c r="K14" s="8">
        <v>3900</v>
      </c>
      <c r="L14" s="8">
        <v>3400</v>
      </c>
      <c r="M14" s="8" t="s">
        <v>250</v>
      </c>
      <c r="N14" s="9">
        <f t="shared" si="0"/>
        <v>176.31578947368422</v>
      </c>
      <c r="O14" s="8" t="s">
        <v>198</v>
      </c>
    </row>
    <row r="15" spans="1:15" x14ac:dyDescent="0.2">
      <c r="A15" s="8" t="s">
        <v>251</v>
      </c>
      <c r="B15" s="8" t="s">
        <v>451</v>
      </c>
      <c r="C15" s="8" t="s">
        <v>252</v>
      </c>
      <c r="D15" s="8" t="s">
        <v>194</v>
      </c>
      <c r="E15" s="8" t="s">
        <v>253</v>
      </c>
      <c r="F15" s="8" t="s">
        <v>196</v>
      </c>
      <c r="G15" s="8" t="s">
        <v>201</v>
      </c>
      <c r="H15" s="8">
        <v>3.2</v>
      </c>
      <c r="I15" s="8" t="s">
        <v>188</v>
      </c>
      <c r="J15" s="8" t="s">
        <v>207</v>
      </c>
      <c r="K15" s="8" t="s">
        <v>222</v>
      </c>
      <c r="L15" s="8" t="s">
        <v>222</v>
      </c>
      <c r="M15" s="8" t="s">
        <v>254</v>
      </c>
      <c r="N15" s="9" t="e">
        <f t="shared" si="0"/>
        <v>#VALUE!</v>
      </c>
      <c r="O15" s="8" t="s">
        <v>215</v>
      </c>
    </row>
    <row r="16" spans="1:15" x14ac:dyDescent="0.2">
      <c r="A16" s="8" t="s">
        <v>255</v>
      </c>
      <c r="B16" s="8" t="s">
        <v>451</v>
      </c>
      <c r="C16" s="8" t="s">
        <v>256</v>
      </c>
      <c r="D16" s="8" t="s">
        <v>194</v>
      </c>
      <c r="E16" s="8" t="s">
        <v>257</v>
      </c>
      <c r="F16" s="8" t="s">
        <v>196</v>
      </c>
      <c r="G16" s="8" t="s">
        <v>201</v>
      </c>
      <c r="H16" s="8">
        <v>0.5</v>
      </c>
      <c r="I16" s="8" t="s">
        <v>188</v>
      </c>
      <c r="J16" s="8" t="s">
        <v>207</v>
      </c>
      <c r="K16" s="8">
        <v>100</v>
      </c>
      <c r="L16" s="8">
        <v>100</v>
      </c>
      <c r="M16" s="8" t="s">
        <v>258</v>
      </c>
      <c r="N16" s="9" t="e">
        <f t="shared" si="0"/>
        <v>#VALUE!</v>
      </c>
      <c r="O16" s="8" t="s">
        <v>198</v>
      </c>
    </row>
    <row r="17" spans="1:15" x14ac:dyDescent="0.2">
      <c r="A17" s="8" t="s">
        <v>259</v>
      </c>
      <c r="B17" s="8" t="s">
        <v>451</v>
      </c>
      <c r="C17" s="8" t="s">
        <v>260</v>
      </c>
      <c r="D17" s="8" t="s">
        <v>194</v>
      </c>
      <c r="E17" s="8" t="s">
        <v>261</v>
      </c>
      <c r="F17" s="8" t="s">
        <v>196</v>
      </c>
      <c r="G17" s="8" t="s">
        <v>187</v>
      </c>
      <c r="H17" s="8">
        <v>0.4</v>
      </c>
      <c r="I17" s="8" t="s">
        <v>188</v>
      </c>
      <c r="J17" s="8" t="s">
        <v>213</v>
      </c>
      <c r="K17" s="8" t="s">
        <v>222</v>
      </c>
      <c r="L17" s="8" t="s">
        <v>222</v>
      </c>
      <c r="M17" s="8" t="s">
        <v>214</v>
      </c>
      <c r="N17" s="9" t="e">
        <f t="shared" si="0"/>
        <v>#VALUE!</v>
      </c>
      <c r="O17" s="8" t="s">
        <v>215</v>
      </c>
    </row>
    <row r="18" spans="1:15" x14ac:dyDescent="0.2">
      <c r="A18" s="8" t="s">
        <v>262</v>
      </c>
      <c r="B18" s="8" t="s">
        <v>451</v>
      </c>
      <c r="C18" s="8" t="s">
        <v>263</v>
      </c>
      <c r="D18" s="8" t="s">
        <v>184</v>
      </c>
      <c r="E18" s="8" t="s">
        <v>264</v>
      </c>
      <c r="F18" s="8" t="s">
        <v>186</v>
      </c>
      <c r="G18" s="8" t="s">
        <v>201</v>
      </c>
      <c r="H18" s="8">
        <v>10</v>
      </c>
      <c r="I18" s="8" t="s">
        <v>188</v>
      </c>
      <c r="J18" s="8" t="s">
        <v>189</v>
      </c>
      <c r="L18" s="8">
        <v>550</v>
      </c>
      <c r="M18" s="8" t="s">
        <v>254</v>
      </c>
      <c r="N18" s="9" t="e">
        <f t="shared" si="0"/>
        <v>#VALUE!</v>
      </c>
      <c r="O18" s="8" t="s">
        <v>227</v>
      </c>
    </row>
    <row r="19" spans="1:15" x14ac:dyDescent="0.2">
      <c r="A19" s="8" t="s">
        <v>265</v>
      </c>
      <c r="B19" s="8" t="s">
        <v>452</v>
      </c>
      <c r="C19" s="8" t="s">
        <v>33</v>
      </c>
      <c r="D19" s="8" t="s">
        <v>184</v>
      </c>
      <c r="E19" s="8" t="s">
        <v>266</v>
      </c>
      <c r="F19" s="8" t="s">
        <v>186</v>
      </c>
      <c r="G19" s="8" t="s">
        <v>187</v>
      </c>
      <c r="H19" s="8">
        <v>5.2</v>
      </c>
      <c r="I19" s="8" t="s">
        <v>188</v>
      </c>
      <c r="J19" s="8" t="s">
        <v>213</v>
      </c>
      <c r="K19" s="8">
        <v>200</v>
      </c>
      <c r="L19" s="8">
        <v>100</v>
      </c>
      <c r="M19" s="8" t="s">
        <v>267</v>
      </c>
      <c r="N19" s="9" t="e">
        <f t="shared" si="0"/>
        <v>#VALUE!</v>
      </c>
      <c r="O19" s="8" t="s">
        <v>215</v>
      </c>
    </row>
    <row r="20" spans="1:15" x14ac:dyDescent="0.2">
      <c r="A20" s="8" t="s">
        <v>268</v>
      </c>
      <c r="B20" s="8" t="s">
        <v>451</v>
      </c>
      <c r="C20" s="8" t="s">
        <v>269</v>
      </c>
      <c r="D20" s="8" t="s">
        <v>194</v>
      </c>
      <c r="E20" s="8" t="s">
        <v>270</v>
      </c>
      <c r="F20" s="8" t="s">
        <v>231</v>
      </c>
      <c r="G20" s="8" t="s">
        <v>187</v>
      </c>
      <c r="H20" s="8">
        <v>1.24</v>
      </c>
      <c r="I20" s="8" t="s">
        <v>188</v>
      </c>
      <c r="J20" s="8" t="s">
        <v>207</v>
      </c>
      <c r="L20" s="8">
        <v>200</v>
      </c>
      <c r="M20" s="8" t="s">
        <v>226</v>
      </c>
      <c r="N20" s="9">
        <f t="shared" si="0"/>
        <v>161.29032258064515</v>
      </c>
      <c r="O20" s="8" t="s">
        <v>271</v>
      </c>
    </row>
    <row r="21" spans="1:15" x14ac:dyDescent="0.2">
      <c r="A21" s="8" t="s">
        <v>272</v>
      </c>
      <c r="B21" s="8" t="s">
        <v>451</v>
      </c>
      <c r="C21" s="8" t="s">
        <v>273</v>
      </c>
      <c r="D21" s="8" t="s">
        <v>194</v>
      </c>
      <c r="E21" s="8" t="s">
        <v>274</v>
      </c>
      <c r="F21" s="8" t="s">
        <v>196</v>
      </c>
      <c r="G21" s="8" t="s">
        <v>187</v>
      </c>
      <c r="H21" s="8">
        <v>4.5</v>
      </c>
      <c r="I21" s="8" t="s">
        <v>188</v>
      </c>
      <c r="J21" s="8" t="s">
        <v>207</v>
      </c>
      <c r="K21" s="8" t="s">
        <v>222</v>
      </c>
      <c r="L21" s="8">
        <v>500</v>
      </c>
      <c r="M21" s="8" t="s">
        <v>275</v>
      </c>
      <c r="N21" s="9" t="e">
        <f t="shared" si="0"/>
        <v>#VALUE!</v>
      </c>
      <c r="O21" s="8" t="s">
        <v>219</v>
      </c>
    </row>
    <row r="22" spans="1:15" x14ac:dyDescent="0.2">
      <c r="A22" s="8" t="s">
        <v>276</v>
      </c>
      <c r="B22" s="8" t="s">
        <v>451</v>
      </c>
      <c r="C22" s="8" t="s">
        <v>256</v>
      </c>
      <c r="D22" s="8" t="s">
        <v>194</v>
      </c>
      <c r="E22" s="8" t="s">
        <v>277</v>
      </c>
      <c r="F22" s="8" t="s">
        <v>196</v>
      </c>
      <c r="G22" s="8" t="s">
        <v>187</v>
      </c>
      <c r="H22" s="8">
        <v>5</v>
      </c>
      <c r="I22" s="8" t="s">
        <v>188</v>
      </c>
      <c r="J22" s="8" t="s">
        <v>189</v>
      </c>
      <c r="K22" s="8">
        <v>500</v>
      </c>
      <c r="L22" s="8">
        <v>300</v>
      </c>
      <c r="M22" s="8" t="s">
        <v>254</v>
      </c>
      <c r="N22" s="9" t="e">
        <f t="shared" si="0"/>
        <v>#VALUE!</v>
      </c>
      <c r="O22" s="8" t="s">
        <v>215</v>
      </c>
    </row>
    <row r="23" spans="1:15" x14ac:dyDescent="0.2">
      <c r="A23" s="8" t="s">
        <v>278</v>
      </c>
      <c r="B23" s="8" t="s">
        <v>451</v>
      </c>
      <c r="C23" s="8" t="s">
        <v>68</v>
      </c>
      <c r="D23" s="8" t="s">
        <v>184</v>
      </c>
      <c r="E23" s="8" t="s">
        <v>279</v>
      </c>
      <c r="F23" s="8" t="s">
        <v>186</v>
      </c>
      <c r="G23" s="8" t="s">
        <v>201</v>
      </c>
      <c r="H23" s="8">
        <v>10</v>
      </c>
      <c r="I23" s="8" t="s">
        <v>188</v>
      </c>
      <c r="J23" s="8" t="s">
        <v>213</v>
      </c>
      <c r="K23" s="8">
        <v>300</v>
      </c>
      <c r="M23" s="8" t="s">
        <v>214</v>
      </c>
      <c r="N23" s="9" t="e">
        <f t="shared" si="0"/>
        <v>#VALUE!</v>
      </c>
      <c r="O23" s="8" t="s">
        <v>203</v>
      </c>
    </row>
    <row r="24" spans="1:15" x14ac:dyDescent="0.2">
      <c r="A24" s="8" t="s">
        <v>280</v>
      </c>
      <c r="B24" s="8" t="s">
        <v>452</v>
      </c>
      <c r="C24" s="8" t="s">
        <v>87</v>
      </c>
      <c r="D24" s="8" t="s">
        <v>194</v>
      </c>
      <c r="E24" s="8" t="s">
        <v>281</v>
      </c>
      <c r="F24" s="8" t="s">
        <v>186</v>
      </c>
      <c r="G24" s="8" t="s">
        <v>187</v>
      </c>
      <c r="H24" s="8">
        <v>6</v>
      </c>
      <c r="I24" s="8" t="s">
        <v>188</v>
      </c>
      <c r="J24" s="8" t="s">
        <v>207</v>
      </c>
      <c r="M24" s="8" t="s">
        <v>242</v>
      </c>
      <c r="N24" s="9" t="e">
        <f t="shared" si="0"/>
        <v>#VALUE!</v>
      </c>
      <c r="O24" s="8" t="s">
        <v>215</v>
      </c>
    </row>
    <row r="25" spans="1:15" x14ac:dyDescent="0.2">
      <c r="A25" s="8" t="s">
        <v>282</v>
      </c>
      <c r="B25" s="8" t="s">
        <v>451</v>
      </c>
      <c r="C25" s="8" t="s">
        <v>283</v>
      </c>
      <c r="D25" s="8" t="s">
        <v>194</v>
      </c>
      <c r="E25" s="8" t="s">
        <v>284</v>
      </c>
      <c r="F25" s="8" t="s">
        <v>196</v>
      </c>
      <c r="G25" s="8" t="s">
        <v>201</v>
      </c>
      <c r="H25" s="8">
        <v>5</v>
      </c>
      <c r="I25" s="8" t="s">
        <v>188</v>
      </c>
      <c r="J25" s="8" t="s">
        <v>207</v>
      </c>
      <c r="K25" s="8">
        <v>100</v>
      </c>
      <c r="L25" s="8">
        <v>400</v>
      </c>
      <c r="M25" s="8" t="s">
        <v>254</v>
      </c>
      <c r="N25" s="9" t="e">
        <f t="shared" si="0"/>
        <v>#VALUE!</v>
      </c>
      <c r="O25" s="8" t="s">
        <v>215</v>
      </c>
    </row>
    <row r="26" spans="1:15" x14ac:dyDescent="0.2">
      <c r="A26" s="8" t="s">
        <v>285</v>
      </c>
      <c r="B26" s="8" t="s">
        <v>451</v>
      </c>
      <c r="C26" s="8" t="s">
        <v>286</v>
      </c>
      <c r="D26" s="8" t="s">
        <v>194</v>
      </c>
      <c r="E26" s="8" t="s">
        <v>287</v>
      </c>
      <c r="F26" s="8" t="s">
        <v>231</v>
      </c>
      <c r="G26" s="8" t="s">
        <v>187</v>
      </c>
      <c r="H26" s="8">
        <v>4.2</v>
      </c>
      <c r="I26" s="8" t="s">
        <v>188</v>
      </c>
      <c r="J26" s="8" t="s">
        <v>213</v>
      </c>
      <c r="K26" s="8">
        <v>400</v>
      </c>
      <c r="L26" s="8">
        <v>436</v>
      </c>
      <c r="M26" s="8" t="s">
        <v>254</v>
      </c>
      <c r="N26" s="9" t="e">
        <f t="shared" si="0"/>
        <v>#VALUE!</v>
      </c>
      <c r="O26" s="8" t="s">
        <v>227</v>
      </c>
    </row>
    <row r="27" spans="1:15" x14ac:dyDescent="0.2">
      <c r="A27" s="8" t="s">
        <v>288</v>
      </c>
      <c r="B27" s="8" t="s">
        <v>451</v>
      </c>
      <c r="C27" s="8" t="s">
        <v>289</v>
      </c>
      <c r="D27" s="8" t="s">
        <v>184</v>
      </c>
      <c r="E27" s="8" t="s">
        <v>290</v>
      </c>
      <c r="F27" s="8" t="s">
        <v>196</v>
      </c>
      <c r="G27" s="8" t="s">
        <v>187</v>
      </c>
      <c r="H27" s="8">
        <v>3</v>
      </c>
      <c r="I27" s="8" t="s">
        <v>188</v>
      </c>
      <c r="J27" s="8" t="s">
        <v>213</v>
      </c>
      <c r="L27" s="8">
        <v>300</v>
      </c>
      <c r="M27" s="8" t="s">
        <v>258</v>
      </c>
      <c r="N27" s="9" t="e">
        <f t="shared" si="0"/>
        <v>#VALUE!</v>
      </c>
      <c r="O27" s="8" t="s">
        <v>227</v>
      </c>
    </row>
    <row r="28" spans="1:15" x14ac:dyDescent="0.2">
      <c r="A28" s="8" t="s">
        <v>291</v>
      </c>
      <c r="B28" s="8" t="s">
        <v>451</v>
      </c>
      <c r="C28" s="8" t="s">
        <v>292</v>
      </c>
      <c r="D28" s="8" t="s">
        <v>293</v>
      </c>
      <c r="E28" s="8" t="s">
        <v>294</v>
      </c>
      <c r="F28" s="8" t="s">
        <v>231</v>
      </c>
      <c r="G28" s="8" t="s">
        <v>236</v>
      </c>
      <c r="H28" s="8" t="s">
        <v>295</v>
      </c>
      <c r="I28" s="8" t="s">
        <v>188</v>
      </c>
      <c r="J28" s="8" t="s">
        <v>296</v>
      </c>
      <c r="K28" s="8">
        <v>400</v>
      </c>
      <c r="M28" s="8" t="s">
        <v>297</v>
      </c>
      <c r="N28" s="9" t="e">
        <f t="shared" si="0"/>
        <v>#VALUE!</v>
      </c>
      <c r="O28" s="8" t="s">
        <v>238</v>
      </c>
    </row>
    <row r="29" spans="1:15" x14ac:dyDescent="0.2">
      <c r="A29" s="8" t="s">
        <v>298</v>
      </c>
      <c r="B29" s="8" t="s">
        <v>451</v>
      </c>
      <c r="C29" s="8" t="s">
        <v>299</v>
      </c>
      <c r="D29" s="8" t="s">
        <v>194</v>
      </c>
      <c r="E29" s="8" t="s">
        <v>300</v>
      </c>
      <c r="F29" s="8" t="s">
        <v>231</v>
      </c>
      <c r="G29" s="8" t="s">
        <v>187</v>
      </c>
      <c r="H29" s="8">
        <v>2.7</v>
      </c>
      <c r="I29" s="8" t="s">
        <v>188</v>
      </c>
      <c r="J29" s="8" t="s">
        <v>213</v>
      </c>
      <c r="K29" s="8">
        <v>160</v>
      </c>
      <c r="L29" s="8">
        <v>350</v>
      </c>
      <c r="M29" s="8" t="s">
        <v>214</v>
      </c>
      <c r="N29" s="9" t="e">
        <f t="shared" si="0"/>
        <v>#VALUE!</v>
      </c>
      <c r="O29" s="8" t="s">
        <v>219</v>
      </c>
    </row>
    <row r="30" spans="1:15" x14ac:dyDescent="0.2">
      <c r="A30" s="8" t="s">
        <v>301</v>
      </c>
      <c r="B30" s="8" t="s">
        <v>452</v>
      </c>
      <c r="C30" s="8" t="s">
        <v>108</v>
      </c>
      <c r="D30" s="8" t="s">
        <v>194</v>
      </c>
      <c r="E30" s="8" t="s">
        <v>302</v>
      </c>
      <c r="F30" s="8" t="s">
        <v>186</v>
      </c>
      <c r="G30" s="8" t="s">
        <v>187</v>
      </c>
      <c r="H30" s="8">
        <v>1</v>
      </c>
      <c r="I30" s="8" t="s">
        <v>188</v>
      </c>
      <c r="J30" s="8" t="s">
        <v>213</v>
      </c>
      <c r="K30" s="8">
        <v>250</v>
      </c>
      <c r="M30" s="8" t="s">
        <v>214</v>
      </c>
      <c r="N30" s="9" t="e">
        <f t="shared" si="0"/>
        <v>#VALUE!</v>
      </c>
      <c r="O30" s="8" t="s">
        <v>203</v>
      </c>
    </row>
    <row r="31" spans="1:15" x14ac:dyDescent="0.2">
      <c r="A31" s="8" t="s">
        <v>303</v>
      </c>
      <c r="B31" s="8" t="s">
        <v>451</v>
      </c>
      <c r="C31" s="8" t="s">
        <v>304</v>
      </c>
      <c r="D31" s="8" t="s">
        <v>194</v>
      </c>
      <c r="E31" s="8" t="s">
        <v>305</v>
      </c>
      <c r="F31" s="8" t="s">
        <v>231</v>
      </c>
      <c r="G31" s="8" t="s">
        <v>187</v>
      </c>
      <c r="H31" s="8">
        <v>30</v>
      </c>
      <c r="I31" s="8" t="s">
        <v>188</v>
      </c>
      <c r="J31" s="8" t="s">
        <v>189</v>
      </c>
      <c r="K31" s="8">
        <v>1500</v>
      </c>
      <c r="L31" s="8">
        <v>2000</v>
      </c>
      <c r="M31" s="8" t="s">
        <v>306</v>
      </c>
      <c r="N31" s="9">
        <f t="shared" si="0"/>
        <v>200</v>
      </c>
      <c r="O31" s="8" t="s">
        <v>198</v>
      </c>
    </row>
    <row r="32" spans="1:15" x14ac:dyDescent="0.2">
      <c r="A32" s="8" t="s">
        <v>307</v>
      </c>
      <c r="B32" s="8" t="s">
        <v>451</v>
      </c>
      <c r="C32" s="8" t="s">
        <v>308</v>
      </c>
      <c r="D32" s="8" t="s">
        <v>309</v>
      </c>
      <c r="E32" s="8" t="s">
        <v>310</v>
      </c>
      <c r="F32" s="8" t="s">
        <v>231</v>
      </c>
      <c r="G32" s="8" t="s">
        <v>201</v>
      </c>
      <c r="H32" s="8" t="s">
        <v>295</v>
      </c>
      <c r="I32" s="8" t="s">
        <v>295</v>
      </c>
      <c r="J32" s="8" t="s">
        <v>311</v>
      </c>
      <c r="M32" s="8" t="s">
        <v>214</v>
      </c>
      <c r="N32" s="9" t="e">
        <f t="shared" si="0"/>
        <v>#VALUE!</v>
      </c>
      <c r="O32" s="8" t="s">
        <v>215</v>
      </c>
    </row>
    <row r="33" spans="1:15" x14ac:dyDescent="0.2">
      <c r="A33" s="8" t="s">
        <v>312</v>
      </c>
      <c r="B33" s="8" t="s">
        <v>451</v>
      </c>
      <c r="C33" s="8" t="s">
        <v>313</v>
      </c>
      <c r="D33" s="8" t="s">
        <v>184</v>
      </c>
      <c r="E33" s="8" t="s">
        <v>314</v>
      </c>
      <c r="F33" s="8" t="s">
        <v>186</v>
      </c>
      <c r="G33" s="8" t="s">
        <v>201</v>
      </c>
      <c r="H33" s="8">
        <v>4</v>
      </c>
      <c r="I33" s="8" t="s">
        <v>188</v>
      </c>
      <c r="J33" s="8" t="s">
        <v>213</v>
      </c>
      <c r="M33" s="8" t="s">
        <v>214</v>
      </c>
      <c r="N33" s="9" t="e">
        <f t="shared" si="0"/>
        <v>#VALUE!</v>
      </c>
      <c r="O33" s="8" t="s">
        <v>219</v>
      </c>
    </row>
    <row r="34" spans="1:15" x14ac:dyDescent="0.2">
      <c r="A34" s="8" t="s">
        <v>315</v>
      </c>
      <c r="B34" s="8" t="s">
        <v>452</v>
      </c>
      <c r="C34" s="8" t="s">
        <v>316</v>
      </c>
      <c r="D34" s="8" t="s">
        <v>184</v>
      </c>
      <c r="E34" s="8" t="s">
        <v>317</v>
      </c>
      <c r="F34" s="8" t="s">
        <v>186</v>
      </c>
      <c r="G34" s="8" t="s">
        <v>236</v>
      </c>
      <c r="H34" s="8">
        <v>0</v>
      </c>
      <c r="I34" s="8" t="s">
        <v>188</v>
      </c>
      <c r="J34" s="8" t="s">
        <v>189</v>
      </c>
      <c r="L34" s="8">
        <v>300</v>
      </c>
      <c r="M34" s="8" t="s">
        <v>318</v>
      </c>
      <c r="N34" s="9" t="e">
        <f t="shared" si="0"/>
        <v>#DIV/0!</v>
      </c>
      <c r="O34" s="8" t="s">
        <v>238</v>
      </c>
    </row>
    <row r="35" spans="1:15" x14ac:dyDescent="0.2">
      <c r="A35" s="8" t="s">
        <v>319</v>
      </c>
      <c r="B35" s="8" t="s">
        <v>451</v>
      </c>
      <c r="C35" s="8" t="s">
        <v>68</v>
      </c>
      <c r="D35" s="8" t="s">
        <v>184</v>
      </c>
      <c r="E35" s="8" t="s">
        <v>320</v>
      </c>
      <c r="F35" s="8" t="s">
        <v>186</v>
      </c>
      <c r="G35" s="8" t="s">
        <v>201</v>
      </c>
      <c r="H35" s="8">
        <v>5</v>
      </c>
      <c r="I35" s="8" t="s">
        <v>188</v>
      </c>
      <c r="J35" s="8" t="s">
        <v>189</v>
      </c>
      <c r="M35" s="8" t="s">
        <v>321</v>
      </c>
      <c r="N35" s="9">
        <f t="shared" si="0"/>
        <v>30</v>
      </c>
      <c r="O35" s="8" t="s">
        <v>227</v>
      </c>
    </row>
    <row r="36" spans="1:15" x14ac:dyDescent="0.2">
      <c r="A36" s="8" t="s">
        <v>322</v>
      </c>
      <c r="B36" s="8" t="s">
        <v>451</v>
      </c>
      <c r="C36" s="8" t="s">
        <v>323</v>
      </c>
      <c r="D36" s="8" t="s">
        <v>184</v>
      </c>
      <c r="E36" s="8" t="s">
        <v>324</v>
      </c>
      <c r="F36" s="8" t="s">
        <v>231</v>
      </c>
      <c r="G36" s="8" t="s">
        <v>201</v>
      </c>
      <c r="H36" s="8">
        <v>5</v>
      </c>
      <c r="I36" s="8" t="s">
        <v>188</v>
      </c>
      <c r="J36" s="8" t="s">
        <v>207</v>
      </c>
      <c r="K36" s="8">
        <v>250</v>
      </c>
      <c r="L36" s="8">
        <v>350</v>
      </c>
      <c r="M36" s="8" t="s">
        <v>325</v>
      </c>
      <c r="N36" s="9">
        <f t="shared" si="0"/>
        <v>101.8</v>
      </c>
      <c r="O36" s="8" t="s">
        <v>215</v>
      </c>
    </row>
    <row r="37" spans="1:15" x14ac:dyDescent="0.2">
      <c r="A37" s="8" t="s">
        <v>326</v>
      </c>
      <c r="B37" s="8" t="s">
        <v>451</v>
      </c>
      <c r="C37" s="8" t="s">
        <v>327</v>
      </c>
      <c r="D37" s="8" t="s">
        <v>194</v>
      </c>
      <c r="E37" s="8" t="s">
        <v>328</v>
      </c>
      <c r="F37" s="8" t="s">
        <v>231</v>
      </c>
      <c r="G37" s="8" t="s">
        <v>201</v>
      </c>
      <c r="H37" s="8">
        <v>3</v>
      </c>
      <c r="I37" s="8" t="s">
        <v>188</v>
      </c>
      <c r="J37" s="8" t="s">
        <v>189</v>
      </c>
      <c r="M37" s="8" t="s">
        <v>329</v>
      </c>
      <c r="N37" s="9">
        <f t="shared" si="0"/>
        <v>130</v>
      </c>
      <c r="O37" s="8" t="s">
        <v>215</v>
      </c>
    </row>
    <row r="38" spans="1:15" x14ac:dyDescent="0.2">
      <c r="A38" s="8" t="s">
        <v>330</v>
      </c>
      <c r="B38" s="8" t="s">
        <v>451</v>
      </c>
      <c r="C38" s="8" t="s">
        <v>331</v>
      </c>
      <c r="D38" s="8" t="s">
        <v>194</v>
      </c>
      <c r="E38" s="8" t="s">
        <v>332</v>
      </c>
      <c r="F38" s="8" t="s">
        <v>231</v>
      </c>
      <c r="G38" s="8" t="s">
        <v>201</v>
      </c>
      <c r="H38" s="8">
        <v>1.9</v>
      </c>
      <c r="I38" s="8" t="s">
        <v>188</v>
      </c>
      <c r="J38" s="8" t="s">
        <v>189</v>
      </c>
      <c r="K38" s="8" t="s">
        <v>222</v>
      </c>
      <c r="L38" s="8" t="s">
        <v>333</v>
      </c>
      <c r="M38" s="8" t="s">
        <v>334</v>
      </c>
      <c r="N38" s="9">
        <f t="shared" si="0"/>
        <v>77.89473684210526</v>
      </c>
      <c r="O38" s="8" t="s">
        <v>215</v>
      </c>
    </row>
    <row r="39" spans="1:15" x14ac:dyDescent="0.2">
      <c r="A39" s="8" t="s">
        <v>335</v>
      </c>
      <c r="B39" s="8" t="s">
        <v>451</v>
      </c>
      <c r="C39" s="8" t="s">
        <v>336</v>
      </c>
      <c r="D39" s="8" t="s">
        <v>194</v>
      </c>
      <c r="E39" s="8" t="s">
        <v>337</v>
      </c>
      <c r="F39" s="8" t="s">
        <v>231</v>
      </c>
      <c r="G39" s="8" t="s">
        <v>187</v>
      </c>
      <c r="H39" s="8">
        <v>18</v>
      </c>
      <c r="I39" s="8" t="s">
        <v>188</v>
      </c>
      <c r="J39" s="8" t="s">
        <v>207</v>
      </c>
      <c r="K39" s="8">
        <v>878</v>
      </c>
      <c r="L39" s="8">
        <v>1314</v>
      </c>
      <c r="M39" s="8" t="s">
        <v>338</v>
      </c>
      <c r="N39" s="9">
        <f t="shared" si="0"/>
        <v>111.11111111111111</v>
      </c>
      <c r="O39" s="8" t="s">
        <v>215</v>
      </c>
    </row>
    <row r="40" spans="1:15" x14ac:dyDescent="0.2">
      <c r="A40" s="8" t="s">
        <v>339</v>
      </c>
      <c r="B40" s="8" t="s">
        <v>454</v>
      </c>
      <c r="C40" s="8" t="s">
        <v>68</v>
      </c>
      <c r="D40" s="8" t="s">
        <v>184</v>
      </c>
      <c r="E40" s="8" t="s">
        <v>279</v>
      </c>
      <c r="F40" s="8" t="s">
        <v>186</v>
      </c>
      <c r="G40" s="8" t="s">
        <v>236</v>
      </c>
      <c r="H40" s="8">
        <v>8.5</v>
      </c>
      <c r="I40" s="8" t="s">
        <v>188</v>
      </c>
      <c r="J40" s="8" t="s">
        <v>213</v>
      </c>
      <c r="M40" s="8" t="s">
        <v>214</v>
      </c>
      <c r="N40" s="9" t="e">
        <f t="shared" si="0"/>
        <v>#VALUE!</v>
      </c>
      <c r="O40" s="8" t="s">
        <v>191</v>
      </c>
    </row>
    <row r="41" spans="1:15" x14ac:dyDescent="0.2">
      <c r="A41" s="8" t="s">
        <v>340</v>
      </c>
      <c r="B41" s="8" t="s">
        <v>452</v>
      </c>
      <c r="C41" s="8" t="s">
        <v>341</v>
      </c>
      <c r="D41" s="8" t="s">
        <v>184</v>
      </c>
      <c r="E41" s="8" t="s">
        <v>342</v>
      </c>
      <c r="F41" s="8" t="s">
        <v>186</v>
      </c>
      <c r="G41" s="8" t="s">
        <v>187</v>
      </c>
      <c r="H41" s="8">
        <v>10.5</v>
      </c>
      <c r="I41" s="8" t="s">
        <v>188</v>
      </c>
      <c r="J41" s="8" t="s">
        <v>189</v>
      </c>
      <c r="K41" s="8">
        <v>500</v>
      </c>
      <c r="L41" s="8">
        <v>270</v>
      </c>
      <c r="M41" s="8" t="s">
        <v>214</v>
      </c>
      <c r="N41" s="9" t="e">
        <f t="shared" si="0"/>
        <v>#VALUE!</v>
      </c>
      <c r="O41" s="8" t="s">
        <v>215</v>
      </c>
    </row>
    <row r="42" spans="1:15" x14ac:dyDescent="0.2">
      <c r="A42" s="8" t="s">
        <v>343</v>
      </c>
      <c r="B42" s="8" t="s">
        <v>452</v>
      </c>
      <c r="C42" s="8" t="s">
        <v>344</v>
      </c>
      <c r="D42" s="8" t="s">
        <v>184</v>
      </c>
      <c r="E42" s="8" t="s">
        <v>345</v>
      </c>
      <c r="F42" s="8" t="s">
        <v>186</v>
      </c>
      <c r="G42" s="8" t="s">
        <v>187</v>
      </c>
      <c r="H42" s="8">
        <v>9</v>
      </c>
      <c r="I42" s="8" t="s">
        <v>188</v>
      </c>
      <c r="J42" s="8" t="s">
        <v>213</v>
      </c>
      <c r="M42" s="8" t="s">
        <v>275</v>
      </c>
      <c r="N42" s="9" t="e">
        <f t="shared" si="0"/>
        <v>#VALUE!</v>
      </c>
      <c r="O42" s="8" t="s">
        <v>215</v>
      </c>
    </row>
    <row r="43" spans="1:15" x14ac:dyDescent="0.2">
      <c r="A43" s="8" t="s">
        <v>346</v>
      </c>
      <c r="B43" s="8" t="s">
        <v>452</v>
      </c>
      <c r="C43" s="8" t="s">
        <v>256</v>
      </c>
      <c r="D43" s="8" t="s">
        <v>194</v>
      </c>
      <c r="E43" s="8" t="s">
        <v>347</v>
      </c>
      <c r="F43" s="8" t="s">
        <v>186</v>
      </c>
      <c r="G43" s="8" t="s">
        <v>187</v>
      </c>
      <c r="H43" s="8">
        <v>4.5</v>
      </c>
      <c r="I43" s="8" t="s">
        <v>188</v>
      </c>
      <c r="J43" s="8" t="s">
        <v>189</v>
      </c>
      <c r="K43" s="8">
        <v>260</v>
      </c>
      <c r="L43" s="8">
        <v>435</v>
      </c>
      <c r="M43" s="8" t="s">
        <v>348</v>
      </c>
      <c r="N43" s="9">
        <f t="shared" si="0"/>
        <v>199.11111111111111</v>
      </c>
      <c r="O43" s="8" t="s">
        <v>203</v>
      </c>
    </row>
    <row r="44" spans="1:15" x14ac:dyDescent="0.2">
      <c r="A44" s="8" t="s">
        <v>349</v>
      </c>
      <c r="B44" s="8" t="s">
        <v>451</v>
      </c>
      <c r="C44" s="8" t="s">
        <v>350</v>
      </c>
      <c r="D44" s="8" t="s">
        <v>194</v>
      </c>
      <c r="E44" s="8" t="s">
        <v>351</v>
      </c>
      <c r="F44" s="8" t="s">
        <v>231</v>
      </c>
      <c r="G44" s="8" t="s">
        <v>187</v>
      </c>
      <c r="H44" s="8">
        <v>1.5</v>
      </c>
      <c r="I44" s="8" t="s">
        <v>188</v>
      </c>
      <c r="J44" s="8" t="s">
        <v>213</v>
      </c>
      <c r="K44" s="8">
        <v>200</v>
      </c>
      <c r="L44" s="8">
        <v>300</v>
      </c>
      <c r="M44" s="8" t="s">
        <v>258</v>
      </c>
      <c r="N44" s="9" t="e">
        <f t="shared" si="0"/>
        <v>#VALUE!</v>
      </c>
      <c r="O44" s="8" t="s">
        <v>227</v>
      </c>
    </row>
    <row r="45" spans="1:15" x14ac:dyDescent="0.2">
      <c r="A45" s="8" t="s">
        <v>352</v>
      </c>
      <c r="B45" s="8" t="s">
        <v>451</v>
      </c>
      <c r="C45" s="8" t="s">
        <v>256</v>
      </c>
      <c r="D45" s="8" t="s">
        <v>194</v>
      </c>
      <c r="E45" s="8" t="s">
        <v>353</v>
      </c>
      <c r="F45" s="8" t="s">
        <v>231</v>
      </c>
      <c r="G45" s="8" t="s">
        <v>201</v>
      </c>
      <c r="H45" s="8">
        <v>4</v>
      </c>
      <c r="I45" s="8" t="s">
        <v>188</v>
      </c>
      <c r="J45" s="8" t="s">
        <v>189</v>
      </c>
      <c r="K45" s="8">
        <v>1000</v>
      </c>
      <c r="L45" s="8">
        <v>400</v>
      </c>
      <c r="M45" s="8" t="s">
        <v>354</v>
      </c>
      <c r="N45" s="9">
        <f t="shared" si="0"/>
        <v>163</v>
      </c>
      <c r="O45" s="8" t="s">
        <v>198</v>
      </c>
    </row>
    <row r="46" spans="1:15" x14ac:dyDescent="0.2">
      <c r="A46" s="8" t="s">
        <v>355</v>
      </c>
      <c r="B46" s="8" t="s">
        <v>451</v>
      </c>
      <c r="C46" s="8" t="s">
        <v>256</v>
      </c>
      <c r="D46" s="8" t="s">
        <v>194</v>
      </c>
      <c r="E46" s="8" t="s">
        <v>356</v>
      </c>
      <c r="F46" s="8" t="s">
        <v>231</v>
      </c>
      <c r="G46" s="8" t="s">
        <v>201</v>
      </c>
      <c r="H46" s="8">
        <v>8</v>
      </c>
      <c r="I46" s="8" t="s">
        <v>188</v>
      </c>
      <c r="J46" s="8" t="s">
        <v>189</v>
      </c>
      <c r="K46" s="8">
        <v>1000</v>
      </c>
      <c r="L46" s="8">
        <v>500</v>
      </c>
      <c r="M46" s="8" t="s">
        <v>357</v>
      </c>
      <c r="N46" s="9">
        <f t="shared" si="0"/>
        <v>140</v>
      </c>
      <c r="O46" s="8" t="s">
        <v>198</v>
      </c>
    </row>
    <row r="47" spans="1:15" x14ac:dyDescent="0.2">
      <c r="A47" s="8" t="s">
        <v>358</v>
      </c>
      <c r="B47" s="8" t="s">
        <v>451</v>
      </c>
      <c r="C47" s="8" t="s">
        <v>256</v>
      </c>
      <c r="D47" s="8" t="s">
        <v>194</v>
      </c>
      <c r="E47" s="8" t="s">
        <v>359</v>
      </c>
      <c r="F47" s="8" t="s">
        <v>231</v>
      </c>
      <c r="G47" s="8" t="s">
        <v>201</v>
      </c>
      <c r="H47" s="8">
        <v>2.5</v>
      </c>
      <c r="I47" s="8" t="s">
        <v>188</v>
      </c>
      <c r="J47" s="8" t="s">
        <v>189</v>
      </c>
      <c r="K47" s="8">
        <v>400</v>
      </c>
      <c r="L47" s="8">
        <v>200</v>
      </c>
      <c r="M47" s="8" t="s">
        <v>360</v>
      </c>
      <c r="N47" s="9">
        <f t="shared" si="0"/>
        <v>208</v>
      </c>
      <c r="O47" s="8" t="s">
        <v>198</v>
      </c>
    </row>
    <row r="48" spans="1:15" x14ac:dyDescent="0.2">
      <c r="A48" s="8" t="s">
        <v>361</v>
      </c>
      <c r="B48" s="8" t="s">
        <v>451</v>
      </c>
      <c r="C48" s="8" t="s">
        <v>362</v>
      </c>
      <c r="D48" s="8" t="s">
        <v>194</v>
      </c>
      <c r="E48" s="8" t="s">
        <v>363</v>
      </c>
      <c r="F48" s="8" t="s">
        <v>231</v>
      </c>
      <c r="G48" s="8" t="s">
        <v>187</v>
      </c>
      <c r="H48" s="8">
        <v>15</v>
      </c>
      <c r="I48" s="8" t="s">
        <v>188</v>
      </c>
      <c r="J48" s="8" t="s">
        <v>207</v>
      </c>
      <c r="K48" s="8">
        <v>500</v>
      </c>
      <c r="L48" s="8">
        <v>1000</v>
      </c>
      <c r="M48" s="8" t="s">
        <v>364</v>
      </c>
      <c r="N48" s="9">
        <f t="shared" si="0"/>
        <v>66.666666666666671</v>
      </c>
      <c r="O48" s="8" t="s">
        <v>209</v>
      </c>
    </row>
    <row r="49" spans="1:15" x14ac:dyDescent="0.2">
      <c r="A49" s="8" t="s">
        <v>365</v>
      </c>
      <c r="B49" s="8" t="s">
        <v>451</v>
      </c>
      <c r="C49" s="8" t="s">
        <v>366</v>
      </c>
      <c r="D49" s="8" t="s">
        <v>194</v>
      </c>
      <c r="E49" s="8" t="s">
        <v>367</v>
      </c>
      <c r="F49" s="8" t="s">
        <v>196</v>
      </c>
      <c r="G49" s="8" t="s">
        <v>187</v>
      </c>
      <c r="H49" s="8">
        <v>14.5</v>
      </c>
      <c r="I49" s="8" t="s">
        <v>188</v>
      </c>
      <c r="J49" s="8" t="s">
        <v>213</v>
      </c>
      <c r="K49" s="8">
        <v>2000</v>
      </c>
      <c r="L49" s="8">
        <v>1500</v>
      </c>
      <c r="M49" s="8" t="s">
        <v>368</v>
      </c>
      <c r="N49" s="9" t="e">
        <f t="shared" si="0"/>
        <v>#VALUE!</v>
      </c>
      <c r="O49" s="8" t="s">
        <v>215</v>
      </c>
    </row>
    <row r="50" spans="1:15" x14ac:dyDescent="0.2">
      <c r="A50" s="8" t="s">
        <v>369</v>
      </c>
      <c r="B50" s="8" t="s">
        <v>452</v>
      </c>
      <c r="C50" s="8" t="s">
        <v>370</v>
      </c>
      <c r="D50" s="8" t="s">
        <v>194</v>
      </c>
      <c r="E50" s="8" t="s">
        <v>371</v>
      </c>
      <c r="F50" s="8" t="s">
        <v>186</v>
      </c>
      <c r="G50" s="8" t="s">
        <v>187</v>
      </c>
      <c r="H50" s="8">
        <v>5</v>
      </c>
      <c r="I50" s="8" t="s">
        <v>188</v>
      </c>
      <c r="J50" s="8" t="s">
        <v>189</v>
      </c>
      <c r="K50" s="8" t="s">
        <v>372</v>
      </c>
      <c r="L50" s="8">
        <v>175</v>
      </c>
      <c r="M50" s="8" t="s">
        <v>373</v>
      </c>
      <c r="N50" s="9">
        <f t="shared" si="0"/>
        <v>80</v>
      </c>
      <c r="O50" s="8" t="s">
        <v>374</v>
      </c>
    </row>
    <row r="51" spans="1:15" x14ac:dyDescent="0.2">
      <c r="A51" s="8" t="s">
        <v>375</v>
      </c>
      <c r="B51" s="8" t="s">
        <v>451</v>
      </c>
      <c r="C51" s="8" t="s">
        <v>376</v>
      </c>
      <c r="D51" s="8" t="s">
        <v>194</v>
      </c>
      <c r="E51" s="8" t="s">
        <v>377</v>
      </c>
      <c r="F51" s="8" t="s">
        <v>231</v>
      </c>
      <c r="G51" s="8" t="s">
        <v>201</v>
      </c>
      <c r="H51" s="8">
        <v>7</v>
      </c>
      <c r="I51" s="8" t="s">
        <v>188</v>
      </c>
      <c r="J51" s="8" t="s">
        <v>207</v>
      </c>
      <c r="K51" s="8">
        <v>1000</v>
      </c>
      <c r="L51" s="8">
        <v>500</v>
      </c>
      <c r="M51" s="8" t="s">
        <v>378</v>
      </c>
      <c r="N51" s="9">
        <f t="shared" si="0"/>
        <v>342.85714285714283</v>
      </c>
      <c r="O51" s="8" t="s">
        <v>271</v>
      </c>
    </row>
    <row r="52" spans="1:15" x14ac:dyDescent="0.2">
      <c r="A52" s="8" t="s">
        <v>379</v>
      </c>
      <c r="B52" s="8" t="s">
        <v>451</v>
      </c>
      <c r="C52" s="8" t="s">
        <v>380</v>
      </c>
      <c r="D52" s="8" t="s">
        <v>194</v>
      </c>
      <c r="E52" s="8" t="s">
        <v>381</v>
      </c>
      <c r="F52" s="8" t="s">
        <v>231</v>
      </c>
      <c r="G52" s="8" t="s">
        <v>187</v>
      </c>
      <c r="H52" s="8">
        <v>3</v>
      </c>
      <c r="I52" s="8" t="s">
        <v>188</v>
      </c>
      <c r="J52" s="8" t="s">
        <v>189</v>
      </c>
      <c r="K52" s="8">
        <v>1600</v>
      </c>
      <c r="L52" s="8">
        <v>1288</v>
      </c>
      <c r="M52" s="8" t="s">
        <v>382</v>
      </c>
      <c r="N52" s="9">
        <f t="shared" si="0"/>
        <v>1400</v>
      </c>
      <c r="O52" s="8" t="s">
        <v>215</v>
      </c>
    </row>
    <row r="53" spans="1:15" x14ac:dyDescent="0.2">
      <c r="A53" s="8" t="s">
        <v>383</v>
      </c>
      <c r="B53" s="8" t="s">
        <v>451</v>
      </c>
      <c r="C53" s="8" t="s">
        <v>384</v>
      </c>
      <c r="D53" s="8" t="s">
        <v>194</v>
      </c>
      <c r="E53" s="8" t="s">
        <v>385</v>
      </c>
      <c r="F53" s="8" t="s">
        <v>231</v>
      </c>
      <c r="G53" s="8" t="s">
        <v>187</v>
      </c>
      <c r="H53" s="8">
        <v>7</v>
      </c>
      <c r="I53" s="8" t="s">
        <v>188</v>
      </c>
      <c r="J53" s="8" t="s">
        <v>189</v>
      </c>
      <c r="K53" s="8" t="s">
        <v>386</v>
      </c>
      <c r="M53" s="8" t="s">
        <v>275</v>
      </c>
      <c r="N53" s="9" t="e">
        <f t="shared" si="0"/>
        <v>#VALUE!</v>
      </c>
      <c r="O53" s="8" t="s">
        <v>227</v>
      </c>
    </row>
    <row r="54" spans="1:15" x14ac:dyDescent="0.2">
      <c r="A54" s="8" t="s">
        <v>387</v>
      </c>
      <c r="B54" s="8" t="s">
        <v>451</v>
      </c>
      <c r="C54" s="8" t="s">
        <v>323</v>
      </c>
      <c r="D54" s="8" t="s">
        <v>184</v>
      </c>
      <c r="E54" s="8" t="s">
        <v>388</v>
      </c>
      <c r="F54" s="8" t="s">
        <v>231</v>
      </c>
      <c r="G54" s="8" t="s">
        <v>187</v>
      </c>
      <c r="H54" s="8">
        <v>6</v>
      </c>
      <c r="I54" s="8" t="s">
        <v>188</v>
      </c>
      <c r="J54" s="8" t="s">
        <v>213</v>
      </c>
      <c r="K54" s="8">
        <v>400</v>
      </c>
      <c r="L54" s="8">
        <v>300</v>
      </c>
      <c r="M54" s="8" t="s">
        <v>254</v>
      </c>
      <c r="N54" s="9" t="e">
        <f t="shared" si="0"/>
        <v>#VALUE!</v>
      </c>
      <c r="O54" s="8" t="s">
        <v>198</v>
      </c>
    </row>
    <row r="55" spans="1:15" x14ac:dyDescent="0.2">
      <c r="A55" s="8" t="s">
        <v>389</v>
      </c>
      <c r="B55" s="8" t="s">
        <v>452</v>
      </c>
      <c r="C55" s="8" t="s">
        <v>211</v>
      </c>
      <c r="D55" s="8" t="s">
        <v>184</v>
      </c>
      <c r="E55" s="8" t="s">
        <v>390</v>
      </c>
      <c r="F55" s="8" t="s">
        <v>186</v>
      </c>
      <c r="G55" s="8" t="s">
        <v>236</v>
      </c>
      <c r="H55" s="8">
        <v>1.2</v>
      </c>
      <c r="I55" s="8" t="s">
        <v>188</v>
      </c>
      <c r="J55" s="8" t="s">
        <v>189</v>
      </c>
      <c r="L55" s="8">
        <v>125</v>
      </c>
      <c r="M55" s="8" t="s">
        <v>391</v>
      </c>
      <c r="N55" s="9">
        <f t="shared" si="0"/>
        <v>66.666666666666671</v>
      </c>
      <c r="O55" s="8" t="s">
        <v>392</v>
      </c>
    </row>
    <row r="56" spans="1:15" x14ac:dyDescent="0.2">
      <c r="A56" s="8" t="s">
        <v>393</v>
      </c>
      <c r="B56" s="8" t="s">
        <v>451</v>
      </c>
      <c r="C56" s="8" t="s">
        <v>394</v>
      </c>
      <c r="D56" s="8" t="s">
        <v>194</v>
      </c>
      <c r="E56" s="8" t="s">
        <v>395</v>
      </c>
      <c r="F56" s="8" t="s">
        <v>231</v>
      </c>
      <c r="G56" s="8" t="s">
        <v>187</v>
      </c>
      <c r="H56" s="8">
        <v>2</v>
      </c>
      <c r="I56" s="8" t="s">
        <v>188</v>
      </c>
      <c r="J56" s="8" t="s">
        <v>213</v>
      </c>
      <c r="K56" s="8">
        <v>275</v>
      </c>
      <c r="L56" s="8">
        <v>500</v>
      </c>
      <c r="M56" s="8" t="s">
        <v>396</v>
      </c>
      <c r="N56" s="9">
        <f t="shared" si="0"/>
        <v>120</v>
      </c>
      <c r="O56" s="8" t="s">
        <v>374</v>
      </c>
    </row>
    <row r="57" spans="1:15" x14ac:dyDescent="0.2">
      <c r="A57" s="8" t="s">
        <v>158</v>
      </c>
      <c r="B57" s="8" t="s">
        <v>452</v>
      </c>
      <c r="C57" s="8" t="s">
        <v>397</v>
      </c>
      <c r="D57" s="8" t="s">
        <v>184</v>
      </c>
      <c r="E57" s="8" t="s">
        <v>398</v>
      </c>
      <c r="F57" s="8" t="s">
        <v>231</v>
      </c>
      <c r="G57" s="8" t="s">
        <v>187</v>
      </c>
      <c r="H57" s="8">
        <v>3.5</v>
      </c>
      <c r="I57" s="8" t="s">
        <v>188</v>
      </c>
      <c r="J57" s="8" t="s">
        <v>207</v>
      </c>
      <c r="K57" s="8">
        <v>175</v>
      </c>
      <c r="L57" s="8">
        <v>400</v>
      </c>
      <c r="M57" s="8" t="s">
        <v>399</v>
      </c>
      <c r="N57" s="9">
        <f t="shared" si="0"/>
        <v>73.428571428571431</v>
      </c>
      <c r="O57" s="8" t="s">
        <v>209</v>
      </c>
    </row>
    <row r="58" spans="1:15" x14ac:dyDescent="0.2">
      <c r="A58" s="8" t="s">
        <v>400</v>
      </c>
      <c r="B58" s="8" t="s">
        <v>451</v>
      </c>
      <c r="C58" s="8" t="s">
        <v>401</v>
      </c>
      <c r="D58" s="8" t="s">
        <v>194</v>
      </c>
      <c r="E58" s="8" t="s">
        <v>402</v>
      </c>
      <c r="F58" s="8" t="s">
        <v>231</v>
      </c>
      <c r="G58" s="8" t="s">
        <v>201</v>
      </c>
      <c r="H58" s="8">
        <v>3.6</v>
      </c>
      <c r="I58" s="8" t="s">
        <v>188</v>
      </c>
      <c r="J58" s="8" t="s">
        <v>213</v>
      </c>
      <c r="K58" s="8">
        <v>400</v>
      </c>
      <c r="L58" s="8">
        <v>300</v>
      </c>
      <c r="M58" s="8" t="s">
        <v>403</v>
      </c>
      <c r="N58" s="9">
        <f t="shared" si="0"/>
        <v>194.44444444444443</v>
      </c>
      <c r="O58" s="8" t="s">
        <v>215</v>
      </c>
    </row>
    <row r="59" spans="1:15" x14ac:dyDescent="0.2">
      <c r="A59" s="8" t="s">
        <v>404</v>
      </c>
      <c r="B59" s="8" t="s">
        <v>451</v>
      </c>
      <c r="C59" s="8" t="s">
        <v>405</v>
      </c>
      <c r="D59" s="8" t="s">
        <v>194</v>
      </c>
      <c r="E59" s="8" t="s">
        <v>406</v>
      </c>
      <c r="F59" s="8" t="s">
        <v>231</v>
      </c>
      <c r="G59" s="8" t="s">
        <v>187</v>
      </c>
      <c r="H59" s="8">
        <v>5.73</v>
      </c>
      <c r="I59" s="8" t="s">
        <v>188</v>
      </c>
      <c r="J59" s="8" t="s">
        <v>189</v>
      </c>
      <c r="K59" s="8">
        <v>150</v>
      </c>
      <c r="L59" s="8">
        <v>375</v>
      </c>
      <c r="M59" s="8" t="s">
        <v>407</v>
      </c>
      <c r="N59" s="9" t="e">
        <f t="shared" si="0"/>
        <v>#VALUE!</v>
      </c>
      <c r="O59" s="8" t="s">
        <v>203</v>
      </c>
    </row>
    <row r="60" spans="1:15" x14ac:dyDescent="0.2">
      <c r="A60" s="8" t="s">
        <v>408</v>
      </c>
      <c r="B60" s="8" t="s">
        <v>451</v>
      </c>
      <c r="C60" s="8" t="s">
        <v>409</v>
      </c>
      <c r="D60" s="8" t="s">
        <v>194</v>
      </c>
      <c r="E60" s="8" t="s">
        <v>410</v>
      </c>
      <c r="F60" s="8" t="s">
        <v>231</v>
      </c>
      <c r="G60" s="8" t="s">
        <v>187</v>
      </c>
      <c r="H60" s="8">
        <v>6</v>
      </c>
      <c r="I60" s="8" t="s">
        <v>188</v>
      </c>
      <c r="J60" s="8" t="s">
        <v>213</v>
      </c>
      <c r="K60" s="8">
        <v>350</v>
      </c>
      <c r="L60" s="8">
        <v>440</v>
      </c>
      <c r="M60" s="8" t="s">
        <v>254</v>
      </c>
      <c r="N60" s="9" t="e">
        <f t="shared" si="0"/>
        <v>#VALUE!</v>
      </c>
      <c r="O60" s="8" t="s">
        <v>198</v>
      </c>
    </row>
    <row r="61" spans="1:15" x14ac:dyDescent="0.2">
      <c r="A61" s="8" t="s">
        <v>411</v>
      </c>
      <c r="B61" s="8" t="s">
        <v>451</v>
      </c>
      <c r="C61" s="8" t="s">
        <v>108</v>
      </c>
      <c r="D61" s="8" t="s">
        <v>194</v>
      </c>
      <c r="E61" s="8" t="s">
        <v>412</v>
      </c>
      <c r="F61" s="8" t="s">
        <v>231</v>
      </c>
      <c r="G61" s="8" t="s">
        <v>187</v>
      </c>
      <c r="H61" s="8">
        <v>5</v>
      </c>
      <c r="I61" s="8" t="s">
        <v>188</v>
      </c>
      <c r="J61" s="8" t="s">
        <v>189</v>
      </c>
      <c r="L61" s="8">
        <v>400</v>
      </c>
      <c r="M61" s="8" t="s">
        <v>413</v>
      </c>
      <c r="N61" s="9">
        <f t="shared" si="0"/>
        <v>156</v>
      </c>
      <c r="O61" s="8" t="s">
        <v>215</v>
      </c>
    </row>
    <row r="62" spans="1:15" x14ac:dyDescent="0.2">
      <c r="A62" s="8" t="s">
        <v>414</v>
      </c>
      <c r="B62" s="8" t="s">
        <v>452</v>
      </c>
      <c r="C62" s="8" t="s">
        <v>415</v>
      </c>
      <c r="D62" s="8" t="s">
        <v>184</v>
      </c>
      <c r="E62" s="8" t="s">
        <v>416</v>
      </c>
      <c r="F62" s="8" t="s">
        <v>186</v>
      </c>
      <c r="G62" s="8" t="s">
        <v>236</v>
      </c>
      <c r="H62" s="8">
        <v>6.5</v>
      </c>
      <c r="I62" s="8" t="s">
        <v>188</v>
      </c>
      <c r="J62" s="8" t="s">
        <v>213</v>
      </c>
      <c r="K62" s="8">
        <v>120</v>
      </c>
      <c r="L62" s="8">
        <v>500</v>
      </c>
      <c r="M62" s="8" t="s">
        <v>258</v>
      </c>
      <c r="N62" s="9" t="e">
        <f t="shared" si="0"/>
        <v>#VALUE!</v>
      </c>
      <c r="O62" s="8" t="s">
        <v>392</v>
      </c>
    </row>
    <row r="63" spans="1:15" x14ac:dyDescent="0.2">
      <c r="A63" s="8" t="s">
        <v>417</v>
      </c>
      <c r="B63" s="8" t="s">
        <v>451</v>
      </c>
      <c r="C63" s="8" t="s">
        <v>68</v>
      </c>
      <c r="D63" s="8" t="s">
        <v>194</v>
      </c>
      <c r="E63" s="8" t="s">
        <v>418</v>
      </c>
      <c r="F63" s="8" t="s">
        <v>196</v>
      </c>
      <c r="G63" s="8" t="s">
        <v>187</v>
      </c>
      <c r="H63" s="8">
        <v>20</v>
      </c>
      <c r="I63" s="8" t="s">
        <v>188</v>
      </c>
      <c r="J63" s="8" t="s">
        <v>213</v>
      </c>
      <c r="K63" s="8">
        <v>1400</v>
      </c>
      <c r="L63" s="8">
        <v>950</v>
      </c>
      <c r="M63" s="8" t="s">
        <v>419</v>
      </c>
      <c r="N63" s="9">
        <f t="shared" si="0"/>
        <v>75</v>
      </c>
      <c r="O63" s="8" t="s">
        <v>215</v>
      </c>
    </row>
    <row r="64" spans="1:15" x14ac:dyDescent="0.2">
      <c r="A64" s="8" t="s">
        <v>420</v>
      </c>
      <c r="B64" s="8" t="s">
        <v>451</v>
      </c>
      <c r="C64" s="8" t="s">
        <v>344</v>
      </c>
      <c r="D64" s="8" t="s">
        <v>184</v>
      </c>
      <c r="E64" s="8" t="s">
        <v>421</v>
      </c>
      <c r="F64" s="8" t="s">
        <v>186</v>
      </c>
      <c r="G64" s="8" t="s">
        <v>187</v>
      </c>
      <c r="H64" s="8">
        <v>8</v>
      </c>
      <c r="I64" s="8" t="s">
        <v>188</v>
      </c>
      <c r="J64" s="8" t="s">
        <v>213</v>
      </c>
      <c r="K64" s="8">
        <v>500</v>
      </c>
      <c r="L64" s="8">
        <v>450</v>
      </c>
      <c r="M64" s="8" t="s">
        <v>403</v>
      </c>
      <c r="N64" s="9">
        <f t="shared" si="0"/>
        <v>87.5</v>
      </c>
      <c r="O64" s="8" t="s">
        <v>198</v>
      </c>
    </row>
    <row r="65" spans="1:15" x14ac:dyDescent="0.2">
      <c r="A65" s="8" t="s">
        <v>422</v>
      </c>
      <c r="B65" s="8" t="s">
        <v>451</v>
      </c>
      <c r="C65" s="8" t="s">
        <v>423</v>
      </c>
      <c r="D65" s="8" t="s">
        <v>184</v>
      </c>
      <c r="E65" s="8" t="s">
        <v>424</v>
      </c>
      <c r="F65" s="8" t="s">
        <v>231</v>
      </c>
      <c r="G65" s="8" t="s">
        <v>187</v>
      </c>
      <c r="H65" s="8">
        <v>5</v>
      </c>
      <c r="I65" s="8" t="s">
        <v>188</v>
      </c>
      <c r="J65" s="8" t="s">
        <v>189</v>
      </c>
      <c r="K65" s="8">
        <v>450</v>
      </c>
      <c r="L65" s="8">
        <v>300</v>
      </c>
      <c r="M65" s="8" t="s">
        <v>425</v>
      </c>
      <c r="N65" s="9">
        <f t="shared" si="0"/>
        <v>189</v>
      </c>
      <c r="O65" s="8" t="s">
        <v>198</v>
      </c>
    </row>
    <row r="66" spans="1:15" x14ac:dyDescent="0.2">
      <c r="A66" s="8" t="s">
        <v>426</v>
      </c>
      <c r="B66" s="8" t="s">
        <v>451</v>
      </c>
      <c r="C66" s="8" t="s">
        <v>401</v>
      </c>
      <c r="D66" s="8" t="s">
        <v>194</v>
      </c>
      <c r="E66" s="8" t="s">
        <v>427</v>
      </c>
      <c r="F66" s="8" t="s">
        <v>231</v>
      </c>
      <c r="G66" s="8" t="s">
        <v>187</v>
      </c>
      <c r="H66" s="8">
        <v>1.6</v>
      </c>
      <c r="I66" s="8" t="s">
        <v>188</v>
      </c>
      <c r="J66" s="8" t="s">
        <v>207</v>
      </c>
      <c r="K66" s="8">
        <v>100</v>
      </c>
      <c r="L66" s="8">
        <v>223</v>
      </c>
      <c r="M66" s="8" t="s">
        <v>214</v>
      </c>
      <c r="N66" s="9" t="e">
        <f t="shared" si="0"/>
        <v>#VALUE!</v>
      </c>
      <c r="O66" s="8" t="s">
        <v>198</v>
      </c>
    </row>
    <row r="67" spans="1:15" x14ac:dyDescent="0.2">
      <c r="A67" s="8" t="s">
        <v>428</v>
      </c>
      <c r="B67" s="8" t="s">
        <v>451</v>
      </c>
      <c r="C67" s="8" t="s">
        <v>68</v>
      </c>
      <c r="D67" s="8" t="s">
        <v>429</v>
      </c>
      <c r="E67" s="8" t="s">
        <v>430</v>
      </c>
      <c r="F67" s="8" t="s">
        <v>231</v>
      </c>
      <c r="G67" s="8" t="s">
        <v>201</v>
      </c>
      <c r="H67" s="8">
        <v>22</v>
      </c>
      <c r="I67" s="8" t="s">
        <v>188</v>
      </c>
      <c r="J67" s="8" t="s">
        <v>189</v>
      </c>
      <c r="M67" s="8" t="s">
        <v>431</v>
      </c>
      <c r="N67" s="9">
        <f t="shared" ref="N67:N73" si="1">M67/H67</f>
        <v>318.18181818181819</v>
      </c>
      <c r="O67" s="8" t="s">
        <v>215</v>
      </c>
    </row>
    <row r="68" spans="1:15" x14ac:dyDescent="0.2">
      <c r="A68" s="8" t="s">
        <v>432</v>
      </c>
      <c r="B68" s="8" t="s">
        <v>451</v>
      </c>
      <c r="C68" s="8" t="s">
        <v>433</v>
      </c>
      <c r="D68" s="8" t="s">
        <v>194</v>
      </c>
      <c r="E68" s="8" t="s">
        <v>434</v>
      </c>
      <c r="F68" s="8" t="s">
        <v>231</v>
      </c>
      <c r="G68" s="8" t="s">
        <v>187</v>
      </c>
      <c r="H68" s="8">
        <v>6</v>
      </c>
      <c r="I68" s="8" t="s">
        <v>188</v>
      </c>
      <c r="J68" s="8" t="s">
        <v>207</v>
      </c>
      <c r="K68" s="8">
        <v>1000</v>
      </c>
      <c r="L68" s="8">
        <v>500</v>
      </c>
      <c r="M68" s="8" t="s">
        <v>419</v>
      </c>
      <c r="N68" s="9">
        <f t="shared" si="1"/>
        <v>250</v>
      </c>
      <c r="O68" s="8" t="s">
        <v>219</v>
      </c>
    </row>
    <row r="69" spans="1:15" x14ac:dyDescent="0.2">
      <c r="A69" s="8" t="s">
        <v>435</v>
      </c>
      <c r="B69" s="8" t="s">
        <v>451</v>
      </c>
      <c r="C69" s="8" t="s">
        <v>401</v>
      </c>
      <c r="D69" s="8" t="s">
        <v>194</v>
      </c>
      <c r="E69" s="8" t="s">
        <v>436</v>
      </c>
      <c r="F69" s="8" t="s">
        <v>231</v>
      </c>
      <c r="G69" s="8" t="s">
        <v>187</v>
      </c>
      <c r="H69" s="8">
        <v>2.6</v>
      </c>
      <c r="I69" s="8" t="s">
        <v>188</v>
      </c>
      <c r="J69" s="8" t="s">
        <v>207</v>
      </c>
      <c r="K69" s="8">
        <v>307</v>
      </c>
      <c r="L69" s="8">
        <v>364</v>
      </c>
      <c r="M69" s="8" t="s">
        <v>437</v>
      </c>
      <c r="N69" s="9">
        <f t="shared" si="1"/>
        <v>141.53846153846155</v>
      </c>
      <c r="O69" s="8" t="s">
        <v>271</v>
      </c>
    </row>
    <row r="70" spans="1:15" x14ac:dyDescent="0.2">
      <c r="A70" s="8" t="s">
        <v>438</v>
      </c>
      <c r="B70" s="8" t="s">
        <v>451</v>
      </c>
      <c r="C70" s="8" t="s">
        <v>439</v>
      </c>
      <c r="D70" s="8" t="s">
        <v>184</v>
      </c>
      <c r="E70" s="8" t="s">
        <v>440</v>
      </c>
      <c r="F70" s="8" t="s">
        <v>231</v>
      </c>
      <c r="G70" s="8" t="s">
        <v>187</v>
      </c>
      <c r="H70" s="8">
        <v>10</v>
      </c>
      <c r="I70" s="8" t="s">
        <v>188</v>
      </c>
      <c r="J70" s="8" t="s">
        <v>213</v>
      </c>
      <c r="K70" s="8">
        <v>600</v>
      </c>
      <c r="L70" s="8">
        <v>400</v>
      </c>
      <c r="M70" s="8" t="s">
        <v>441</v>
      </c>
      <c r="N70" s="9">
        <f t="shared" si="1"/>
        <v>120</v>
      </c>
      <c r="O70" s="8" t="s">
        <v>227</v>
      </c>
    </row>
    <row r="71" spans="1:15" x14ac:dyDescent="0.2">
      <c r="A71" s="8" t="s">
        <v>442</v>
      </c>
      <c r="B71" s="8" t="s">
        <v>451</v>
      </c>
      <c r="C71" s="8" t="s">
        <v>362</v>
      </c>
      <c r="D71" s="8" t="s">
        <v>194</v>
      </c>
      <c r="E71" s="8" t="s">
        <v>443</v>
      </c>
      <c r="F71" s="8" t="s">
        <v>231</v>
      </c>
      <c r="G71" s="8" t="s">
        <v>187</v>
      </c>
      <c r="H71" s="8">
        <v>4</v>
      </c>
      <c r="I71" s="8" t="s">
        <v>188</v>
      </c>
      <c r="J71" s="8" t="s">
        <v>213</v>
      </c>
      <c r="K71" s="8" t="s">
        <v>222</v>
      </c>
      <c r="L71" s="8" t="s">
        <v>222</v>
      </c>
      <c r="M71" s="8" t="s">
        <v>444</v>
      </c>
      <c r="N71" s="9">
        <f t="shared" si="1"/>
        <v>75</v>
      </c>
      <c r="O71" s="8" t="s">
        <v>215</v>
      </c>
    </row>
    <row r="72" spans="1:15" x14ac:dyDescent="0.2">
      <c r="A72" s="8" t="s">
        <v>445</v>
      </c>
      <c r="B72" s="8" t="s">
        <v>452</v>
      </c>
      <c r="C72" s="8" t="s">
        <v>163</v>
      </c>
      <c r="D72" s="8" t="s">
        <v>194</v>
      </c>
      <c r="E72" s="8" t="s">
        <v>446</v>
      </c>
      <c r="F72" s="8" t="s">
        <v>196</v>
      </c>
      <c r="G72" s="8" t="s">
        <v>187</v>
      </c>
      <c r="H72" s="8">
        <v>3</v>
      </c>
      <c r="I72" s="8" t="s">
        <v>188</v>
      </c>
      <c r="J72" s="8" t="s">
        <v>207</v>
      </c>
      <c r="L72" s="8">
        <v>100</v>
      </c>
      <c r="M72" s="8" t="s">
        <v>258</v>
      </c>
      <c r="N72" s="9" t="e">
        <f t="shared" si="1"/>
        <v>#VALUE!</v>
      </c>
      <c r="O72" s="8" t="s">
        <v>227</v>
      </c>
    </row>
    <row r="73" spans="1:15" x14ac:dyDescent="0.2">
      <c r="A73" s="8" t="s">
        <v>447</v>
      </c>
      <c r="B73" s="8" t="s">
        <v>451</v>
      </c>
      <c r="C73" s="8" t="s">
        <v>344</v>
      </c>
      <c r="D73" s="8" t="s">
        <v>194</v>
      </c>
      <c r="E73" s="8" t="s">
        <v>448</v>
      </c>
      <c r="F73" s="8" t="s">
        <v>231</v>
      </c>
      <c r="G73" s="8" t="s">
        <v>187</v>
      </c>
      <c r="H73" s="8">
        <v>15</v>
      </c>
      <c r="I73" s="8" t="s">
        <v>188</v>
      </c>
      <c r="J73" s="8" t="s">
        <v>207</v>
      </c>
      <c r="K73" s="8">
        <v>500</v>
      </c>
      <c r="L73" s="8">
        <v>450</v>
      </c>
      <c r="M73" s="8" t="s">
        <v>364</v>
      </c>
      <c r="N73" s="9">
        <f t="shared" si="1"/>
        <v>66.666666666666671</v>
      </c>
      <c r="O73" s="8" t="s">
        <v>215</v>
      </c>
    </row>
  </sheetData>
  <autoFilter ref="A1:O7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5"/>
  <sheetViews>
    <sheetView tabSelected="1" workbookViewId="0">
      <selection activeCell="B5" sqref="B5"/>
    </sheetView>
  </sheetViews>
  <sheetFormatPr defaultColWidth="7.140625" defaultRowHeight="11.25" x14ac:dyDescent="0.2"/>
  <cols>
    <col min="1" max="1" width="1.85546875" style="2" customWidth="1"/>
    <col min="2" max="2" width="96" style="2" customWidth="1"/>
    <col min="3" max="16384" width="7.140625" style="2"/>
  </cols>
  <sheetData>
    <row r="1" spans="2:2" ht="15" customHeight="1" x14ac:dyDescent="0.2"/>
    <row r="2" spans="2:2" ht="91.5" customHeight="1" x14ac:dyDescent="0.2"/>
    <row r="3" spans="2:2" s="4" customFormat="1" ht="81.75" customHeight="1" x14ac:dyDescent="0.2">
      <c r="B3" s="5"/>
    </row>
    <row r="4" spans="2:2" ht="18" hidden="1" x14ac:dyDescent="0.2">
      <c r="B4" s="3"/>
    </row>
    <row r="5" spans="2:2" ht="198.75" customHeight="1" x14ac:dyDescent="0.2">
      <c r="B5" s="10" t="s">
        <v>457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 coal operating</vt:lpstr>
      <vt:lpstr>probable and susp copy</vt:lpstr>
      <vt:lpstr>REQ 2021 Q1 major projects</vt:lpstr>
      <vt:lpstr>Disclaimer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2021-04-07T08:39:30Z</dcterms:created>
  <dcterms:modified xsi:type="dcterms:W3CDTF">2021-11-23T10:32:48Z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MDisclaimerHASH">
    <vt:lpwstr>*m_x0018__x0008_�</vt:lpwstr>
  </property>
  <property fmtid="{D5CDD505-2E9C-101B-9397-08002B2CF9AE}" pid="3" name="DisclaimerAdded">
    <vt:filetime>2021-04-07T08:39:06Z</vt:filetime>
  </property>
</Properties>
</file>